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-120" yWindow="240" windowWidth="20730" windowHeight="11400" tabRatio="653" activeTab="10"/>
  </bookViews>
  <sheets>
    <sheet name="титул 2020 на 16.10.2020" sheetId="49" r:id="rId1"/>
    <sheet name="  2018" sheetId="33" state="hidden" r:id="rId2"/>
    <sheet name="ТИТУЛ 2018 (2)" sheetId="37" state="hidden" r:id="rId3"/>
    <sheet name="стоимость кв.м." sheetId="36" state="hidden" r:id="rId4"/>
    <sheet name="ТИТУЛ 2018 (3)" sheetId="38" state="hidden" r:id="rId5"/>
    <sheet name="ТИТУЛ 2018 " sheetId="39" state="hidden" r:id="rId6"/>
    <sheet name="ТИТУЛ 2018  (дубль 2" sheetId="42" state="hidden" r:id="rId7"/>
    <sheet name="ТИТУЛ 2018  (дубль 3" sheetId="43" state="hidden" r:id="rId8"/>
    <sheet name="на 2021" sheetId="52" r:id="rId9"/>
    <sheet name="2022" sheetId="53" r:id="rId10"/>
    <sheet name="2022 на 01.02.22" sheetId="54" r:id="rId11"/>
  </sheets>
  <externalReferences>
    <externalReference r:id="rId12"/>
  </externalReferences>
  <definedNames>
    <definedName name="_xlnm.Print_Titles" localSheetId="9">'2022'!$11:$16</definedName>
    <definedName name="_xlnm.Print_Titles" localSheetId="8">'на 2021'!$9:$14</definedName>
    <definedName name="_xlnm.Print_Titles" localSheetId="0">'титул 2020 на 16.10.2020'!$9:$14</definedName>
    <definedName name="_xlnm.Print_Area" localSheetId="9">'2022'!$A$1:$M$80</definedName>
    <definedName name="_xlnm.Print_Area" localSheetId="10">'2022 на 01.02.22'!$A$1:$M$29</definedName>
    <definedName name="_xlnm.Print_Area" localSheetId="8">'на 2021'!$A$1:$M$86</definedName>
    <definedName name="_xlnm.Print_Area" localSheetId="0">'титул 2020 на 16.10.2020'!$A$1:$M$67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4" i="54" l="1"/>
  <c r="M22" i="54"/>
  <c r="M20" i="54"/>
  <c r="L25" i="54"/>
  <c r="J25" i="54" s="1"/>
  <c r="H25" i="54" s="1"/>
  <c r="M27" i="54"/>
  <c r="L27" i="54"/>
  <c r="K29" i="54"/>
  <c r="I29" i="54"/>
  <c r="G29" i="54"/>
  <c r="D29" i="54"/>
  <c r="C29" i="54"/>
  <c r="L28" i="54"/>
  <c r="J28" i="54" s="1"/>
  <c r="H28" i="54" s="1"/>
  <c r="J26" i="54"/>
  <c r="H26" i="54" s="1"/>
  <c r="J24" i="54"/>
  <c r="H24" i="54" s="1"/>
  <c r="J23" i="54"/>
  <c r="J22" i="54"/>
  <c r="H22" i="54" s="1"/>
  <c r="L21" i="54"/>
  <c r="J21" i="54" s="1"/>
  <c r="H21" i="54" s="1"/>
  <c r="J20" i="54"/>
  <c r="H20" i="54" s="1"/>
  <c r="J19" i="54"/>
  <c r="H19" i="54" s="1"/>
  <c r="J18" i="54"/>
  <c r="H31" i="53"/>
  <c r="J31" i="53"/>
  <c r="J27" i="54" l="1"/>
  <c r="H27" i="54" s="1"/>
  <c r="L29" i="54"/>
  <c r="M29" i="54"/>
  <c r="J60" i="53"/>
  <c r="J65" i="53"/>
  <c r="J68" i="53"/>
  <c r="J69" i="53"/>
  <c r="H29" i="54" l="1"/>
  <c r="J29" i="54"/>
  <c r="I76" i="53"/>
  <c r="G33" i="53"/>
  <c r="I33" i="53"/>
  <c r="J71" i="53"/>
  <c r="J70" i="53"/>
  <c r="J67" i="53"/>
  <c r="J64" i="53"/>
  <c r="J63" i="53"/>
  <c r="J62" i="53"/>
  <c r="J61" i="53"/>
  <c r="J59" i="53"/>
  <c r="J58" i="53"/>
  <c r="J57" i="53"/>
  <c r="J56" i="53"/>
  <c r="J53" i="53"/>
  <c r="J50" i="53"/>
  <c r="J49" i="53"/>
  <c r="J48" i="53"/>
  <c r="J47" i="53"/>
  <c r="J46" i="53"/>
  <c r="J45" i="53"/>
  <c r="J35" i="53"/>
  <c r="J19" i="53"/>
  <c r="J21" i="53"/>
  <c r="J23" i="53"/>
  <c r="J25" i="53"/>
  <c r="J26" i="53"/>
  <c r="J29" i="53"/>
  <c r="L28" i="53"/>
  <c r="J28" i="53" s="1"/>
  <c r="M24" i="53"/>
  <c r="J24" i="53" s="1"/>
  <c r="M31" i="53"/>
  <c r="M73" i="53"/>
  <c r="L18" i="53"/>
  <c r="J18" i="53" s="1"/>
  <c r="L72" i="53"/>
  <c r="J72" i="53" s="1"/>
  <c r="L32" i="53"/>
  <c r="J32" i="53" s="1"/>
  <c r="J66" i="53" l="1"/>
  <c r="L27" i="53"/>
  <c r="J27" i="53" s="1"/>
  <c r="L22" i="53"/>
  <c r="J22" i="53" s="1"/>
  <c r="M20" i="53"/>
  <c r="J20" i="53" s="1"/>
  <c r="M30" i="53"/>
  <c r="J30" i="53" s="1"/>
  <c r="C33" i="53"/>
  <c r="M77" i="53" l="1"/>
  <c r="H28" i="53"/>
  <c r="I63" i="53"/>
  <c r="I75" i="53" s="1"/>
  <c r="J43" i="53"/>
  <c r="H20" i="53"/>
  <c r="H22" i="53"/>
  <c r="H23" i="53"/>
  <c r="H24" i="53"/>
  <c r="H27" i="53"/>
  <c r="H29" i="53"/>
  <c r="H30" i="53"/>
  <c r="H32" i="53"/>
  <c r="H18" i="53"/>
  <c r="L76" i="53"/>
  <c r="J77" i="53"/>
  <c r="K73" i="53"/>
  <c r="L73" i="53"/>
  <c r="M54" i="53"/>
  <c r="L54" i="53"/>
  <c r="K54" i="53"/>
  <c r="I54" i="53"/>
  <c r="C54" i="53"/>
  <c r="D33" i="53"/>
  <c r="K33" i="53"/>
  <c r="L33" i="53"/>
  <c r="M33" i="53"/>
  <c r="D43" i="53"/>
  <c r="E43" i="53"/>
  <c r="F43" i="53"/>
  <c r="G43" i="53"/>
  <c r="I43" i="53"/>
  <c r="K43" i="53"/>
  <c r="L43" i="53"/>
  <c r="M43" i="53"/>
  <c r="C43" i="53"/>
  <c r="M74" i="53" l="1"/>
  <c r="J73" i="53"/>
  <c r="I73" i="53"/>
  <c r="I74" i="53" s="1"/>
  <c r="H33" i="53"/>
  <c r="H35" i="53"/>
  <c r="H43" i="53" s="1"/>
  <c r="K74" i="53"/>
  <c r="K78" i="53" s="1"/>
  <c r="J54" i="53"/>
  <c r="L74" i="53"/>
  <c r="L75" i="53" s="1"/>
  <c r="J75" i="53" s="1"/>
  <c r="J33" i="53"/>
  <c r="K76" i="53" l="1"/>
  <c r="J74" i="53"/>
  <c r="M78" i="53"/>
  <c r="M76" i="53" s="1"/>
  <c r="J76" i="53" l="1"/>
  <c r="J78" i="53"/>
  <c r="J16" i="49"/>
  <c r="J17" i="49"/>
  <c r="J18" i="49"/>
  <c r="J19" i="49"/>
  <c r="J20" i="49"/>
  <c r="J21" i="49"/>
  <c r="C22" i="49"/>
  <c r="D22" i="49"/>
  <c r="G22" i="49"/>
  <c r="H22" i="49"/>
  <c r="I22" i="49"/>
  <c r="J22" i="49"/>
  <c r="K22" i="49"/>
  <c r="L22" i="49"/>
  <c r="L59" i="49" s="1"/>
  <c r="L60" i="49" s="1"/>
  <c r="J60" i="49" s="1"/>
  <c r="M22" i="49"/>
  <c r="C25" i="49"/>
  <c r="G25" i="49"/>
  <c r="H25" i="49"/>
  <c r="J25" i="49"/>
  <c r="K25" i="49"/>
  <c r="L25" i="49"/>
  <c r="M25" i="49"/>
  <c r="J27" i="49"/>
  <c r="J28" i="49"/>
  <c r="J32" i="49" s="1"/>
  <c r="J29" i="49"/>
  <c r="I29" i="49" s="1"/>
  <c r="I32" i="49" s="1"/>
  <c r="J30" i="49"/>
  <c r="J31" i="49"/>
  <c r="C32" i="49"/>
  <c r="G32" i="49"/>
  <c r="H32" i="49"/>
  <c r="K32" i="49"/>
  <c r="L32" i="49"/>
  <c r="M32" i="49"/>
  <c r="J34" i="49"/>
  <c r="J35" i="49"/>
  <c r="J46" i="49" s="1"/>
  <c r="J36" i="49"/>
  <c r="J37" i="49"/>
  <c r="J38" i="49"/>
  <c r="J39" i="49"/>
  <c r="J40" i="49"/>
  <c r="J41" i="49"/>
  <c r="M41" i="49"/>
  <c r="J42" i="49"/>
  <c r="M42" i="49"/>
  <c r="J43" i="49"/>
  <c r="J44" i="49"/>
  <c r="J45" i="49"/>
  <c r="K46" i="49"/>
  <c r="L46" i="49"/>
  <c r="M46" i="49"/>
  <c r="J48" i="49"/>
  <c r="J49" i="49"/>
  <c r="J58" i="49" s="1"/>
  <c r="J50" i="49"/>
  <c r="J51" i="49"/>
  <c r="J52" i="49"/>
  <c r="J53" i="49"/>
  <c r="J54" i="49"/>
  <c r="J55" i="49"/>
  <c r="J56" i="49"/>
  <c r="J57" i="49"/>
  <c r="K58" i="49"/>
  <c r="L58" i="49"/>
  <c r="M58" i="49"/>
  <c r="K59" i="49"/>
  <c r="J59" i="49" s="1"/>
  <c r="M59" i="49"/>
  <c r="M61" i="49"/>
  <c r="J61" i="49" s="1"/>
  <c r="M62" i="49"/>
  <c r="J62" i="49" s="1"/>
  <c r="J63" i="49"/>
  <c r="M59" i="52" l="1"/>
  <c r="L59" i="52"/>
  <c r="L30" i="52"/>
  <c r="J83" i="52" l="1"/>
  <c r="M78" i="52"/>
  <c r="L78" i="52"/>
  <c r="K78" i="52"/>
  <c r="I78" i="52"/>
  <c r="J78" i="52"/>
  <c r="J30" i="52" l="1"/>
  <c r="G37" i="52" l="1"/>
  <c r="H37" i="52"/>
  <c r="L37" i="52"/>
  <c r="H30" i="52" l="1"/>
  <c r="M30" i="52"/>
  <c r="K30" i="52"/>
  <c r="I30" i="52"/>
  <c r="C30" i="52"/>
  <c r="C59" i="52"/>
  <c r="M82" i="52" l="1"/>
  <c r="J82" i="52" s="1"/>
  <c r="K59" i="52"/>
  <c r="I59" i="52"/>
  <c r="J53" i="52"/>
  <c r="J51" i="52"/>
  <c r="J50" i="52"/>
  <c r="J46" i="52"/>
  <c r="J45" i="52"/>
  <c r="J44" i="52"/>
  <c r="J43" i="52"/>
  <c r="J42" i="52"/>
  <c r="J40" i="52"/>
  <c r="J59" i="52" s="1"/>
  <c r="K37" i="52"/>
  <c r="I37" i="52"/>
  <c r="M33" i="52"/>
  <c r="G17" i="52"/>
  <c r="G16" i="52"/>
  <c r="K79" i="52" l="1"/>
  <c r="M81" i="52"/>
  <c r="J81" i="52" s="1"/>
  <c r="G30" i="52"/>
  <c r="J33" i="52"/>
  <c r="J37" i="52" s="1"/>
  <c r="J79" i="52" s="1"/>
  <c r="M37" i="52"/>
  <c r="M79" i="52" s="1"/>
  <c r="L79" i="52"/>
  <c r="L80" i="52"/>
  <c r="J80" i="52" s="1"/>
  <c r="N61" i="43" l="1"/>
  <c r="C61" i="43"/>
  <c r="S54" i="43"/>
  <c r="O53" i="43"/>
  <c r="P53" i="43" s="1"/>
  <c r="Q52" i="43"/>
  <c r="P52" i="43"/>
  <c r="Q51" i="43"/>
  <c r="P51" i="43"/>
  <c r="O51" i="43"/>
  <c r="Q50" i="43"/>
  <c r="P50" i="43"/>
  <c r="O50" i="43"/>
  <c r="Q49" i="43"/>
  <c r="P49" i="43"/>
  <c r="O49" i="43"/>
  <c r="Q48" i="43"/>
  <c r="P48" i="43"/>
  <c r="O48" i="43"/>
  <c r="Q47" i="43"/>
  <c r="P47" i="43"/>
  <c r="O47" i="43"/>
  <c r="Q46" i="43"/>
  <c r="P46" i="43"/>
  <c r="S45" i="43"/>
  <c r="S61" i="43" s="1"/>
  <c r="M38" i="43"/>
  <c r="L38" i="43"/>
  <c r="I38" i="43"/>
  <c r="Q37" i="43"/>
  <c r="P37" i="43"/>
  <c r="O37" i="43"/>
  <c r="S37" i="43" s="1"/>
  <c r="S36" i="43"/>
  <c r="Q36" i="43"/>
  <c r="Q38" i="43" s="1"/>
  <c r="P36" i="43"/>
  <c r="K32" i="43"/>
  <c r="P31" i="43"/>
  <c r="O31" i="43"/>
  <c r="L31" i="43" s="1"/>
  <c r="J31" i="43"/>
  <c r="J32" i="43" s="1"/>
  <c r="P30" i="43"/>
  <c r="O30" i="43"/>
  <c r="L30" i="43" s="1"/>
  <c r="M26" i="43"/>
  <c r="N32" i="43" s="1"/>
  <c r="I26" i="43"/>
  <c r="I32" i="43" s="1"/>
  <c r="D26" i="43"/>
  <c r="D32" i="43" s="1"/>
  <c r="C26" i="43"/>
  <c r="C32" i="43" s="1"/>
  <c r="Q25" i="43"/>
  <c r="P25" i="43"/>
  <c r="O25" i="43"/>
  <c r="L25" i="43" s="1"/>
  <c r="J25" i="43"/>
  <c r="E25" i="43"/>
  <c r="Q24" i="43"/>
  <c r="P24" i="43"/>
  <c r="O24" i="43"/>
  <c r="L24" i="43" s="1"/>
  <c r="J24" i="43"/>
  <c r="E24" i="43"/>
  <c r="Q23" i="43"/>
  <c r="O23" i="43" s="1"/>
  <c r="L23" i="43" s="1"/>
  <c r="P23" i="43"/>
  <c r="J23" i="43"/>
  <c r="E23" i="43"/>
  <c r="S22" i="43"/>
  <c r="Q22" i="43"/>
  <c r="P22" i="43"/>
  <c r="J22" i="43"/>
  <c r="E22" i="43"/>
  <c r="Q21" i="43"/>
  <c r="P21" i="43"/>
  <c r="E21" i="43"/>
  <c r="Q20" i="43"/>
  <c r="O20" i="43" s="1"/>
  <c r="L20" i="43" s="1"/>
  <c r="P20" i="43"/>
  <c r="S19" i="43"/>
  <c r="O19" i="43" s="1"/>
  <c r="L19" i="43" s="1"/>
  <c r="P19" i="43"/>
  <c r="P18" i="43"/>
  <c r="O18" i="43"/>
  <c r="L18" i="43" s="1"/>
  <c r="P17" i="43"/>
  <c r="O17" i="43"/>
  <c r="L17" i="43" s="1"/>
  <c r="Q16" i="43"/>
  <c r="P16" i="43"/>
  <c r="O16" i="43"/>
  <c r="L16" i="43" s="1"/>
  <c r="N61" i="42"/>
  <c r="C61" i="42"/>
  <c r="S54" i="42"/>
  <c r="O53" i="42"/>
  <c r="P53" i="42" s="1"/>
  <c r="Q52" i="42"/>
  <c r="P52" i="42"/>
  <c r="Q51" i="42"/>
  <c r="P51" i="42"/>
  <c r="O51" i="42"/>
  <c r="Q50" i="42"/>
  <c r="P50" i="42"/>
  <c r="O50" i="42"/>
  <c r="Q49" i="42"/>
  <c r="P49" i="42"/>
  <c r="O49" i="42"/>
  <c r="Q48" i="42"/>
  <c r="P48" i="42"/>
  <c r="O48" i="42"/>
  <c r="Q47" i="42"/>
  <c r="P47" i="42"/>
  <c r="O47" i="42"/>
  <c r="Q46" i="42"/>
  <c r="P46" i="42"/>
  <c r="S45" i="42"/>
  <c r="M38" i="42"/>
  <c r="L38" i="42"/>
  <c r="I38" i="42"/>
  <c r="Q37" i="42"/>
  <c r="P37" i="42"/>
  <c r="O37" i="42"/>
  <c r="S37" i="42" s="1"/>
  <c r="S36" i="42"/>
  <c r="Q36" i="42"/>
  <c r="Q38" i="42" s="1"/>
  <c r="P36" i="42"/>
  <c r="K32" i="42"/>
  <c r="P31" i="42"/>
  <c r="O31" i="42"/>
  <c r="L31" i="42" s="1"/>
  <c r="J31" i="42"/>
  <c r="J32" i="42" s="1"/>
  <c r="P30" i="42"/>
  <c r="O30" i="42"/>
  <c r="L30" i="42" s="1"/>
  <c r="M26" i="42"/>
  <c r="M32" i="42" s="1"/>
  <c r="I26" i="42"/>
  <c r="I32" i="42" s="1"/>
  <c r="D26" i="42"/>
  <c r="D32" i="42" s="1"/>
  <c r="C26" i="42"/>
  <c r="C32" i="42" s="1"/>
  <c r="Q25" i="42"/>
  <c r="O25" i="42" s="1"/>
  <c r="L25" i="42" s="1"/>
  <c r="P25" i="42"/>
  <c r="J25" i="42"/>
  <c r="E25" i="42"/>
  <c r="Q24" i="42"/>
  <c r="O24" i="42" s="1"/>
  <c r="L24" i="42" s="1"/>
  <c r="P24" i="42"/>
  <c r="J24" i="42"/>
  <c r="E24" i="42"/>
  <c r="Q23" i="42"/>
  <c r="O23" i="42" s="1"/>
  <c r="L23" i="42" s="1"/>
  <c r="P23" i="42"/>
  <c r="J23" i="42"/>
  <c r="E23" i="42"/>
  <c r="S22" i="42"/>
  <c r="Q22" i="42"/>
  <c r="P22" i="42"/>
  <c r="J22" i="42"/>
  <c r="E22" i="42"/>
  <c r="Q21" i="42"/>
  <c r="P21" i="42"/>
  <c r="E21" i="42"/>
  <c r="Q20" i="42"/>
  <c r="P20" i="42"/>
  <c r="O20" i="42"/>
  <c r="L20" i="42" s="1"/>
  <c r="S19" i="42"/>
  <c r="P19" i="42"/>
  <c r="P18" i="42"/>
  <c r="O18" i="42"/>
  <c r="L18" i="42" s="1"/>
  <c r="P17" i="42"/>
  <c r="O17" i="42"/>
  <c r="L17" i="42" s="1"/>
  <c r="Q16" i="42"/>
  <c r="O16" i="42" s="1"/>
  <c r="L16" i="42" s="1"/>
  <c r="P16" i="42"/>
  <c r="K25" i="36"/>
  <c r="K24" i="36"/>
  <c r="K23" i="36"/>
  <c r="K22" i="36"/>
  <c r="S26" i="42" l="1"/>
  <c r="I63" i="42"/>
  <c r="O19" i="42"/>
  <c r="L19" i="42" s="1"/>
  <c r="O21" i="42"/>
  <c r="L21" i="42" s="1"/>
  <c r="O22" i="42"/>
  <c r="L22" i="42" s="1"/>
  <c r="S61" i="42"/>
  <c r="Q61" i="42"/>
  <c r="P61" i="42"/>
  <c r="Q26" i="43"/>
  <c r="U26" i="43" s="1"/>
  <c r="S26" i="43"/>
  <c r="S32" i="43" s="1"/>
  <c r="O61" i="43"/>
  <c r="Q61" i="43"/>
  <c r="S38" i="42"/>
  <c r="S39" i="42" s="1"/>
  <c r="P32" i="42"/>
  <c r="P63" i="42" s="1"/>
  <c r="O61" i="42"/>
  <c r="O21" i="43"/>
  <c r="L21" i="43" s="1"/>
  <c r="O22" i="43"/>
  <c r="L22" i="43" s="1"/>
  <c r="P32" i="43"/>
  <c r="P61" i="43"/>
  <c r="Q26" i="42"/>
  <c r="Q34" i="42" s="1"/>
  <c r="M32" i="43"/>
  <c r="N63" i="43"/>
  <c r="I63" i="43"/>
  <c r="Q34" i="43"/>
  <c r="S38" i="43"/>
  <c r="S39" i="43" s="1"/>
  <c r="S32" i="42"/>
  <c r="Q32" i="42"/>
  <c r="Q63" i="42" s="1"/>
  <c r="N32" i="42"/>
  <c r="N63" i="42" s="1"/>
  <c r="L26" i="42" l="1"/>
  <c r="L32" i="42" s="1"/>
  <c r="L63" i="42" s="1"/>
  <c r="O26" i="43"/>
  <c r="O32" i="43" s="1"/>
  <c r="Q32" i="43"/>
  <c r="Q63" i="43" s="1"/>
  <c r="O26" i="42"/>
  <c r="O32" i="42" s="1"/>
  <c r="L26" i="43"/>
  <c r="L32" i="43" s="1"/>
  <c r="L63" i="43" s="1"/>
  <c r="U26" i="42"/>
  <c r="S63" i="42"/>
  <c r="U63" i="42" s="1"/>
  <c r="O38" i="42"/>
  <c r="P63" i="43"/>
  <c r="S63" i="43"/>
  <c r="U63" i="43" s="1"/>
  <c r="O38" i="43"/>
  <c r="O63" i="43" l="1"/>
  <c r="O63" i="42"/>
  <c r="P31" i="39"/>
  <c r="S54" i="39" l="1"/>
  <c r="O53" i="39"/>
  <c r="P53" i="39" s="1"/>
  <c r="Q52" i="39"/>
  <c r="P52" i="39"/>
  <c r="Q51" i="39"/>
  <c r="P51" i="39"/>
  <c r="O51" i="39"/>
  <c r="Q50" i="39"/>
  <c r="P50" i="39"/>
  <c r="O50" i="39"/>
  <c r="Q49" i="39"/>
  <c r="P49" i="39"/>
  <c r="O49" i="39"/>
  <c r="Q48" i="39"/>
  <c r="P48" i="39"/>
  <c r="O48" i="39"/>
  <c r="Q47" i="39"/>
  <c r="P47" i="39"/>
  <c r="O47" i="39"/>
  <c r="Q46" i="39"/>
  <c r="P46" i="39"/>
  <c r="S45" i="39"/>
  <c r="Q37" i="39"/>
  <c r="P37" i="39"/>
  <c r="O37" i="39"/>
  <c r="S37" i="39" s="1"/>
  <c r="S36" i="39"/>
  <c r="Q36" i="39"/>
  <c r="P36" i="39"/>
  <c r="O31" i="39"/>
  <c r="J31" i="39"/>
  <c r="P30" i="39"/>
  <c r="O30" i="39"/>
  <c r="L30" i="39" s="1"/>
  <c r="M26" i="39"/>
  <c r="I26" i="39"/>
  <c r="Q25" i="39"/>
  <c r="O25" i="39" s="1"/>
  <c r="L25" i="39" s="1"/>
  <c r="P25" i="39"/>
  <c r="J25" i="39"/>
  <c r="Q24" i="39"/>
  <c r="O24" i="39" s="1"/>
  <c r="L24" i="39" s="1"/>
  <c r="P24" i="39"/>
  <c r="J24" i="39"/>
  <c r="Q23" i="39"/>
  <c r="O23" i="39" s="1"/>
  <c r="L23" i="39" s="1"/>
  <c r="P23" i="39"/>
  <c r="J23" i="39"/>
  <c r="S22" i="39"/>
  <c r="Q22" i="39"/>
  <c r="P22" i="39"/>
  <c r="J22" i="39"/>
  <c r="Q21" i="39"/>
  <c r="P21" i="39"/>
  <c r="Q20" i="39"/>
  <c r="O20" i="39" s="1"/>
  <c r="L20" i="39" s="1"/>
  <c r="P20" i="39"/>
  <c r="S19" i="39"/>
  <c r="P19" i="39"/>
  <c r="O19" i="39"/>
  <c r="L19" i="39" s="1"/>
  <c r="P18" i="39"/>
  <c r="O18" i="39"/>
  <c r="L18" i="39" s="1"/>
  <c r="P17" i="39"/>
  <c r="O17" i="39"/>
  <c r="L17" i="39" s="1"/>
  <c r="Q16" i="39"/>
  <c r="P16" i="39"/>
  <c r="O16" i="39"/>
  <c r="Q26" i="39" l="1"/>
  <c r="O21" i="39"/>
  <c r="L21" i="39" s="1"/>
  <c r="O22" i="39"/>
  <c r="L22" i="39" s="1"/>
  <c r="L16" i="39"/>
  <c r="L26" i="39" s="1"/>
  <c r="S26" i="39"/>
  <c r="O26" i="39" l="1"/>
  <c r="C30" i="36"/>
  <c r="J26" i="36"/>
  <c r="T28" i="36"/>
  <c r="N61" i="39"/>
  <c r="C61" i="39"/>
  <c r="L38" i="39"/>
  <c r="I38" i="39"/>
  <c r="K32" i="39"/>
  <c r="J32" i="39"/>
  <c r="D26" i="39"/>
  <c r="D32" i="39" s="1"/>
  <c r="C26" i="39"/>
  <c r="C32" i="39" s="1"/>
  <c r="E25" i="39"/>
  <c r="E24" i="39"/>
  <c r="E23" i="39"/>
  <c r="E22" i="39"/>
  <c r="E21" i="39"/>
  <c r="I37" i="38"/>
  <c r="I36" i="38"/>
  <c r="I38" i="38"/>
  <c r="C62" i="38"/>
  <c r="S61" i="38"/>
  <c r="S60" i="38"/>
  <c r="S59" i="38"/>
  <c r="S58" i="38"/>
  <c r="S57" i="38"/>
  <c r="S56" i="38"/>
  <c r="S22" i="38"/>
  <c r="N32" i="38"/>
  <c r="K32" i="38"/>
  <c r="S25" i="38"/>
  <c r="S53" i="38"/>
  <c r="N62" i="38"/>
  <c r="O54" i="38"/>
  <c r="P54" i="38" s="1"/>
  <c r="Q53" i="38"/>
  <c r="P53" i="38"/>
  <c r="Q52" i="38"/>
  <c r="P52" i="38"/>
  <c r="O52" i="38"/>
  <c r="Q51" i="38"/>
  <c r="P51" i="38"/>
  <c r="O51" i="38"/>
  <c r="Q50" i="38"/>
  <c r="P50" i="38"/>
  <c r="O50" i="38"/>
  <c r="Q49" i="38"/>
  <c r="P49" i="38"/>
  <c r="O49" i="38"/>
  <c r="Q48" i="38"/>
  <c r="P48" i="38"/>
  <c r="O48" i="38"/>
  <c r="Q47" i="38"/>
  <c r="P47" i="38"/>
  <c r="S46" i="38"/>
  <c r="M39" i="38"/>
  <c r="Q38" i="38"/>
  <c r="P38" i="38"/>
  <c r="O38" i="38"/>
  <c r="S38" i="38" s="1"/>
  <c r="Q37" i="38"/>
  <c r="P37" i="38"/>
  <c r="O37" i="38"/>
  <c r="S37" i="38" s="1"/>
  <c r="Q36" i="38"/>
  <c r="P36" i="38"/>
  <c r="P31" i="38"/>
  <c r="O31" i="38"/>
  <c r="J31" i="38"/>
  <c r="J32" i="38" s="1"/>
  <c r="P30" i="38"/>
  <c r="O30" i="38"/>
  <c r="L30" i="38" s="1"/>
  <c r="D26" i="38"/>
  <c r="D32" i="38" s="1"/>
  <c r="C26" i="38"/>
  <c r="C32" i="38" s="1"/>
  <c r="Q25" i="38"/>
  <c r="P25" i="38"/>
  <c r="J25" i="38"/>
  <c r="E25" i="38"/>
  <c r="Q24" i="38"/>
  <c r="P24" i="38"/>
  <c r="E24" i="38"/>
  <c r="S23" i="38"/>
  <c r="O23" i="38" s="1"/>
  <c r="Q23" i="38"/>
  <c r="P23" i="38"/>
  <c r="L23" i="38"/>
  <c r="J23" i="38"/>
  <c r="E23" i="38"/>
  <c r="Q22" i="38"/>
  <c r="P22" i="38"/>
  <c r="J22" i="38"/>
  <c r="E22" i="38"/>
  <c r="Q21" i="38"/>
  <c r="P21" i="38"/>
  <c r="M21" i="38"/>
  <c r="E21" i="38"/>
  <c r="Q20" i="38"/>
  <c r="P20" i="38"/>
  <c r="O20" i="38"/>
  <c r="M20" i="38"/>
  <c r="S19" i="38"/>
  <c r="P19" i="38"/>
  <c r="O19" i="38"/>
  <c r="L19" i="38"/>
  <c r="P18" i="38"/>
  <c r="O18" i="38"/>
  <c r="M18" i="38"/>
  <c r="O17" i="38"/>
  <c r="P17" i="38"/>
  <c r="Q16" i="38"/>
  <c r="P16" i="38"/>
  <c r="O16" i="38"/>
  <c r="Q25" i="37"/>
  <c r="Q24" i="37"/>
  <c r="Q23" i="37"/>
  <c r="Q20" i="37"/>
  <c r="O20" i="37" s="1"/>
  <c r="Q22" i="37"/>
  <c r="S25" i="37"/>
  <c r="Q17" i="37"/>
  <c r="S23" i="37"/>
  <c r="P20" i="37"/>
  <c r="P21" i="37"/>
  <c r="Q21" i="37"/>
  <c r="M20" i="37"/>
  <c r="S17" i="37"/>
  <c r="P17" i="37"/>
  <c r="S24" i="37"/>
  <c r="O17" i="37" l="1"/>
  <c r="O22" i="38"/>
  <c r="L22" i="38" s="1"/>
  <c r="L26" i="38" s="1"/>
  <c r="O21" i="38"/>
  <c r="S62" i="38"/>
  <c r="P32" i="38"/>
  <c r="Q39" i="38"/>
  <c r="P32" i="39"/>
  <c r="Q38" i="39"/>
  <c r="P61" i="39"/>
  <c r="O61" i="39"/>
  <c r="Q61" i="39"/>
  <c r="M38" i="39"/>
  <c r="Q32" i="39"/>
  <c r="Q63" i="39" s="1"/>
  <c r="S38" i="39"/>
  <c r="S39" i="39" s="1"/>
  <c r="S61" i="39"/>
  <c r="S32" i="39"/>
  <c r="Q34" i="39"/>
  <c r="U26" i="39"/>
  <c r="I32" i="39"/>
  <c r="I63" i="39" s="1"/>
  <c r="I39" i="38"/>
  <c r="Q62" i="38"/>
  <c r="O62" i="38"/>
  <c r="S39" i="38"/>
  <c r="O21" i="37"/>
  <c r="Q26" i="38"/>
  <c r="Q32" i="38" s="1"/>
  <c r="Q65" i="38" s="1"/>
  <c r="Q67" i="38" s="1"/>
  <c r="M26" i="38"/>
  <c r="O24" i="38"/>
  <c r="L24" i="38" s="1"/>
  <c r="I24" i="38" s="1"/>
  <c r="P62" i="38"/>
  <c r="O25" i="38"/>
  <c r="L25" i="38" s="1"/>
  <c r="S26" i="38"/>
  <c r="P39" i="38"/>
  <c r="O25" i="37"/>
  <c r="L22" i="37"/>
  <c r="L23" i="37"/>
  <c r="L24" i="37"/>
  <c r="L25" i="37"/>
  <c r="L21" i="37"/>
  <c r="L19" i="37"/>
  <c r="L18" i="37"/>
  <c r="L17" i="37"/>
  <c r="N56" i="37"/>
  <c r="C56" i="37"/>
  <c r="O54" i="37"/>
  <c r="Q53" i="37"/>
  <c r="P53" i="37"/>
  <c r="O53" i="37"/>
  <c r="Q52" i="37"/>
  <c r="P52" i="37"/>
  <c r="O52" i="37"/>
  <c r="Q51" i="37"/>
  <c r="P51" i="37"/>
  <c r="O51" i="37"/>
  <c r="Q50" i="37"/>
  <c r="P50" i="37"/>
  <c r="O50" i="37"/>
  <c r="Q49" i="37"/>
  <c r="P49" i="37"/>
  <c r="O49" i="37"/>
  <c r="Q48" i="37"/>
  <c r="P48" i="37"/>
  <c r="O48" i="37"/>
  <c r="Q47" i="37"/>
  <c r="P47" i="37"/>
  <c r="S46" i="37"/>
  <c r="S56" i="37" s="1"/>
  <c r="M39" i="37"/>
  <c r="I39" i="37"/>
  <c r="Q38" i="37"/>
  <c r="P38" i="37"/>
  <c r="O38" i="37"/>
  <c r="S38" i="37" s="1"/>
  <c r="Q37" i="37"/>
  <c r="P37" i="37"/>
  <c r="O37" i="37"/>
  <c r="S37" i="37" s="1"/>
  <c r="Q36" i="37"/>
  <c r="Q39" i="37" s="1"/>
  <c r="P36" i="37"/>
  <c r="S32" i="37"/>
  <c r="I32" i="37"/>
  <c r="J32" i="37" s="1"/>
  <c r="C32" i="37"/>
  <c r="P31" i="37"/>
  <c r="O31" i="37"/>
  <c r="N32" i="37" s="1"/>
  <c r="J31" i="37"/>
  <c r="P30" i="37"/>
  <c r="O30" i="37"/>
  <c r="M32" i="37"/>
  <c r="L30" i="37"/>
  <c r="L32" i="37" s="1"/>
  <c r="I26" i="37"/>
  <c r="D26" i="37"/>
  <c r="C26" i="37"/>
  <c r="P25" i="37"/>
  <c r="J25" i="37"/>
  <c r="E25" i="37"/>
  <c r="P24" i="37"/>
  <c r="O24" i="37"/>
  <c r="J24" i="37"/>
  <c r="E24" i="37"/>
  <c r="P23" i="37"/>
  <c r="O23" i="37"/>
  <c r="J23" i="37"/>
  <c r="E23" i="37"/>
  <c r="S22" i="37"/>
  <c r="P22" i="37"/>
  <c r="O22" i="37"/>
  <c r="J22" i="37"/>
  <c r="E22" i="37"/>
  <c r="M21" i="37"/>
  <c r="E21" i="37"/>
  <c r="S19" i="37"/>
  <c r="O19" i="37" s="1"/>
  <c r="P19" i="37"/>
  <c r="O18" i="37"/>
  <c r="P18" i="37"/>
  <c r="M18" i="37"/>
  <c r="Q16" i="37"/>
  <c r="Q26" i="37" s="1"/>
  <c r="Q32" i="37" s="1"/>
  <c r="Q59" i="37" s="1"/>
  <c r="P16" i="37"/>
  <c r="Q34" i="38" l="1"/>
  <c r="O16" i="37"/>
  <c r="P56" i="37"/>
  <c r="O56" i="37"/>
  <c r="J24" i="38"/>
  <c r="I26" i="38"/>
  <c r="I32" i="38" s="1"/>
  <c r="L32" i="39"/>
  <c r="L63" i="39" s="1"/>
  <c r="P63" i="39"/>
  <c r="S40" i="38"/>
  <c r="S65" i="38"/>
  <c r="S67" i="38" s="1"/>
  <c r="M32" i="39"/>
  <c r="N32" i="39"/>
  <c r="N63" i="39" s="1"/>
  <c r="S63" i="39"/>
  <c r="U63" i="39" s="1"/>
  <c r="O38" i="39"/>
  <c r="O32" i="39"/>
  <c r="L39" i="38"/>
  <c r="L65" i="38" s="1"/>
  <c r="N65" i="38"/>
  <c r="M32" i="38"/>
  <c r="U26" i="38"/>
  <c r="S64" i="38"/>
  <c r="L32" i="38"/>
  <c r="S32" i="38"/>
  <c r="S26" i="37"/>
  <c r="O26" i="38"/>
  <c r="O32" i="38" s="1"/>
  <c r="P65" i="38"/>
  <c r="O39" i="38"/>
  <c r="U26" i="37"/>
  <c r="Q34" i="37"/>
  <c r="O32" i="37"/>
  <c r="S39" i="37"/>
  <c r="S40" i="37" s="1"/>
  <c r="Q56" i="37"/>
  <c r="L37" i="37"/>
  <c r="L26" i="37"/>
  <c r="S58" i="37" s="1"/>
  <c r="O26" i="37"/>
  <c r="M26" i="37"/>
  <c r="N59" i="37" s="1"/>
  <c r="P32" i="37"/>
  <c r="P39" i="37" s="1"/>
  <c r="L38" i="37"/>
  <c r="I59" i="37"/>
  <c r="T29" i="36"/>
  <c r="T25" i="36"/>
  <c r="T22" i="36"/>
  <c r="P22" i="36" s="1"/>
  <c r="M22" i="36" s="1"/>
  <c r="T21" i="36"/>
  <c r="T20" i="36"/>
  <c r="T19" i="36"/>
  <c r="P19" i="36" s="1"/>
  <c r="M19" i="36" s="1"/>
  <c r="T18" i="36"/>
  <c r="T17" i="36"/>
  <c r="T16" i="36"/>
  <c r="N30" i="36"/>
  <c r="J30" i="36"/>
  <c r="R29" i="36"/>
  <c r="Q29" i="36"/>
  <c r="P29" i="36"/>
  <c r="M29" i="36" s="1"/>
  <c r="R28" i="36"/>
  <c r="Q28" i="36"/>
  <c r="D26" i="36"/>
  <c r="C26" i="36"/>
  <c r="Q25" i="36"/>
  <c r="O25" i="36"/>
  <c r="M25" i="36"/>
  <c r="E25" i="36"/>
  <c r="Q24" i="36"/>
  <c r="E24" i="36"/>
  <c r="Q23" i="36"/>
  <c r="E23" i="36"/>
  <c r="Q22" i="36"/>
  <c r="E22" i="36"/>
  <c r="R21" i="36"/>
  <c r="Q21" i="36"/>
  <c r="N21" i="36"/>
  <c r="E21" i="36"/>
  <c r="R20" i="36"/>
  <c r="N20" i="36"/>
  <c r="Q19" i="36"/>
  <c r="R18" i="36"/>
  <c r="Q18" i="36"/>
  <c r="N18" i="36"/>
  <c r="R17" i="36"/>
  <c r="Q17" i="36"/>
  <c r="R16" i="36"/>
  <c r="P16" i="36" s="1"/>
  <c r="Q16" i="36"/>
  <c r="N26" i="36" l="1"/>
  <c r="I65" i="38"/>
  <c r="O63" i="39"/>
  <c r="L39" i="37"/>
  <c r="L59" i="37" s="1"/>
  <c r="P17" i="36"/>
  <c r="P21" i="36"/>
  <c r="P18" i="36"/>
  <c r="P20" i="36"/>
  <c r="M20" i="36" s="1"/>
  <c r="E26" i="36"/>
  <c r="O65" i="38"/>
  <c r="S59" i="37"/>
  <c r="S61" i="37" s="1"/>
  <c r="R26" i="36"/>
  <c r="M18" i="36"/>
  <c r="R30" i="36"/>
  <c r="P59" i="37"/>
  <c r="O39" i="37"/>
  <c r="O59" i="37" s="1"/>
  <c r="Q30" i="36"/>
  <c r="M30" i="36"/>
  <c r="P30" i="36" l="1"/>
  <c r="I16" i="33" l="1"/>
  <c r="E58" i="33"/>
  <c r="C58" i="33"/>
  <c r="S58" i="33"/>
  <c r="N58" i="33"/>
  <c r="D29" i="33"/>
  <c r="Q17" i="33"/>
  <c r="S17" i="33"/>
  <c r="L28" i="33"/>
  <c r="L27" i="33"/>
  <c r="L26" i="33"/>
  <c r="L25" i="33"/>
  <c r="I33" i="33"/>
  <c r="I40" i="33"/>
  <c r="M23" i="33"/>
  <c r="Q53" i="33"/>
  <c r="Q54" i="33"/>
  <c r="Q55" i="33"/>
  <c r="P53" i="33"/>
  <c r="P54" i="33"/>
  <c r="P55" i="33"/>
  <c r="J28" i="33"/>
  <c r="E28" i="33"/>
  <c r="J25" i="33"/>
  <c r="J26" i="33"/>
  <c r="J27" i="33"/>
  <c r="O26" i="33"/>
  <c r="O27" i="33"/>
  <c r="O28" i="33"/>
  <c r="O25" i="33"/>
  <c r="M24" i="33"/>
  <c r="S24" i="33" s="1"/>
  <c r="S23" i="33"/>
  <c r="O56" i="33"/>
  <c r="Q37" i="33"/>
  <c r="P37" i="33"/>
  <c r="O37" i="33"/>
  <c r="Q22" i="33"/>
  <c r="S22" i="33"/>
  <c r="S21" i="33"/>
  <c r="M21" i="33"/>
  <c r="P28" i="33"/>
  <c r="P27" i="33"/>
  <c r="P26" i="33"/>
  <c r="P25" i="33"/>
  <c r="O55" i="33"/>
  <c r="O54" i="33"/>
  <c r="O53" i="33"/>
  <c r="I61" i="33" l="1"/>
  <c r="M33" i="33"/>
  <c r="E47" i="33"/>
  <c r="O48" i="33"/>
  <c r="P48" i="33"/>
  <c r="Q48" i="33"/>
  <c r="E27" i="33"/>
  <c r="E26" i="33"/>
  <c r="E25" i="33"/>
  <c r="D33" i="33"/>
  <c r="E24" i="33"/>
  <c r="C33" i="33"/>
  <c r="Q24" i="33"/>
  <c r="P24" i="33"/>
  <c r="Q52" i="33"/>
  <c r="P52" i="33"/>
  <c r="O52" i="33"/>
  <c r="Q51" i="33"/>
  <c r="P51" i="33"/>
  <c r="O51" i="33"/>
  <c r="Q50" i="33"/>
  <c r="P50" i="33"/>
  <c r="O50" i="33"/>
  <c r="Q49" i="33"/>
  <c r="P49" i="33"/>
  <c r="O49" i="33"/>
  <c r="M40" i="33"/>
  <c r="Q39" i="33"/>
  <c r="P39" i="33"/>
  <c r="O39" i="33"/>
  <c r="S39" i="33" s="1"/>
  <c r="Q38" i="33"/>
  <c r="P38" i="33"/>
  <c r="O38" i="33"/>
  <c r="S38" i="33" s="1"/>
  <c r="Q23" i="33"/>
  <c r="L23" i="33"/>
  <c r="P22" i="33"/>
  <c r="L22" i="33"/>
  <c r="L33" i="33" s="1"/>
  <c r="S60" i="33" s="1"/>
  <c r="Q21" i="33"/>
  <c r="O21" i="33" s="1"/>
  <c r="P21" i="33"/>
  <c r="P17" i="33"/>
  <c r="Q16" i="33"/>
  <c r="P16" i="33"/>
  <c r="P58" i="33" l="1"/>
  <c r="Q58" i="33"/>
  <c r="O58" i="33"/>
  <c r="Q33" i="33"/>
  <c r="Q61" i="33" s="1"/>
  <c r="E33" i="33"/>
  <c r="O17" i="33"/>
  <c r="O24" i="33"/>
  <c r="Q40" i="33"/>
  <c r="O22" i="33"/>
  <c r="O23" i="33"/>
  <c r="S40" i="33"/>
  <c r="S41" i="33" s="1"/>
  <c r="L38" i="33"/>
  <c r="P40" i="33"/>
  <c r="S16" i="33"/>
  <c r="O16" i="33" s="1"/>
  <c r="N61" i="33"/>
  <c r="L39" i="33"/>
  <c r="O33" i="33" l="1"/>
  <c r="S33" i="33"/>
  <c r="O40" i="33"/>
  <c r="L40" i="33"/>
  <c r="L61" i="33" s="1"/>
  <c r="O61" i="33" l="1"/>
  <c r="T24" i="36" l="1"/>
  <c r="P24" i="36" s="1"/>
  <c r="M24" i="36" s="1"/>
  <c r="M23" i="36"/>
  <c r="M26" i="36" s="1"/>
  <c r="T23" i="36"/>
  <c r="P23" i="36" s="1"/>
  <c r="P26" i="36" s="1"/>
  <c r="T70" i="42" l="1"/>
  <c r="T73" i="38"/>
  <c r="T70" i="43"/>
  <c r="T70" i="39"/>
</calcChain>
</file>

<file path=xl/sharedStrings.xml><?xml version="1.0" encoding="utf-8"?>
<sst xmlns="http://schemas.openxmlformats.org/spreadsheetml/2006/main" count="2143" uniqueCount="286">
  <si>
    <t>Согласовано</t>
  </si>
  <si>
    <t>Начальник финансового</t>
  </si>
  <si>
    <t>отдела Могилевского района</t>
  </si>
  <si>
    <t xml:space="preserve"> </t>
  </si>
  <si>
    <t>№ п/п</t>
  </si>
  <si>
    <t>Могилевского облисполкома</t>
  </si>
  <si>
    <t>__________________ И.В.Чиндо</t>
  </si>
  <si>
    <t>июль</t>
  </si>
  <si>
    <t>май</t>
  </si>
  <si>
    <t>сентябрь</t>
  </si>
  <si>
    <t>Капитальный ремонт жилого дома №12 по ул.Фабричной в аг.Межисетки Могилевского района</t>
  </si>
  <si>
    <t>апрель</t>
  </si>
  <si>
    <t>июнь</t>
  </si>
  <si>
    <t>август</t>
  </si>
  <si>
    <t>Наименование объекта</t>
  </si>
  <si>
    <t>Общая площадь квартир жилых домов, м.кв.</t>
  </si>
  <si>
    <t>Ввод  площади в текушем году, кв.м.</t>
  </si>
  <si>
    <t>Сроки проведения капитального ремонта</t>
  </si>
  <si>
    <t>Стоимость проведения капитального ремонта,</t>
  </si>
  <si>
    <t>всего</t>
  </si>
  <si>
    <t>начало</t>
  </si>
  <si>
    <t>окончание</t>
  </si>
  <si>
    <t>сметная</t>
  </si>
  <si>
    <t>договорная</t>
  </si>
  <si>
    <t>бюджет</t>
  </si>
  <si>
    <t>сумма от внесения платы за к/р граждан и арендаторами нежилых помещений</t>
  </si>
  <si>
    <t>Объекты с вводом площади* в текущем году</t>
  </si>
  <si>
    <t>Объекты  без ввода площади в текущем году</t>
  </si>
  <si>
    <t>Объекты  по капитальному ремонту отдельных конструктивных элементов</t>
  </si>
  <si>
    <t>Затраты заказчика</t>
  </si>
  <si>
    <t>Капитальный ремонт  жилого дома №15 А по ул.Центральной в д.Подгорье  Могилевского района</t>
  </si>
  <si>
    <t>ИТОГО ПО РАЗДЕЛУ</t>
  </si>
  <si>
    <t xml:space="preserve">ИТОГО ПО РАЗДЕЛУ </t>
  </si>
  <si>
    <t>УТВЕРЖДЕНО</t>
  </si>
  <si>
    <t>Решение  Могилевского РИК</t>
  </si>
  <si>
    <t xml:space="preserve">№________ </t>
  </si>
  <si>
    <t>Капитальный ремонт  жилого дома №4 по ул.Краснозвездной в д.Салтановка Могилевского района</t>
  </si>
  <si>
    <t>Капитальный ремонт  жилого дома №6 по ул.Молодежной в аг.Дашковка  Могилевского района</t>
  </si>
  <si>
    <t>Капитальный ремонт  жилого дома №3 по ул.Легендарной в аг.Буйничи Могилевского района</t>
  </si>
  <si>
    <t>-</t>
  </si>
  <si>
    <t>Начальник ЖЭО</t>
  </si>
  <si>
    <t>Х</t>
  </si>
  <si>
    <t>Управление ЖКХ</t>
  </si>
  <si>
    <t>____________________ _____________</t>
  </si>
  <si>
    <t>Капитальный ремонт  с элементами модернизации жилого дома №3 по ул.Краснозвездной в д.Салтановка Могилевского района</t>
  </si>
  <si>
    <t>В.А.Симаков</t>
  </si>
  <si>
    <t>В том числе за счет средств, поступивших в 2017 году:</t>
  </si>
  <si>
    <t>октябрь</t>
  </si>
  <si>
    <t xml:space="preserve">Капитальный ремонт с элементами модернизации жилого дома №1 по ул.Краснозвездной в д.Салтановка Могилевского района. </t>
  </si>
  <si>
    <t>Затраты заказчика, застройщика (инженерной организации)</t>
  </si>
  <si>
    <t xml:space="preserve">Начальник  ПТО </t>
  </si>
  <si>
    <t xml:space="preserve">Разработка проектной документации </t>
  </si>
  <si>
    <t>Капитальный ремонт с элементами модернизации жилого дома №6 по ул.Юбилейной в д.Брыли Могилевского района. 2-й пусковой комплекс</t>
  </si>
  <si>
    <t>Капитальный ремонт с элементами модернизации жилого дома №8 по ул.Юбилейной в д.Брыли Могилевского района. 2-й пусковой комплекс</t>
  </si>
  <si>
    <t>Капитальный ремонт с элементами модернизации жилого дома №3по ул.Центальной в аг.Восход  Могилевского района. 2-й пусковой комплекс</t>
  </si>
  <si>
    <t>Капитальный ремонт  жилого дома №32 по ул.Новоселов в аг.Речки Могилевского района</t>
  </si>
  <si>
    <t>Капитальный ремонт с элементами модернизации жилого дома №7 по ул.Хроменкова в д.Новое Пашково Могилевского района.</t>
  </si>
  <si>
    <t>Капитальный ремонт   жилого дома №4  по ул.Фабричной  в аг.Романовичи Могилевского района</t>
  </si>
  <si>
    <t>Капитальный ремонт жилого дома №3 по ул.Вейнянской  в аг.Вейно Могилевского района</t>
  </si>
  <si>
    <t>Текущий график капитального ремонта жилищного фонда 2018 год</t>
  </si>
  <si>
    <t>"____" _____________ 2018 г.</t>
  </si>
  <si>
    <t>"_____" ________________ 2018 г.</t>
  </si>
  <si>
    <t>"____ "_____________2018 г.</t>
  </si>
  <si>
    <t>2018год</t>
  </si>
  <si>
    <t>2018 год</t>
  </si>
  <si>
    <t>Использовано средств  на 01.01.2018  руб.</t>
  </si>
  <si>
    <t>кредиторская задолженность на 01.01.2018 г.</t>
  </si>
  <si>
    <t>стоимость работ на 2018 г.</t>
  </si>
  <si>
    <t>План финансирования 2018 года, рублей</t>
  </si>
  <si>
    <t>месяц</t>
  </si>
  <si>
    <t>7.</t>
  </si>
  <si>
    <t>1.</t>
  </si>
  <si>
    <t>8.</t>
  </si>
  <si>
    <t>9.</t>
  </si>
  <si>
    <t>февраль</t>
  </si>
  <si>
    <t>март</t>
  </si>
  <si>
    <t>пер.2017</t>
  </si>
  <si>
    <t>руб.</t>
  </si>
  <si>
    <t xml:space="preserve">Капитальный ремонт с элементами модернизации жилого дома №2 по ул. Пионерской в аг. Вейно Могилевского района </t>
  </si>
  <si>
    <t>Капитальный ремонт жилого дома №19 по ул.Комплексной, аг.Полыковичи Могилевского района</t>
  </si>
  <si>
    <t>Капитальный ремонт жилого дома №12 по ул.Придорожной,  в снп.Полыковичские Хутора  Могилевского района</t>
  </si>
  <si>
    <t>ИТОГО финансирование 2018 года</t>
  </si>
  <si>
    <t xml:space="preserve">Капитальный ремонт с элементами модернизации жилого дома № 2 по ул. Пионерской в аг. Вейно Могилевского района </t>
  </si>
  <si>
    <t>Капитальный ремонт   жилого дома №6 по ул.Лесной  в аг.Восход Могилевского района</t>
  </si>
  <si>
    <t>В том числе остаток за 2017 год:</t>
  </si>
  <si>
    <t>миюль</t>
  </si>
  <si>
    <t xml:space="preserve">июль </t>
  </si>
  <si>
    <t>11.</t>
  </si>
  <si>
    <t xml:space="preserve">Капитальный ремонт с элементами модернизации жилого дома №3 по ул. Пионерской в аг.Вейно Могилевского района. </t>
  </si>
  <si>
    <t xml:space="preserve">Капитальный ремонт с элементами модернизации жилого дома №68 по ул.Советской в д.Лыково Могилевского района. </t>
  </si>
  <si>
    <t>Капитальный ремонт   жилого дома № 1  по ул.Молодежной вд.Амховая Могилевского района</t>
  </si>
  <si>
    <t xml:space="preserve"> В том числе затраты заказчика, застройщика (инженерной организации)</t>
  </si>
  <si>
    <t>ИТОГО ПО РАЗДЕЛУ  2</t>
  </si>
  <si>
    <t>Капитальный ремонт   жилого дома №  1  по ул.Молодежной вд.Амховая Могилевского района</t>
  </si>
  <si>
    <t>ИТОГО ПО РАЗДЕЛУ 1</t>
  </si>
  <si>
    <t>В.С.Мелех</t>
  </si>
  <si>
    <t>Зам.директора по капитальному строительству</t>
  </si>
  <si>
    <t>Сметная стоимость проведения капитального ремонта,</t>
  </si>
  <si>
    <t>Стоимость одного  метра кв.</t>
  </si>
  <si>
    <t>Год постройки</t>
  </si>
  <si>
    <t>Директор предпритятия</t>
  </si>
  <si>
    <t>За счет средств, поступивших в 2017 году:</t>
  </si>
  <si>
    <t>Итого  финансирование 2018 года</t>
  </si>
  <si>
    <t>ВСЕГО ФИНАНСИРОВАНИЕ 2018 года</t>
  </si>
  <si>
    <t>Переходящие объекты без  ввода площадей (задолженность)</t>
  </si>
  <si>
    <t>ИТОГО ПО РАЗДЕЛУ 3</t>
  </si>
  <si>
    <t>Остаток средств на 01.01.2018 г. (отчисления населения)</t>
  </si>
  <si>
    <t>Капитальный ремонт жилого дома № 8 по ул.Лесная,  в а/г.Восход   Могилевского района</t>
  </si>
  <si>
    <t>Капитальный ремонт жилого дома № 1 по ул.Танковая,  в снп Голынец    Могилевского района</t>
  </si>
  <si>
    <t>Капитальный ремонт жилого дома № 8 по ул.Молодежная,  в а.г. Дашковка    Могилевского района</t>
  </si>
  <si>
    <t xml:space="preserve">Капитальный ремонт  жилого дома № 5 по ул. Пионерской в аг.Вейно Могилевского района. </t>
  </si>
  <si>
    <t xml:space="preserve"> В том числе затраты заказчика, застройщика (инженерной организации) ( Обследование зданий, затраты на выдачу заключений Энергонадзора, Госстройнадзора, затраты по вводу объектов согласно сводного сметного расчета)</t>
  </si>
  <si>
    <t xml:space="preserve">Капитальный ремонт  жилого дома №  4 по ул.Краснозвездной в д.Салтановка Могилевского района. </t>
  </si>
  <si>
    <t>Капитальный ремонт с элементами модернизации жилого дома № 5 по ул.Хроменкова в д.Новое Пашково Могилевского района.</t>
  </si>
  <si>
    <t>ВСЕГО   финансирование 2018 года</t>
  </si>
  <si>
    <t xml:space="preserve">__________________ </t>
  </si>
  <si>
    <t xml:space="preserve">                                                                                утвержденного Министерством архитектуры и строительства и Министерством ЖКХ № 22/17 от 14.07.2015 г.</t>
  </si>
  <si>
    <t xml:space="preserve">                                           Расчет стоимость одного метра квадратного  общей площади жилых домов </t>
  </si>
  <si>
    <t xml:space="preserve">ИТОГО ПО РАЗДЕЛУ  </t>
  </si>
  <si>
    <t xml:space="preserve"> Н.Н.Досова </t>
  </si>
  <si>
    <t xml:space="preserve"> в том числе остаток средств на 01.01.2018 г. (отчисления населения)</t>
  </si>
  <si>
    <t>Н.А.Войтов</t>
  </si>
  <si>
    <t>Н.Н.Досова</t>
  </si>
  <si>
    <t>Затраты заказчика по обследованию зданий, выдачу заключений</t>
  </si>
  <si>
    <t>Капитальный ремонт   жилого дома №  2  по ул.Авиационной  в д.Никитиничи  Могилевского района</t>
  </si>
  <si>
    <t xml:space="preserve">Капитальный ремонт  жилого дома №2 по ул.Краснозвездной в д.Салтановка Могилевского района. </t>
  </si>
  <si>
    <t>Капитальный ремонт жилого дома №9 по ул.Школьной в аг.Межисетки Могилевского района</t>
  </si>
  <si>
    <t>Капитальный ремонт жилого дома №11 по ул.Фабричной в аг.Межисетки Могилевского района</t>
  </si>
  <si>
    <t>кредиторская задолженность на 01.01.2020 г.</t>
  </si>
  <si>
    <t>стоимость работ на 2020 г.</t>
  </si>
  <si>
    <t>План финансирования 2020 года, рублей</t>
  </si>
  <si>
    <t>Капитальный ремонт жилого дома № 5 по ул.Хроменкова  в д.Новое Пашково Могилевского района</t>
  </si>
  <si>
    <t>Капитальный ремонт жилого дома№11 по ул.Фабричной в аг.Межисетки Могилевского района</t>
  </si>
  <si>
    <t>Усиление лоджий жилого дома № 5 по ул.Центральная в аг.Кадино Могилевского района</t>
  </si>
  <si>
    <t>х</t>
  </si>
  <si>
    <t>за счет средств бюджета</t>
  </si>
  <si>
    <t>за счет поступлений  от внесения платы за капитальный ремонт гражданами и арендаторами нежилых помещений,                            из них:</t>
  </si>
  <si>
    <t>&lt;*&gt; К объектам с вводом общей площади квартир после капитального ремонта относятся объекты, на которых выполнен комплекс необходимых работ по капитальному ремонту в полном объеме.</t>
  </si>
  <si>
    <t>ВСЕГО   финансирование 2020 года, в том числе:</t>
  </si>
  <si>
    <t>Объекты без ввода площади в текущем году</t>
  </si>
  <si>
    <t>Капитальный ремонт жилого дома №32 по ул.Новоселов в аг.Речки Могилевского района</t>
  </si>
  <si>
    <t>Капитальный ремонт жилого дома №12 по ул.Фабричной, аг.Межисетки Могилевского района</t>
  </si>
  <si>
    <t>пер.19</t>
  </si>
  <si>
    <t>Капитальный ремонт жилого дома №6  по ул.Лесная, аг.Восход Могилевского района</t>
  </si>
  <si>
    <t>Капитальный ремонт жилого дома №18 по ул.Советской в д.Михалево Могилевского района</t>
  </si>
  <si>
    <t>Капитальный ремонт жилого дома №20 по ул.Советской в д.Михалево Могилевского района</t>
  </si>
  <si>
    <t>ИТОГО объекты с вводом площади* в текущем году</t>
  </si>
  <si>
    <t>ИТОГО объекты  по капитальному ремонту отдельных конструктивных элементов</t>
  </si>
  <si>
    <t>ИТОГО объекты без ввода площади в текущем году</t>
  </si>
  <si>
    <t xml:space="preserve">ИТОГО разработка проектной документации </t>
  </si>
  <si>
    <t>ИТОГО затраты заказчика</t>
  </si>
  <si>
    <t>поступления  2020 года</t>
  </si>
  <si>
    <t>в том числе остаток средств на 01.01.2020 г. (отчисления населения)</t>
  </si>
  <si>
    <t>февраль 2020</t>
  </si>
  <si>
    <t>март 2020</t>
  </si>
  <si>
    <t>апрель 2020</t>
  </si>
  <si>
    <t>июнь 2020</t>
  </si>
  <si>
    <t>май 2020</t>
  </si>
  <si>
    <t>август 2020</t>
  </si>
  <si>
    <t>июль 2020</t>
  </si>
  <si>
    <t>октябрь 2020</t>
  </si>
  <si>
    <t>Капитальный ремонт жилого дома №6 по ул.Весенней в д.Большие Белевичи Могилевского района</t>
  </si>
  <si>
    <t>Капитальный ремонт жилого дома №1 по ул.Киселева в д. Боровка Могилевского района</t>
  </si>
  <si>
    <t>Капитальный ремонт жилого дома №12 по ул.Придорожной в снп.Полыковичские Хутора Могилевского района</t>
  </si>
  <si>
    <t>пер. 2019</t>
  </si>
  <si>
    <t>Капитальный ремонт жилого дома №5 по ул.Центральной аг.Восход Могилевског района</t>
  </si>
  <si>
    <t>Капитальный ремонт общежития №2 по ул.Школьной в аг.Вейно Могилевского района</t>
  </si>
  <si>
    <t xml:space="preserve">Капитальный ремонт жилого дома № 34 Кадинского сельсовета Могилевского района в районе дома № 77 по ул.Киселева  г.Могилева </t>
  </si>
  <si>
    <t>Капитальный ремонт жилого дома №5 по ул.Хроменкова в д.Новое Пашково Могилевского района</t>
  </si>
  <si>
    <t>сентябрь 2020</t>
  </si>
  <si>
    <t>ТЕКУЩИЙ ГРАФИК капитального ремонта жилищного фонда 2020 год</t>
  </si>
  <si>
    <t xml:space="preserve">Заместитель председателя </t>
  </si>
  <si>
    <t>"____ "_____________2020г.</t>
  </si>
  <si>
    <t>____________  _____________________</t>
  </si>
  <si>
    <t>____________      _____________________</t>
  </si>
  <si>
    <t>Могилевского райисполкома</t>
  </si>
  <si>
    <t>отдела Могилевского райисполкома</t>
  </si>
  <si>
    <t>декабрь 2020</t>
  </si>
  <si>
    <t>Капитальный ремонт жилого дома № 34 Кадинского сельсовета Могилевского района в районе дома № 77 по ул.Киселева  г.Могилева (подготовительный период)</t>
  </si>
  <si>
    <t>год</t>
  </si>
  <si>
    <t>апрель 2021</t>
  </si>
  <si>
    <t>Использовано средств на 01.01.2020, руб.</t>
  </si>
  <si>
    <t>План финансирования 2021 года, рублей</t>
  </si>
  <si>
    <t>Капитальный ремонт жилого дома №4 по ул. Краснозвездная в д. Салтановка Могилевского района</t>
  </si>
  <si>
    <t xml:space="preserve">Капитальный ремонт жилого дома
№ 4 по ул. Пионерской в аг. Вейно Могилевского района
</t>
  </si>
  <si>
    <t xml:space="preserve">Капитальный ремонт жилого дома
 № 30 по ул. Новоселов в аг. Речки  Могилевского района
</t>
  </si>
  <si>
    <t>ВСЕГО   финансирование 2021 года, в том числе:</t>
  </si>
  <si>
    <t>поступления  2021 года</t>
  </si>
  <si>
    <t>Начальник отдела ЖКХ Могилевского районного исполнительного комитета</t>
  </si>
  <si>
    <t>Использовано средств на 01.01.2021, руб.</t>
  </si>
  <si>
    <t>май 2021</t>
  </si>
  <si>
    <t>июль 2021</t>
  </si>
  <si>
    <t>июнь 2021</t>
  </si>
  <si>
    <t>август 2021</t>
  </si>
  <si>
    <t>сентябрь 2021</t>
  </si>
  <si>
    <t>октябрь 2021</t>
  </si>
  <si>
    <t>февраль 2021</t>
  </si>
  <si>
    <t>АВ.Новиков</t>
  </si>
  <si>
    <t>Капитальный ремонт жилого дома № 2а по ул.Молодежной в д.Тишовка Могилевского района</t>
  </si>
  <si>
    <t>Капитальный ремонт жилого дома № 17 по ул.Хроменкова в д.Н.Пашково Могилевского района</t>
  </si>
  <si>
    <t>Капитальный ремонт жилого дома № 5 по ул.Пионерской в аг.Вейно Могилевского района</t>
  </si>
  <si>
    <t>ноябрь 2021</t>
  </si>
  <si>
    <t>Капиатальный ремонт жилого дома № 13 по ул.Центральной в аг.Восход Могилевского района</t>
  </si>
  <si>
    <t>Капиатальный ремонт жилого дома № 7 по ул.Краснозвездная в д.Салтановка Могилевского района</t>
  </si>
  <si>
    <t>Капиатальный ремонт жилого дома № 4 по ул.Краснозвездная в д.Салтановка Могилевского района</t>
  </si>
  <si>
    <t xml:space="preserve">стоимость работ на 2021 </t>
  </si>
  <si>
    <t>кредиторская задолженность на 01.01.2021</t>
  </si>
  <si>
    <t>в том числе остаток средств на 01.01.2021  (отчисления населения)</t>
  </si>
  <si>
    <t>Капитальный ремонт жилого дома №18 по ул. Советской в д. Михалево Могилевского района</t>
  </si>
  <si>
    <t>Капитальный ремонт жилого дома №20 по ул. Советской в д. Михалево Могилевского района</t>
  </si>
  <si>
    <t>июль2021</t>
  </si>
  <si>
    <t>Капитальный ремонт жилого дома №5 по ул. Центральной в аг. Восход Могилевского района</t>
  </si>
  <si>
    <t>Капитальный ремонт жилого дома  №8 по ул. Лесная  в аг. Восход Могилевского района</t>
  </si>
  <si>
    <t>Капитальный ремонт жилого дома  №4 по ул. Фабричная   в д. Романовичи Могилевского района</t>
  </si>
  <si>
    <t>Капитальный ремонт жилого дома  №1 по ул. Молодежная  в д. Амховая Могилевского района</t>
  </si>
  <si>
    <t>Капитальный ремонт жилого дома №6 по ул. Весенней в д. Большие Белевичи Могилевского района</t>
  </si>
  <si>
    <t>Капитальный ремонт жилого дома № 1 по ул.Восточной ПС-330 в д.Подбелье Могилевского района</t>
  </si>
  <si>
    <t>Капитальный ремонт жилого дома №2 по ул. Краснозвездная в д. Салтановка Могилевского района</t>
  </si>
  <si>
    <t xml:space="preserve">Капитальный ремонт жилого дома № 66 по ул.Советскойв д. Лыково Могилевского района
</t>
  </si>
  <si>
    <t xml:space="preserve">Капитальный ремонт жилого дома № 2 по ул.Легендарнойв аг. Буйничи Могилевского района
</t>
  </si>
  <si>
    <t>Капитальный ремонт жилого дома №7 по ул.Лесная в аг.Восход Могилевского района</t>
  </si>
  <si>
    <t xml:space="preserve">Капитальный ремонт жилого дома № 10 по ул. Советской в аг. Кадино Могилевского района
</t>
  </si>
  <si>
    <t xml:space="preserve">Капитальный ремонт жилого дома № 7 по ул. Пионерскойв аг. Вейно Могилевского района
</t>
  </si>
  <si>
    <t>Капитальный ремонт жилого дома №20 по ул. Советской в д. Михалево</t>
  </si>
  <si>
    <t>Капитальный реомонт жилого дома №6 по ул. Весенней в д. Большие Белевичи Могилевского района</t>
  </si>
  <si>
    <t xml:space="preserve">Корректировка проекта "Капитальный ремонт жилого дома № 34 Кадинского сельсовета Могилевского района в районе дома № 77 по ул.Киселева  г.Могилева" </t>
  </si>
  <si>
    <t>Корректировка проекта " Капитальный ремонт жилого дома № 12 по ул.Фабричной в аг.Межисетки Могилевского района"</t>
  </si>
  <si>
    <t>Корректировка проекта " Капитальный ремонт жилого дома № 32 по ул.Новоселов в аг.Речки Могилевского района"</t>
  </si>
  <si>
    <t>Корректировка проекта " Капитальный ремонт жилого дома № 6 по ул.Лесная в аг.Восход Могилевского района"</t>
  </si>
  <si>
    <t xml:space="preserve"> Капитальный ремонт жилого дома № 12 по ул.Фабричной в аг.Межисетки Могилевского района</t>
  </si>
  <si>
    <t xml:space="preserve"> Капитальный ремонт жилого дома № 32 по ул.Новоселов в аг.Речки Могилевского района</t>
  </si>
  <si>
    <t>Капитальный ремонт жилого дома № 6 по ул.Лесная в аг.Восход Могилевского района</t>
  </si>
  <si>
    <t xml:space="preserve"> Капитальный ремонт жилого дома № 6 по ул.Лесная в аг.Восход Могилевского района</t>
  </si>
  <si>
    <t>Корректировка проекта " Капитальный ремонт жилого дома № 4 по ул.Фабричной в аг.Романовичи Могилевского района"</t>
  </si>
  <si>
    <t>Корректировка проекта " Капитальный ремонт жилого дома № 8 по ул.Лесная в аг.Восход Могилевского района"</t>
  </si>
  <si>
    <t xml:space="preserve">Капитальный ремонт жилого дома № 34 Кадинского сельсовета Могилевского района в районе дома № 77 по ул.Киселева  г.Могилева. Подготовительный период </t>
  </si>
  <si>
    <t>Капитальный ремонт жилого дома №2 по ул. Школьной в аг. Вейно Могилевского района</t>
  </si>
  <si>
    <t>Капитальный ремонт жилого дома № 13 по ул.Центральной в аг.Восход Могилевского района</t>
  </si>
  <si>
    <t>Капитальный ремонт жилого дома № 4 по ул.Краснозвездная в д.Салтановка Могилевского района</t>
  </si>
  <si>
    <t>апрель 2022</t>
  </si>
  <si>
    <t xml:space="preserve">Капитальный ремонт жилого дома № 2 по ул.Легендарной в аг. Буйничи Могилевского района
</t>
  </si>
  <si>
    <t xml:space="preserve">Капитальный ремонт жилого дома № 7 по ул. Пионерской в аг. Вейно Могилевского района
</t>
  </si>
  <si>
    <t>Капитальный ремонт жилого дома № 7 по ул.Краснозвездная в д.Салтановка Могилевского района</t>
  </si>
  <si>
    <t>март 2022</t>
  </si>
  <si>
    <t>июнь 2022</t>
  </si>
  <si>
    <t>июль 2022</t>
  </si>
  <si>
    <t>сентябрь 2022</t>
  </si>
  <si>
    <t>Использовано средств на 01.01.2022 руб.</t>
  </si>
  <si>
    <t>План финансирования 2022 года, рублей</t>
  </si>
  <si>
    <t>кредиторская задолженность на 01.01.2022</t>
  </si>
  <si>
    <t>август 2022</t>
  </si>
  <si>
    <t>Капитальный ремонт жилого дома № 2 по ул.Школьной  в аг.Буйничи Могилевского района</t>
  </si>
  <si>
    <t>Капитальный ремонт жилого дома № 24 по ул.Центральной  в аг.Кадино Могилевского района</t>
  </si>
  <si>
    <t>Капитальный ремонт жилого дома № 8а по ул.Центральная  в д. Подгорье Могилевского района</t>
  </si>
  <si>
    <t>Капитальный ремонт жилого дома № 3 по ул.Фабричная  в аг.Романовичи Могилевского района</t>
  </si>
  <si>
    <t>Капитальный ремонт жилого дома № 66 по ул.Советской в д. Лыково Могилевского района</t>
  </si>
  <si>
    <t>Решение  Могилевского районного исполнительного комитета</t>
  </si>
  <si>
    <t>02.02.2021 № 1-68</t>
  </si>
  <si>
    <t>ТЕКУЩИЙ ГРАФИК</t>
  </si>
  <si>
    <t>(в редакции решения Могилевского районного</t>
  </si>
  <si>
    <t>капитального ремонта жилищного фонда на 2021 год</t>
  </si>
  <si>
    <t>исполнительного комитета</t>
  </si>
  <si>
    <t>12.10.2021 № 18-49)</t>
  </si>
  <si>
    <t>капитального ремонта жилищного фонда на 2022 год</t>
  </si>
  <si>
    <t>ВСЕГО   финансирование 2022 года, в том числе:</t>
  </si>
  <si>
    <t>поступления  2022 года</t>
  </si>
  <si>
    <t>в том числе остаток средств на 01.01.2022  (отчисления населения)</t>
  </si>
  <si>
    <t>февраль 2022</t>
  </si>
  <si>
    <t>декабрь 2021</t>
  </si>
  <si>
    <t>Капитальный ремонт общежития №2 по ул. Школьной в аг. Вейно Могилевского района</t>
  </si>
  <si>
    <t>Стоимость проведения капитального ремонта, руб.</t>
  </si>
  <si>
    <t>в том числе</t>
  </si>
  <si>
    <t>сумма от внесения платы за капитальный ремонт гражданами и арендаторами нежилых помещений</t>
  </si>
  <si>
    <t>стоимость работ на 2022 год</t>
  </si>
  <si>
    <t>____ _____________202  г.</t>
  </si>
  <si>
    <t>Капитальный ремонт жилого дома № 2а по ул. Молодежной в д.Тишовка Могилевского района</t>
  </si>
  <si>
    <t>Решение</t>
  </si>
  <si>
    <t>Капитальный ремонт жилого дома № 2 по ул.Школьной в аг.Вейно Могилевского района</t>
  </si>
  <si>
    <t>Капитальный ремонт жилого дома № 5 по ул.Хроменкова в д.Н.Пашково Могилевского района</t>
  </si>
  <si>
    <t>Могилевского районного</t>
  </si>
  <si>
    <t xml:space="preserve">от _________ 2022 г. № </t>
  </si>
  <si>
    <t>Капитальный ремонт жилого дома № 66 по ул.Советской в д. Лыково Могилевского района**</t>
  </si>
  <si>
    <t>&lt;**&gt; Финансирование мероприятий по модернизации и утеплению будет осуществляться согласно Указу Президента Республики Беларусь от 04.09.2019 № 327  "О повышении энергоэффективности многоквартирных жилых домов"</t>
  </si>
  <si>
    <t>Капитальный ремонт жилого дома № 2 по ул. Молодежной в д.Тишовка Могилевского района"</t>
  </si>
  <si>
    <t>Капитальный ремонт жилого дома № 30 по ул.Новоселов в аг.Речки Могилевского района</t>
  </si>
  <si>
    <t>нас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</si>
</sst>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  <numFmt numFmtId="166" formatCode="#,##0.0"/>
  </numFmts>
  <fonts count="46" x14ac:knownFonts="1">
    <font>
      <sz val="10"/>
      <name val="Arial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i/>
      <sz val="14"/>
      <name val="Times New Roman"/>
      <family val="1"/>
      <charset val="204"/>
    </font>
    <font>
      <i/>
      <u/>
      <sz val="14"/>
      <name val="Times New Roman"/>
      <family val="1"/>
      <charset val="204"/>
    </font>
    <font>
      <b/>
      <u/>
      <sz val="16"/>
      <name val="Times New Roman"/>
      <family val="1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b/>
      <sz val="16"/>
      <name val="Times New Roman"/>
      <family val="1"/>
      <charset val="204"/>
    </font>
    <font>
      <sz val="16"/>
      <color theme="0"/>
      <name val="Times New Roman"/>
      <family val="1"/>
      <charset val="204"/>
    </font>
    <font>
      <b/>
      <sz val="14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i/>
      <u/>
      <sz val="14"/>
      <name val="Times New Roman"/>
      <family val="1"/>
      <charset val="204"/>
    </font>
    <font>
      <b/>
      <sz val="16"/>
      <name val="Arial"/>
      <family val="2"/>
      <charset val="204"/>
    </font>
    <font>
      <sz val="16"/>
      <name val="Times New Roman"/>
      <family val="1"/>
      <charset val="204"/>
    </font>
    <font>
      <b/>
      <u/>
      <sz val="18"/>
      <name val="Times New Roman"/>
      <family val="1"/>
      <charset val="204"/>
    </font>
    <font>
      <b/>
      <sz val="10"/>
      <name val="Arial"/>
      <family val="2"/>
      <charset val="204"/>
    </font>
    <font>
      <sz val="13"/>
      <color rgb="FF343E47"/>
      <name val="Bookman Old Style"/>
      <family val="1"/>
      <charset val="204"/>
    </font>
    <font>
      <b/>
      <u/>
      <sz val="14"/>
      <name val="Times New Roman"/>
      <family val="1"/>
      <charset val="204"/>
    </font>
    <font>
      <sz val="16"/>
      <name val="Arial"/>
      <family val="2"/>
      <charset val="204"/>
    </font>
    <font>
      <b/>
      <sz val="11"/>
      <name val="Arial"/>
      <family val="2"/>
      <charset val="204"/>
    </font>
    <font>
      <b/>
      <sz val="2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0"/>
      <name val="Arial"/>
      <family val="2"/>
      <charset val="204"/>
    </font>
    <font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0"/>
      <name val="Arial"/>
      <family val="2"/>
      <charset val="204"/>
    </font>
    <font>
      <b/>
      <i/>
      <u/>
      <sz val="15"/>
      <name val="Times New Roman"/>
      <family val="1"/>
      <charset val="204"/>
    </font>
    <font>
      <sz val="11"/>
      <name val="Calibri"/>
      <family val="2"/>
      <scheme val="minor"/>
    </font>
    <font>
      <sz val="15"/>
      <name val="Times New Roman"/>
      <family val="1"/>
      <charset val="204"/>
    </font>
    <font>
      <sz val="11"/>
      <name val="Times New Roman"/>
      <family val="1"/>
      <charset val="204"/>
    </font>
    <font>
      <sz val="18"/>
      <name val="Times New Roman"/>
      <family val="1"/>
      <charset val="204"/>
    </font>
    <font>
      <b/>
      <sz val="15"/>
      <name val="Times New Roman"/>
      <family val="1"/>
      <charset val="204"/>
    </font>
    <font>
      <sz val="18"/>
      <name val="Arial"/>
      <family val="2"/>
      <charset val="204"/>
    </font>
    <font>
      <sz val="14"/>
      <name val="Calibri"/>
      <family val="2"/>
      <scheme val="minor"/>
    </font>
    <font>
      <b/>
      <sz val="18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sz val="13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31" fillId="0" borderId="0" applyFont="0" applyFill="0" applyBorder="0" applyAlignment="0" applyProtection="0"/>
  </cellStyleXfs>
  <cellXfs count="794">
    <xf numFmtId="0" fontId="0" fillId="0" borderId="0" xfId="0"/>
    <xf numFmtId="0" fontId="2" fillId="0" borderId="0" xfId="0" applyFont="1" applyFill="1"/>
    <xf numFmtId="3" fontId="2" fillId="0" borderId="0" xfId="0" applyNumberFormat="1" applyFont="1" applyFill="1"/>
    <xf numFmtId="4" fontId="3" fillId="0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justify" vertical="top" wrapText="1"/>
    </xf>
    <xf numFmtId="165" fontId="2" fillId="3" borderId="1" xfId="0" applyNumberFormat="1" applyFont="1" applyFill="1" applyBorder="1" applyAlignment="1">
      <alignment horizontal="justify" vertical="top" wrapText="1"/>
    </xf>
    <xf numFmtId="0" fontId="3" fillId="3" borderId="2" xfId="0" applyFont="1" applyFill="1" applyBorder="1" applyAlignment="1">
      <alignment horizontal="justify"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vertical="top" wrapText="1"/>
    </xf>
    <xf numFmtId="0" fontId="0" fillId="0" borderId="0" xfId="0" applyFill="1"/>
    <xf numFmtId="0" fontId="1" fillId="0" borderId="0" xfId="0" applyFont="1" applyFill="1" applyAlignment="1">
      <alignment horizontal="justify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1" fontId="2" fillId="0" borderId="1" xfId="0" applyNumberFormat="1" applyFont="1" applyFill="1" applyBorder="1" applyAlignment="1">
      <alignment horizontal="center" vertical="top" wrapText="1"/>
    </xf>
    <xf numFmtId="0" fontId="0" fillId="0" borderId="0" xfId="0" applyFill="1" applyBorder="1"/>
    <xf numFmtId="0" fontId="2" fillId="0" borderId="1" xfId="0" applyFont="1" applyFill="1" applyBorder="1" applyAlignment="1">
      <alignment horizontal="justify" vertical="top" wrapText="1"/>
    </xf>
    <xf numFmtId="0" fontId="2" fillId="0" borderId="2" xfId="0" applyFont="1" applyFill="1" applyBorder="1" applyAlignment="1">
      <alignment horizontal="justify" vertical="top" wrapText="1"/>
    </xf>
    <xf numFmtId="165" fontId="3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4" fontId="3" fillId="0" borderId="1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justify" vertical="center" wrapText="1"/>
    </xf>
    <xf numFmtId="2" fontId="9" fillId="0" borderId="0" xfId="0" applyNumberFormat="1" applyFont="1" applyFill="1"/>
    <xf numFmtId="2" fontId="3" fillId="3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165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justify" vertical="top" wrapText="1"/>
    </xf>
    <xf numFmtId="165" fontId="2" fillId="4" borderId="1" xfId="0" applyNumberFormat="1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3" fillId="4" borderId="6" xfId="0" applyFont="1" applyFill="1" applyBorder="1" applyAlignment="1">
      <alignment wrapText="1"/>
    </xf>
    <xf numFmtId="165" fontId="2" fillId="3" borderId="1" xfId="0" applyNumberFormat="1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4" fontId="3" fillId="3" borderId="2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165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justify"/>
    </xf>
    <xf numFmtId="0" fontId="4" fillId="0" borderId="0" xfId="0" applyFont="1" applyFill="1"/>
    <xf numFmtId="2" fontId="4" fillId="0" borderId="0" xfId="0" applyNumberFormat="1" applyFont="1" applyFill="1"/>
    <xf numFmtId="0" fontId="3" fillId="2" borderId="1" xfId="0" applyFont="1" applyFill="1" applyBorder="1" applyAlignment="1">
      <alignment horizontal="left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justify" vertical="top" wrapText="1"/>
    </xf>
    <xf numFmtId="2" fontId="3" fillId="0" borderId="7" xfId="0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3" fillId="0" borderId="1" xfId="0" applyFont="1" applyFill="1" applyBorder="1" applyAlignment="1">
      <alignment horizontal="justify" vertical="top" wrapText="1"/>
    </xf>
    <xf numFmtId="0" fontId="3" fillId="0" borderId="2" xfId="0" applyFont="1" applyFill="1" applyBorder="1" applyAlignment="1">
      <alignment horizontal="justify" vertical="top" wrapText="1"/>
    </xf>
    <xf numFmtId="166" fontId="3" fillId="0" borderId="1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justify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justify" vertical="top" wrapText="1"/>
    </xf>
    <xf numFmtId="4" fontId="3" fillId="2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justify" vertical="top" wrapText="1"/>
    </xf>
    <xf numFmtId="0" fontId="14" fillId="0" borderId="2" xfId="0" applyFont="1" applyFill="1" applyBorder="1" applyAlignment="1">
      <alignment horizontal="justify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justify" vertical="top" wrapText="1"/>
    </xf>
    <xf numFmtId="165" fontId="3" fillId="0" borderId="3" xfId="0" applyNumberFormat="1" applyFont="1" applyFill="1" applyBorder="1" applyAlignment="1">
      <alignment horizontal="center" vertical="center" wrapText="1"/>
    </xf>
    <xf numFmtId="165" fontId="3" fillId="4" borderId="13" xfId="0" applyNumberFormat="1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2" fontId="3" fillId="4" borderId="13" xfId="0" applyNumberFormat="1" applyFont="1" applyFill="1" applyBorder="1" applyAlignment="1">
      <alignment horizontal="center" vertical="center" wrapText="1"/>
    </xf>
    <xf numFmtId="4" fontId="3" fillId="4" borderId="13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13" fillId="2" borderId="1" xfId="0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4" fontId="13" fillId="0" borderId="6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4" fontId="13" fillId="5" borderId="1" xfId="0" applyNumberFormat="1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horizontal="center" vertical="center" wrapText="1"/>
    </xf>
    <xf numFmtId="4" fontId="13" fillId="2" borderId="6" xfId="0" applyNumberFormat="1" applyFont="1" applyFill="1" applyBorder="1" applyAlignment="1">
      <alignment horizontal="center" vertical="center" wrapText="1"/>
    </xf>
    <xf numFmtId="4" fontId="13" fillId="0" borderId="3" xfId="0" applyNumberFormat="1" applyFont="1" applyFill="1" applyBorder="1" applyAlignment="1">
      <alignment horizontal="center" vertical="center" wrapText="1"/>
    </xf>
    <xf numFmtId="2" fontId="13" fillId="0" borderId="3" xfId="0" applyNumberFormat="1" applyFont="1" applyFill="1" applyBorder="1" applyAlignment="1">
      <alignment horizontal="center" vertical="center" wrapText="1"/>
    </xf>
    <xf numFmtId="4" fontId="13" fillId="2" borderId="1" xfId="0" applyNumberFormat="1" applyFont="1" applyFill="1" applyBorder="1" applyAlignment="1">
      <alignment horizont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0" fontId="14" fillId="0" borderId="0" xfId="0" applyFont="1" applyAlignment="1">
      <alignment horizontal="justify"/>
    </xf>
    <xf numFmtId="0" fontId="3" fillId="2" borderId="1" xfId="0" applyFont="1" applyFill="1" applyBorder="1" applyAlignment="1">
      <alignment horizontal="center" vertical="center" wrapText="1"/>
    </xf>
    <xf numFmtId="2" fontId="3" fillId="4" borderId="6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justify" vertical="top" wrapText="1"/>
    </xf>
    <xf numFmtId="165" fontId="2" fillId="2" borderId="1" xfId="0" applyNumberFormat="1" applyFont="1" applyFill="1" applyBorder="1" applyAlignment="1">
      <alignment horizontal="justify" vertical="top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4" fontId="3" fillId="2" borderId="2" xfId="0" applyNumberFormat="1" applyFont="1" applyFill="1" applyBorder="1" applyAlignment="1">
      <alignment horizontal="justify" vertical="top" wrapText="1"/>
    </xf>
    <xf numFmtId="0" fontId="3" fillId="2" borderId="6" xfId="0" applyFont="1" applyFill="1" applyBorder="1" applyAlignment="1">
      <alignment horizontal="justify" vertical="top" wrapText="1"/>
    </xf>
    <xf numFmtId="0" fontId="3" fillId="2" borderId="1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justify" vertical="top" wrapText="1"/>
    </xf>
    <xf numFmtId="2" fontId="3" fillId="2" borderId="6" xfId="0" applyNumberFormat="1" applyFont="1" applyFill="1" applyBorder="1" applyAlignment="1">
      <alignment horizontal="justify" vertical="top" wrapText="1"/>
    </xf>
    <xf numFmtId="2" fontId="3" fillId="2" borderId="1" xfId="0" applyNumberFormat="1" applyFont="1" applyFill="1" applyBorder="1" applyAlignment="1">
      <alignment horizontal="justify" vertical="top" wrapText="1"/>
    </xf>
    <xf numFmtId="2" fontId="3" fillId="2" borderId="1" xfId="0" applyNumberFormat="1" applyFont="1" applyFill="1" applyBorder="1" applyAlignment="1">
      <alignment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2" fontId="3" fillId="0" borderId="3" xfId="0" applyNumberFormat="1" applyFont="1" applyFill="1" applyBorder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justify" vertical="top" wrapText="1"/>
    </xf>
    <xf numFmtId="0" fontId="13" fillId="2" borderId="2" xfId="0" applyFont="1" applyFill="1" applyBorder="1" applyAlignment="1">
      <alignment horizontal="justify" vertical="top" wrapText="1"/>
    </xf>
    <xf numFmtId="0" fontId="13" fillId="0" borderId="1" xfId="0" applyFont="1" applyFill="1" applyBorder="1" applyAlignment="1">
      <alignment horizontal="justify" vertical="top" wrapText="1"/>
    </xf>
    <xf numFmtId="0" fontId="13" fillId="0" borderId="2" xfId="0" applyFont="1" applyFill="1" applyBorder="1" applyAlignment="1">
      <alignment horizontal="justify" vertical="top" wrapText="1"/>
    </xf>
    <xf numFmtId="0" fontId="3" fillId="4" borderId="1" xfId="0" applyFont="1" applyFill="1" applyBorder="1" applyAlignment="1">
      <alignment horizontal="justify" vertical="top" wrapText="1"/>
    </xf>
    <xf numFmtId="165" fontId="2" fillId="4" borderId="1" xfId="0" applyNumberFormat="1" applyFont="1" applyFill="1" applyBorder="1" applyAlignment="1">
      <alignment horizontal="justify" vertical="top" wrapText="1"/>
    </xf>
    <xf numFmtId="2" fontId="2" fillId="4" borderId="1" xfId="0" applyNumberFormat="1" applyFont="1" applyFill="1" applyBorder="1" applyAlignment="1">
      <alignment vertical="top" wrapText="1"/>
    </xf>
    <xf numFmtId="0" fontId="2" fillId="4" borderId="1" xfId="0" applyFont="1" applyFill="1" applyBorder="1" applyAlignment="1">
      <alignment horizontal="center" vertical="top" wrapText="1"/>
    </xf>
    <xf numFmtId="166" fontId="13" fillId="0" borderId="1" xfId="0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top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3" fillId="2" borderId="3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6" xfId="0" applyFill="1" applyBorder="1"/>
    <xf numFmtId="3" fontId="2" fillId="0" borderId="0" xfId="0" applyNumberFormat="1" applyFont="1" applyFill="1" applyBorder="1"/>
    <xf numFmtId="0" fontId="2" fillId="0" borderId="0" xfId="0" applyFont="1" applyFill="1" applyBorder="1"/>
    <xf numFmtId="0" fontId="15" fillId="0" borderId="0" xfId="0" applyFont="1" applyFill="1" applyBorder="1"/>
    <xf numFmtId="0" fontId="8" fillId="2" borderId="0" xfId="0" applyFont="1" applyFill="1" applyBorder="1"/>
    <xf numFmtId="0" fontId="17" fillId="0" borderId="0" xfId="0" applyFont="1" applyFill="1" applyBorder="1"/>
    <xf numFmtId="4" fontId="17" fillId="0" borderId="0" xfId="0" applyNumberFormat="1" applyFont="1" applyFill="1" applyBorder="1"/>
    <xf numFmtId="165" fontId="2" fillId="0" borderId="1" xfId="0" applyNumberFormat="1" applyFont="1" applyFill="1" applyBorder="1" applyAlignment="1">
      <alignment horizontal="justify" vertical="top" wrapText="1"/>
    </xf>
    <xf numFmtId="2" fontId="2" fillId="0" borderId="1" xfId="0" applyNumberFormat="1" applyFont="1" applyFill="1" applyBorder="1" applyAlignment="1">
      <alignment vertical="top" wrapText="1"/>
    </xf>
    <xf numFmtId="2" fontId="3" fillId="0" borderId="1" xfId="0" applyNumberFormat="1" applyFont="1" applyFill="1" applyBorder="1" applyAlignment="1">
      <alignment horizontal="justify" vertical="top" wrapText="1"/>
    </xf>
    <xf numFmtId="0" fontId="3" fillId="0" borderId="1" xfId="0" applyFont="1" applyFill="1" applyBorder="1" applyAlignment="1">
      <alignment horizontal="center" vertical="top" wrapText="1"/>
    </xf>
    <xf numFmtId="2" fontId="3" fillId="0" borderId="6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justify" vertical="top" wrapText="1"/>
    </xf>
    <xf numFmtId="165" fontId="2" fillId="0" borderId="5" xfId="0" applyNumberFormat="1" applyFont="1" applyFill="1" applyBorder="1" applyAlignment="1">
      <alignment horizontal="justify" vertical="top" wrapText="1"/>
    </xf>
    <xf numFmtId="2" fontId="2" fillId="0" borderId="5" xfId="0" applyNumberFormat="1" applyFont="1" applyFill="1" applyBorder="1" applyAlignment="1">
      <alignment vertical="top" wrapText="1"/>
    </xf>
    <xf numFmtId="0" fontId="2" fillId="0" borderId="5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18" fillId="0" borderId="0" xfId="0" applyFont="1" applyFill="1"/>
    <xf numFmtId="0" fontId="1" fillId="0" borderId="0" xfId="0" applyFont="1" applyFill="1"/>
    <xf numFmtId="165" fontId="3" fillId="3" borderId="13" xfId="0" applyNumberFormat="1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2" fontId="3" fillId="3" borderId="13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justify" vertical="top" wrapText="1"/>
    </xf>
    <xf numFmtId="165" fontId="3" fillId="3" borderId="1" xfId="0" applyNumberFormat="1" applyFont="1" applyFill="1" applyBorder="1" applyAlignment="1">
      <alignment horizontal="justify" vertical="top" wrapText="1"/>
    </xf>
    <xf numFmtId="4" fontId="3" fillId="3" borderId="1" xfId="0" applyNumberFormat="1" applyFont="1" applyFill="1" applyBorder="1" applyAlignment="1">
      <alignment horizontal="justify" vertical="top" wrapText="1"/>
    </xf>
    <xf numFmtId="2" fontId="3" fillId="3" borderId="1" xfId="0" applyNumberFormat="1" applyFont="1" applyFill="1" applyBorder="1" applyAlignment="1">
      <alignment horizontal="justify" vertical="top" wrapText="1"/>
    </xf>
    <xf numFmtId="2" fontId="3" fillId="3" borderId="1" xfId="0" applyNumberFormat="1" applyFont="1" applyFill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3" fontId="3" fillId="0" borderId="0" xfId="0" applyNumberFormat="1" applyFont="1" applyFill="1"/>
    <xf numFmtId="0" fontId="3" fillId="0" borderId="0" xfId="0" applyFont="1" applyFill="1"/>
    <xf numFmtId="0" fontId="20" fillId="0" borderId="0" xfId="0" applyFont="1" applyFill="1"/>
    <xf numFmtId="1" fontId="3" fillId="0" borderId="1" xfId="0" applyNumberFormat="1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3" fillId="2" borderId="13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wrapText="1"/>
    </xf>
    <xf numFmtId="0" fontId="21" fillId="0" borderId="0" xfId="0" applyFont="1"/>
    <xf numFmtId="3" fontId="22" fillId="0" borderId="0" xfId="0" applyNumberFormat="1" applyFont="1" applyFill="1" applyAlignment="1">
      <alignment wrapText="1"/>
    </xf>
    <xf numFmtId="165" fontId="3" fillId="0" borderId="6" xfId="0" applyNumberFormat="1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justify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2" fontId="23" fillId="0" borderId="0" xfId="0" applyNumberFormat="1" applyFont="1" applyFill="1" applyBorder="1"/>
    <xf numFmtId="0" fontId="4" fillId="0" borderId="1" xfId="0" applyFont="1" applyFill="1" applyBorder="1"/>
    <xf numFmtId="4" fontId="1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4" fontId="0" fillId="0" borderId="0" xfId="0" applyNumberFormat="1" applyFill="1" applyBorder="1"/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justify" vertical="top" wrapText="1"/>
    </xf>
    <xf numFmtId="0" fontId="24" fillId="0" borderId="0" xfId="0" applyFont="1" applyFill="1" applyBorder="1"/>
    <xf numFmtId="2" fontId="17" fillId="0" borderId="0" xfId="0" applyNumberFormat="1" applyFont="1" applyFill="1" applyBorder="1"/>
    <xf numFmtId="0" fontId="3" fillId="0" borderId="6" xfId="0" applyFont="1" applyFill="1" applyBorder="1" applyAlignment="1">
      <alignment wrapText="1"/>
    </xf>
    <xf numFmtId="4" fontId="3" fillId="0" borderId="2" xfId="0" applyNumberFormat="1" applyFont="1" applyFill="1" applyBorder="1" applyAlignment="1">
      <alignment horizontal="justify" vertical="top" wrapText="1"/>
    </xf>
    <xf numFmtId="0" fontId="3" fillId="0" borderId="6" xfId="0" applyFont="1" applyFill="1" applyBorder="1" applyAlignment="1">
      <alignment horizontal="justify" vertical="top" wrapText="1"/>
    </xf>
    <xf numFmtId="2" fontId="3" fillId="0" borderId="2" xfId="0" applyNumberFormat="1" applyFont="1" applyFill="1" applyBorder="1" applyAlignment="1">
      <alignment horizontal="justify" vertical="top" wrapText="1"/>
    </xf>
    <xf numFmtId="0" fontId="3" fillId="3" borderId="1" xfId="0" applyFont="1" applyFill="1" applyBorder="1"/>
    <xf numFmtId="0" fontId="4" fillId="3" borderId="1" xfId="0" applyFont="1" applyFill="1" applyBorder="1"/>
    <xf numFmtId="2" fontId="3" fillId="3" borderId="1" xfId="0" applyNumberFormat="1" applyFont="1" applyFill="1" applyBorder="1" applyAlignment="1">
      <alignment horizontal="center"/>
    </xf>
    <xf numFmtId="165" fontId="3" fillId="0" borderId="6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4" borderId="6" xfId="0" applyNumberFormat="1" applyFont="1" applyFill="1" applyBorder="1" applyAlignment="1">
      <alignment horizontal="center" vertical="center" wrapText="1"/>
    </xf>
    <xf numFmtId="4" fontId="3" fillId="4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justify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2" fontId="3" fillId="0" borderId="6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4" fontId="13" fillId="3" borderId="2" xfId="0" applyNumberFormat="1" applyFont="1" applyFill="1" applyBorder="1" applyAlignment="1">
      <alignment horizontal="center" vertical="center" wrapText="1"/>
    </xf>
    <xf numFmtId="166" fontId="3" fillId="3" borderId="1" xfId="0" applyNumberFormat="1" applyFont="1" applyFill="1" applyBorder="1" applyAlignment="1">
      <alignment horizontal="left" vertical="center" wrapText="1"/>
    </xf>
    <xf numFmtId="0" fontId="3" fillId="3" borderId="0" xfId="0" applyFont="1" applyFill="1"/>
    <xf numFmtId="3" fontId="3" fillId="3" borderId="0" xfId="0" applyNumberFormat="1" applyFont="1" applyFill="1"/>
    <xf numFmtId="0" fontId="2" fillId="3" borderId="5" xfId="0" applyFont="1" applyFill="1" applyBorder="1" applyAlignment="1">
      <alignment horizontal="justify" vertical="top" wrapText="1"/>
    </xf>
    <xf numFmtId="0" fontId="5" fillId="3" borderId="0" xfId="0" applyFont="1" applyFill="1" applyBorder="1" applyAlignment="1">
      <alignment horizontal="center" vertical="top" wrapText="1"/>
    </xf>
    <xf numFmtId="0" fontId="1" fillId="3" borderId="0" xfId="0" applyFont="1" applyFill="1"/>
    <xf numFmtId="0" fontId="18" fillId="3" borderId="0" xfId="0" applyFont="1" applyFill="1"/>
    <xf numFmtId="4" fontId="13" fillId="4" borderId="2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justify" vertical="top" wrapText="1"/>
    </xf>
    <xf numFmtId="165" fontId="3" fillId="4" borderId="3" xfId="0" applyNumberFormat="1" applyFont="1" applyFill="1" applyBorder="1" applyAlignment="1">
      <alignment horizontal="center" vertical="center" wrapText="1"/>
    </xf>
    <xf numFmtId="4" fontId="13" fillId="4" borderId="3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top" wrapText="1"/>
    </xf>
    <xf numFmtId="0" fontId="17" fillId="0" borderId="0" xfId="0" applyFont="1" applyFill="1"/>
    <xf numFmtId="4" fontId="3" fillId="0" borderId="2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165" fontId="3" fillId="0" borderId="6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justify" vertical="top" wrapText="1"/>
    </xf>
    <xf numFmtId="4" fontId="3" fillId="3" borderId="2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3" fontId="7" fillId="0" borderId="0" xfId="0" applyNumberFormat="1" applyFont="1" applyFill="1" applyAlignment="1">
      <alignment wrapText="1"/>
    </xf>
    <xf numFmtId="0" fontId="10" fillId="0" borderId="0" xfId="0" applyFont="1" applyFill="1" applyAlignment="1">
      <alignment horizontal="center"/>
    </xf>
    <xf numFmtId="3" fontId="7" fillId="0" borderId="0" xfId="0" applyNumberFormat="1" applyFont="1" applyFill="1" applyAlignment="1">
      <alignment horizontal="center" wrapText="1"/>
    </xf>
    <xf numFmtId="0" fontId="3" fillId="0" borderId="2" xfId="0" applyFont="1" applyFill="1" applyBorder="1" applyAlignment="1">
      <alignment horizontal="justify" vertical="center" wrapText="1"/>
    </xf>
    <xf numFmtId="165" fontId="3" fillId="3" borderId="1" xfId="0" applyNumberFormat="1" applyFont="1" applyFill="1" applyBorder="1" applyAlignment="1">
      <alignment horizontal="center" wrapText="1"/>
    </xf>
    <xf numFmtId="3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Fill="1"/>
    <xf numFmtId="0" fontId="12" fillId="0" borderId="0" xfId="0" applyFont="1" applyFill="1"/>
    <xf numFmtId="0" fontId="26" fillId="0" borderId="0" xfId="0" applyFont="1" applyFill="1"/>
    <xf numFmtId="2" fontId="20" fillId="0" borderId="0" xfId="0" applyNumberFormat="1" applyFont="1" applyFill="1"/>
    <xf numFmtId="2" fontId="27" fillId="0" borderId="0" xfId="0" applyNumberFormat="1" applyFont="1" applyFill="1"/>
    <xf numFmtId="0" fontId="3" fillId="0" borderId="3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25" fillId="0" borderId="0" xfId="0" applyFont="1" applyAlignment="1">
      <alignment wrapText="1"/>
    </xf>
    <xf numFmtId="0" fontId="3" fillId="3" borderId="2" xfId="0" applyFont="1" applyFill="1" applyBorder="1" applyAlignment="1">
      <alignment horizontal="justify" vertical="center" wrapText="1"/>
    </xf>
    <xf numFmtId="0" fontId="17" fillId="0" borderId="1" xfId="0" applyFont="1" applyFill="1" applyBorder="1"/>
    <xf numFmtId="0" fontId="23" fillId="0" borderId="0" xfId="0" applyFont="1" applyFill="1"/>
    <xf numFmtId="4" fontId="13" fillId="0" borderId="2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 wrapText="1"/>
    </xf>
    <xf numFmtId="4" fontId="3" fillId="3" borderId="9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4" fontId="3" fillId="3" borderId="13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top" wrapTex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10" fillId="0" borderId="0" xfId="0" applyFont="1"/>
    <xf numFmtId="0" fontId="10" fillId="0" borderId="0" xfId="0" applyFont="1" applyAlignment="1">
      <alignment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justify" vertical="top" wrapText="1"/>
    </xf>
    <xf numFmtId="4" fontId="3" fillId="3" borderId="9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165" fontId="3" fillId="0" borderId="6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justify" vertical="top" wrapText="1"/>
    </xf>
    <xf numFmtId="4" fontId="3" fillId="3" borderId="3" xfId="0" applyNumberFormat="1" applyFont="1" applyFill="1" applyBorder="1" applyAlignment="1">
      <alignment horizontal="center" vertical="center" wrapText="1"/>
    </xf>
    <xf numFmtId="4" fontId="13" fillId="3" borderId="3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justify" vertical="center" wrapText="1"/>
    </xf>
    <xf numFmtId="4" fontId="3" fillId="6" borderId="1" xfId="0" applyNumberFormat="1" applyFont="1" applyFill="1" applyBorder="1" applyAlignment="1">
      <alignment horizontal="center" vertical="center" wrapText="1"/>
    </xf>
    <xf numFmtId="4" fontId="13" fillId="6" borderId="1" xfId="0" applyNumberFormat="1" applyFont="1" applyFill="1" applyBorder="1" applyAlignment="1">
      <alignment horizontal="center" vertical="center" wrapText="1"/>
    </xf>
    <xf numFmtId="4" fontId="3" fillId="6" borderId="6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justify" vertical="top" wrapText="1"/>
    </xf>
    <xf numFmtId="3" fontId="3" fillId="0" borderId="0" xfId="0" applyNumberFormat="1" applyFont="1" applyFill="1" applyBorder="1"/>
    <xf numFmtId="0" fontId="3" fillId="0" borderId="0" xfId="0" applyFont="1" applyFill="1" applyBorder="1"/>
    <xf numFmtId="0" fontId="20" fillId="0" borderId="0" xfId="0" applyFont="1" applyFill="1" applyBorder="1"/>
    <xf numFmtId="4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top" wrapText="1"/>
    </xf>
    <xf numFmtId="166" fontId="2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justify" vertical="top" wrapText="1"/>
    </xf>
    <xf numFmtId="2" fontId="3" fillId="0" borderId="0" xfId="0" applyNumberFormat="1" applyFont="1" applyFill="1" applyBorder="1" applyAlignment="1">
      <alignment horizontal="justify" vertical="top" wrapText="1"/>
    </xf>
    <xf numFmtId="0" fontId="10" fillId="0" borderId="0" xfId="0" applyFont="1" applyFill="1" applyBorder="1"/>
    <xf numFmtId="0" fontId="18" fillId="0" borderId="0" xfId="0" applyFont="1" applyFill="1" applyBorder="1"/>
    <xf numFmtId="0" fontId="1" fillId="0" borderId="0" xfId="0" applyFont="1" applyFill="1" applyBorder="1"/>
    <xf numFmtId="2" fontId="0" fillId="0" borderId="0" xfId="0" applyNumberFormat="1" applyFill="1" applyBorder="1"/>
    <xf numFmtId="2" fontId="9" fillId="0" borderId="0" xfId="0" applyNumberFormat="1" applyFont="1" applyFill="1" applyBorder="1"/>
    <xf numFmtId="0" fontId="26" fillId="0" borderId="0" xfId="0" applyFont="1" applyFill="1" applyBorder="1"/>
    <xf numFmtId="0" fontId="23" fillId="0" borderId="0" xfId="0" applyFont="1" applyFill="1" applyBorder="1"/>
    <xf numFmtId="0" fontId="29" fillId="0" borderId="1" xfId="0" applyFont="1" applyFill="1" applyBorder="1" applyAlignment="1">
      <alignment horizontal="justify" vertical="top" wrapText="1"/>
    </xf>
    <xf numFmtId="0" fontId="29" fillId="0" borderId="1" xfId="0" applyFont="1" applyFill="1" applyBorder="1" applyAlignment="1">
      <alignment horizontal="center" vertical="center" wrapText="1"/>
    </xf>
    <xf numFmtId="4" fontId="30" fillId="0" borderId="1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2" fontId="29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left" vertical="center"/>
    </xf>
    <xf numFmtId="0" fontId="34" fillId="0" borderId="0" xfId="0" applyFont="1" applyFill="1" applyAlignment="1">
      <alignment horizontal="center" vertical="center"/>
    </xf>
    <xf numFmtId="49" fontId="34" fillId="0" borderId="0" xfId="0" applyNumberFormat="1" applyFont="1" applyFill="1" applyAlignment="1">
      <alignment horizontal="center" vertical="center"/>
    </xf>
    <xf numFmtId="4" fontId="34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 vertical="center"/>
    </xf>
    <xf numFmtId="164" fontId="0" fillId="0" borderId="0" xfId="0" applyNumberFormat="1" applyFill="1"/>
    <xf numFmtId="2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4" fontId="29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justify" vertical="top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66" fontId="29" fillId="0" borderId="1" xfId="0" applyNumberFormat="1" applyFont="1" applyFill="1" applyBorder="1" applyAlignment="1">
      <alignment horizontal="center" vertical="center" wrapText="1"/>
    </xf>
    <xf numFmtId="17" fontId="2" fillId="0" borderId="1" xfId="0" applyNumberFormat="1" applyFont="1" applyFill="1" applyBorder="1" applyAlignment="1">
      <alignment horizontal="center" vertical="center" wrapText="1"/>
    </xf>
    <xf numFmtId="4" fontId="29" fillId="0" borderId="1" xfId="1" applyNumberFormat="1" applyFont="1" applyFill="1" applyBorder="1" applyAlignment="1">
      <alignment horizontal="center" vertical="center"/>
    </xf>
    <xf numFmtId="4" fontId="29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top" wrapText="1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166" fontId="29" fillId="0" borderId="1" xfId="0" applyNumberFormat="1" applyFont="1" applyFill="1" applyBorder="1" applyAlignment="1">
      <alignment horizontal="left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166" fontId="30" fillId="0" borderId="1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center" wrapText="1"/>
    </xf>
    <xf numFmtId="2" fontId="3" fillId="0" borderId="0" xfId="0" applyNumberFormat="1" applyFont="1" applyFill="1" applyBorder="1" applyAlignment="1">
      <alignment vertical="top" wrapText="1"/>
    </xf>
    <xf numFmtId="2" fontId="3" fillId="0" borderId="0" xfId="0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166" fontId="29" fillId="0" borderId="1" xfId="0" applyNumberFormat="1" applyFont="1" applyFill="1" applyBorder="1" applyAlignment="1">
      <alignment horizontal="center" vertical="center" wrapText="1"/>
    </xf>
    <xf numFmtId="4" fontId="29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7" fontId="2" fillId="0" borderId="1" xfId="0" applyNumberFormat="1" applyFont="1" applyFill="1" applyBorder="1" applyAlignment="1">
      <alignment horizontal="center" vertical="center" wrapText="1"/>
    </xf>
    <xf numFmtId="165" fontId="30" fillId="0" borderId="1" xfId="0" applyNumberFormat="1" applyFont="1" applyFill="1" applyBorder="1" applyAlignment="1">
      <alignment horizontal="center" vertical="center" wrapText="1"/>
    </xf>
    <xf numFmtId="166" fontId="29" fillId="0" borderId="1" xfId="0" applyNumberFormat="1" applyFont="1" applyFill="1" applyBorder="1" applyAlignment="1">
      <alignment horizontal="center" vertical="center" wrapText="1"/>
    </xf>
    <xf numFmtId="4" fontId="29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165" fontId="29" fillId="0" borderId="1" xfId="0" applyNumberFormat="1" applyFont="1" applyFill="1" applyBorder="1" applyAlignment="1">
      <alignment horizontal="center" vertical="center" wrapText="1"/>
    </xf>
    <xf numFmtId="17" fontId="2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3" fontId="19" fillId="0" borderId="0" xfId="0" applyNumberFormat="1" applyFont="1" applyFill="1" applyAlignment="1">
      <alignment horizontal="left" wrapText="1"/>
    </xf>
    <xf numFmtId="0" fontId="3" fillId="0" borderId="1" xfId="0" applyFont="1" applyFill="1" applyBorder="1" applyAlignment="1">
      <alignment horizontal="center" vertical="center" wrapText="1"/>
    </xf>
    <xf numFmtId="166" fontId="29" fillId="0" borderId="1" xfId="0" applyNumberFormat="1" applyFont="1" applyFill="1" applyBorder="1" applyAlignment="1">
      <alignment horizontal="center" vertical="center" wrapText="1"/>
    </xf>
    <xf numFmtId="4" fontId="29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65" fontId="29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7" fontId="2" fillId="0" borderId="1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4" fontId="3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" fontId="30" fillId="0" borderId="1" xfId="1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38" fillId="0" borderId="0" xfId="0" applyFont="1" applyFill="1" applyAlignment="1">
      <alignment horizontal="center" vertical="center"/>
    </xf>
    <xf numFmtId="3" fontId="3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top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4" fontId="29" fillId="0" borderId="2" xfId="0" applyNumberFormat="1" applyFont="1" applyFill="1" applyBorder="1" applyAlignment="1">
      <alignment horizontal="center" vertical="center" wrapText="1"/>
    </xf>
    <xf numFmtId="166" fontId="29" fillId="0" borderId="1" xfId="0" applyNumberFormat="1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vertical="center"/>
    </xf>
    <xf numFmtId="2" fontId="17" fillId="0" borderId="0" xfId="0" applyNumberFormat="1" applyFont="1" applyFill="1" applyBorder="1" applyAlignment="1">
      <alignment vertical="center"/>
    </xf>
    <xf numFmtId="4" fontId="17" fillId="0" borderId="0" xfId="0" applyNumberFormat="1" applyFont="1" applyFill="1" applyBorder="1" applyAlignment="1">
      <alignment vertical="center"/>
    </xf>
    <xf numFmtId="0" fontId="29" fillId="0" borderId="1" xfId="0" applyFont="1" applyFill="1" applyBorder="1" applyAlignment="1">
      <alignment horizontal="left" vertical="top" wrapText="1"/>
    </xf>
    <xf numFmtId="2" fontId="29" fillId="0" borderId="1" xfId="0" applyNumberFormat="1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left" vertical="top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36" fillId="0" borderId="0" xfId="0" applyFont="1" applyFill="1" applyAlignment="1">
      <alignment vertical="top"/>
    </xf>
    <xf numFmtId="0" fontId="3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top"/>
    </xf>
    <xf numFmtId="3" fontId="2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vertical="top"/>
    </xf>
    <xf numFmtId="3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Fill="1" applyBorder="1" applyAlignment="1">
      <alignment vertical="top"/>
    </xf>
    <xf numFmtId="0" fontId="10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center"/>
    </xf>
    <xf numFmtId="4" fontId="0" fillId="0" borderId="0" xfId="0" applyNumberFormat="1" applyFill="1" applyBorder="1" applyAlignment="1">
      <alignment vertical="top"/>
    </xf>
    <xf numFmtId="49" fontId="29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justify" vertical="top" wrapText="1"/>
    </xf>
    <xf numFmtId="0" fontId="2" fillId="0" borderId="0" xfId="0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>
      <alignment horizontal="center" vertical="center"/>
    </xf>
    <xf numFmtId="43" fontId="0" fillId="0" borderId="0" xfId="0" applyNumberFormat="1" applyFill="1" applyAlignment="1">
      <alignment horizontal="center" vertical="center"/>
    </xf>
    <xf numFmtId="3" fontId="3" fillId="0" borderId="0" xfId="0" applyNumberFormat="1" applyFont="1" applyFill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left" vertical="top" wrapText="1"/>
    </xf>
    <xf numFmtId="4" fontId="3" fillId="0" borderId="1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Alignment="1">
      <alignment horizontal="center"/>
    </xf>
    <xf numFmtId="0" fontId="8" fillId="0" borderId="0" xfId="0" applyFont="1"/>
    <xf numFmtId="3" fontId="26" fillId="0" borderId="0" xfId="0" applyNumberFormat="1" applyFont="1" applyFill="1"/>
    <xf numFmtId="3" fontId="1" fillId="0" borderId="0" xfId="0" applyNumberFormat="1" applyFont="1" applyFill="1"/>
    <xf numFmtId="0" fontId="26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Alignment="1">
      <alignment vertical="top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justify" vertical="top" wrapText="1"/>
    </xf>
    <xf numFmtId="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1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left" vertical="top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center" vertical="center"/>
    </xf>
    <xf numFmtId="4" fontId="26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165" fontId="26" fillId="0" borderId="1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top"/>
    </xf>
    <xf numFmtId="49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/>
    <xf numFmtId="0" fontId="42" fillId="0" borderId="0" xfId="0" applyFont="1"/>
    <xf numFmtId="0" fontId="43" fillId="0" borderId="0" xfId="0" applyFont="1" applyFill="1"/>
    <xf numFmtId="3" fontId="29" fillId="0" borderId="0" xfId="0" applyNumberFormat="1" applyFont="1" applyFill="1"/>
    <xf numFmtId="0" fontId="30" fillId="0" borderId="0" xfId="0" applyFont="1" applyFill="1" applyAlignment="1">
      <alignment horizontal="left" vertical="center"/>
    </xf>
    <xf numFmtId="0" fontId="42" fillId="0" borderId="0" xfId="0" applyFont="1" applyFill="1" applyAlignment="1">
      <alignment horizontal="left" vertical="center"/>
    </xf>
    <xf numFmtId="0" fontId="42" fillId="0" borderId="0" xfId="0" applyFont="1" applyFill="1"/>
    <xf numFmtId="0" fontId="1" fillId="2" borderId="1" xfId="0" applyFont="1" applyFill="1" applyBorder="1" applyAlignment="1">
      <alignment horizontal="left" vertical="top" wrapText="1"/>
    </xf>
    <xf numFmtId="4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" fontId="1" fillId="2" borderId="1" xfId="1" applyNumberFormat="1" applyFont="1" applyFill="1" applyBorder="1" applyAlignment="1">
      <alignment horizontal="center" vertical="center"/>
    </xf>
    <xf numFmtId="0" fontId="44" fillId="0" borderId="0" xfId="0" applyFont="1" applyFill="1"/>
    <xf numFmtId="0" fontId="45" fillId="0" borderId="0" xfId="0" applyFont="1"/>
    <xf numFmtId="0" fontId="45" fillId="0" borderId="0" xfId="0" applyFont="1" applyFill="1"/>
    <xf numFmtId="0" fontId="2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vertical="top"/>
    </xf>
    <xf numFmtId="0" fontId="26" fillId="0" borderId="1" xfId="0" applyFont="1" applyFill="1" applyBorder="1" applyAlignment="1">
      <alignment horizontal="center" vertical="center" wrapText="1"/>
    </xf>
    <xf numFmtId="4" fontId="8" fillId="0" borderId="0" xfId="0" applyNumberFormat="1" applyFont="1" applyFill="1"/>
    <xf numFmtId="3" fontId="19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center" vertical="top" wrapText="1"/>
    </xf>
    <xf numFmtId="0" fontId="16" fillId="0" borderId="6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justify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4" fontId="3" fillId="2" borderId="2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top" wrapText="1"/>
    </xf>
    <xf numFmtId="2" fontId="3" fillId="2" borderId="6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4" borderId="2" xfId="0" applyNumberFormat="1" applyFont="1" applyFill="1" applyBorder="1" applyAlignment="1">
      <alignment horizontal="center" vertical="center" wrapText="1"/>
    </xf>
    <xf numFmtId="2" fontId="3" fillId="4" borderId="6" xfId="0" applyNumberFormat="1" applyFont="1" applyFill="1" applyBorder="1" applyAlignment="1">
      <alignment horizontal="center" vertical="center" wrapText="1"/>
    </xf>
    <xf numFmtId="4" fontId="3" fillId="4" borderId="2" xfId="0" applyNumberFormat="1" applyFont="1" applyFill="1" applyBorder="1" applyAlignment="1">
      <alignment horizontal="center" vertical="center" wrapText="1"/>
    </xf>
    <xf numFmtId="4" fontId="3" fillId="4" borderId="6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165" fontId="3" fillId="0" borderId="4" xfId="0" applyNumberFormat="1" applyFont="1" applyFill="1" applyBorder="1" applyAlignment="1">
      <alignment horizontal="center" vertical="center" wrapText="1"/>
    </xf>
    <xf numFmtId="165" fontId="3" fillId="0" borderId="7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top" wrapText="1"/>
    </xf>
    <xf numFmtId="0" fontId="3" fillId="4" borderId="9" xfId="0" applyFont="1" applyFill="1" applyBorder="1" applyAlignment="1">
      <alignment horizontal="center" vertical="top" wrapText="1"/>
    </xf>
    <xf numFmtId="2" fontId="3" fillId="4" borderId="8" xfId="0" applyNumberFormat="1" applyFont="1" applyFill="1" applyBorder="1" applyAlignment="1">
      <alignment horizontal="center" vertical="center" wrapText="1"/>
    </xf>
    <xf numFmtId="2" fontId="3" fillId="4" borderId="9" xfId="0" applyNumberFormat="1" applyFont="1" applyFill="1" applyBorder="1" applyAlignment="1">
      <alignment horizontal="center" vertical="center" wrapText="1"/>
    </xf>
    <xf numFmtId="4" fontId="3" fillId="4" borderId="8" xfId="0" applyNumberFormat="1" applyFont="1" applyFill="1" applyBorder="1" applyAlignment="1">
      <alignment horizontal="center" vertical="center" wrapText="1"/>
    </xf>
    <xf numFmtId="4" fontId="3" fillId="4" borderId="9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top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5" fontId="3" fillId="0" borderId="6" xfId="0" applyNumberFormat="1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3" fontId="7" fillId="0" borderId="0" xfId="0" applyNumberFormat="1" applyFont="1" applyFill="1" applyAlignment="1">
      <alignment horizontal="left" wrapText="1"/>
    </xf>
    <xf numFmtId="2" fontId="13" fillId="0" borderId="2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4" fontId="3" fillId="5" borderId="2" xfId="0" applyNumberFormat="1" applyFont="1" applyFill="1" applyBorder="1" applyAlignment="1">
      <alignment horizontal="center" vertical="center" wrapText="1"/>
    </xf>
    <xf numFmtId="4" fontId="3" fillId="5" borderId="6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5" fontId="3" fillId="2" borderId="4" xfId="0" applyNumberFormat="1" applyFont="1" applyFill="1" applyBorder="1" applyAlignment="1">
      <alignment horizontal="center" vertical="center" wrapText="1"/>
    </xf>
    <xf numFmtId="165" fontId="3" fillId="2" borderId="7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justify" vertical="top" wrapText="1"/>
    </xf>
    <xf numFmtId="0" fontId="2" fillId="3" borderId="6" xfId="0" applyFont="1" applyFill="1" applyBorder="1" applyAlignment="1">
      <alignment horizontal="justify" vertical="top" wrapText="1"/>
    </xf>
    <xf numFmtId="2" fontId="2" fillId="3" borderId="2" xfId="0" applyNumberFormat="1" applyFont="1" applyFill="1" applyBorder="1" applyAlignment="1">
      <alignment horizontal="justify" vertical="top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center" vertical="top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2" fontId="3" fillId="3" borderId="8" xfId="0" applyNumberFormat="1" applyFont="1" applyFill="1" applyBorder="1" applyAlignment="1">
      <alignment horizontal="center" vertical="center" wrapText="1"/>
    </xf>
    <xf numFmtId="2" fontId="3" fillId="3" borderId="9" xfId="0" applyNumberFormat="1" applyFont="1" applyFill="1" applyBorder="1" applyAlignment="1">
      <alignment horizontal="center" vertical="center" wrapText="1"/>
    </xf>
    <xf numFmtId="4" fontId="3" fillId="3" borderId="8" xfId="0" applyNumberFormat="1" applyFont="1" applyFill="1" applyBorder="1" applyAlignment="1">
      <alignment horizontal="center" vertical="center" wrapText="1"/>
    </xf>
    <xf numFmtId="4" fontId="3" fillId="3" borderId="9" xfId="0" applyNumberFormat="1" applyFont="1" applyFill="1" applyBorder="1" applyAlignment="1">
      <alignment horizontal="center" vertical="center" wrapText="1"/>
    </xf>
    <xf numFmtId="165" fontId="3" fillId="4" borderId="4" xfId="0" applyNumberFormat="1" applyFont="1" applyFill="1" applyBorder="1" applyAlignment="1">
      <alignment horizontal="center" vertical="center" wrapText="1"/>
    </xf>
    <xf numFmtId="165" fontId="3" fillId="4" borderId="7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2" fontId="3" fillId="4" borderId="4" xfId="0" applyNumberFormat="1" applyFont="1" applyFill="1" applyBorder="1" applyAlignment="1">
      <alignment horizontal="center" vertical="center" wrapText="1"/>
    </xf>
    <xf numFmtId="2" fontId="3" fillId="4" borderId="7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justify" vertical="top" wrapText="1"/>
    </xf>
    <xf numFmtId="0" fontId="2" fillId="0" borderId="6" xfId="0" applyFont="1" applyFill="1" applyBorder="1" applyAlignment="1">
      <alignment horizontal="justify" vertical="top" wrapText="1"/>
    </xf>
    <xf numFmtId="2" fontId="2" fillId="0" borderId="2" xfId="0" applyNumberFormat="1" applyFont="1" applyFill="1" applyBorder="1" applyAlignment="1">
      <alignment horizontal="justify" vertical="top" wrapText="1"/>
    </xf>
    <xf numFmtId="2" fontId="3" fillId="0" borderId="1" xfId="0" applyNumberFormat="1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top" wrapText="1"/>
    </xf>
    <xf numFmtId="2" fontId="3" fillId="3" borderId="6" xfId="0" applyNumberFormat="1" applyFont="1" applyFill="1" applyBorder="1" applyAlignment="1">
      <alignment horizontal="center" vertical="top" wrapText="1"/>
    </xf>
    <xf numFmtId="2" fontId="3" fillId="0" borderId="5" xfId="0" applyNumberFormat="1" applyFont="1" applyFill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top" wrapText="1"/>
    </xf>
    <xf numFmtId="4" fontId="3" fillId="3" borderId="6" xfId="0" applyNumberFormat="1" applyFont="1" applyFill="1" applyBorder="1" applyAlignment="1">
      <alignment horizontal="center" vertical="top" wrapText="1"/>
    </xf>
    <xf numFmtId="4" fontId="3" fillId="6" borderId="2" xfId="0" applyNumberFormat="1" applyFont="1" applyFill="1" applyBorder="1" applyAlignment="1">
      <alignment horizontal="center" vertical="center" wrapText="1"/>
    </xf>
    <xf numFmtId="4" fontId="3" fillId="6" borderId="6" xfId="0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4" fontId="3" fillId="3" borderId="7" xfId="0" applyNumberFormat="1" applyFont="1" applyFill="1" applyBorder="1" applyAlignment="1">
      <alignment horizontal="center" vertical="center" wrapText="1"/>
    </xf>
    <xf numFmtId="3" fontId="40" fillId="0" borderId="0" xfId="0" applyNumberFormat="1" applyFont="1" applyFill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wrapText="1"/>
    </xf>
    <xf numFmtId="3" fontId="26" fillId="0" borderId="0" xfId="0" applyNumberFormat="1" applyFont="1" applyFill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6\&#1054;&#1058;&#1063;&#1045;&#1058;&#1067;\&#1044;&#1083;&#1103;%20&#1056;&#1040;&#1049;&#1060;&#1054;%20%20&#1080;&#1085;&#1092;&#1086;&#1088;&#1084;&#1072;&#1094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Январь"/>
      <sheetName val="Февраль"/>
      <sheetName val="Март"/>
      <sheetName val="май"/>
      <sheetName val="Июнь"/>
      <sheetName val="Июль"/>
      <sheetName val="Август 2016"/>
      <sheetName val="Сентябрь 2016"/>
      <sheetName val="Октябрь 2016"/>
      <sheetName val="Подрядный способ"/>
      <sheetName val="Хоз. спос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J4">
            <v>1973.1799999999998</v>
          </cell>
        </row>
        <row r="5">
          <cell r="J5">
            <v>2028.02</v>
          </cell>
        </row>
        <row r="6">
          <cell r="J6">
            <v>2327.06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T134"/>
  <sheetViews>
    <sheetView view="pageBreakPreview" topLeftCell="A52" zoomScale="80" zoomScaleNormal="69" zoomScaleSheetLayoutView="80" zoomScalePageLayoutView="60" workbookViewId="0">
      <selection activeCell="F17" sqref="F17"/>
    </sheetView>
  </sheetViews>
  <sheetFormatPr defaultColWidth="9.140625" defaultRowHeight="12.75" x14ac:dyDescent="0.2"/>
  <cols>
    <col min="1" max="1" width="5.28515625" style="349" customWidth="1"/>
    <col min="2" max="2" width="66.140625" style="10" customWidth="1"/>
    <col min="3" max="3" width="13.28515625" style="10" customWidth="1"/>
    <col min="4" max="4" width="11.7109375" style="10" customWidth="1"/>
    <col min="5" max="5" width="15.28515625" style="10" customWidth="1"/>
    <col min="6" max="6" width="24.85546875" style="349" customWidth="1"/>
    <col min="7" max="7" width="16.42578125" style="10" customWidth="1"/>
    <col min="8" max="8" width="19.7109375" style="10" customWidth="1"/>
    <col min="9" max="9" width="14.85546875" style="10" customWidth="1"/>
    <col min="10" max="10" width="18.140625" style="10" customWidth="1"/>
    <col min="11" max="11" width="20" style="10" customWidth="1"/>
    <col min="12" max="12" width="16.7109375" style="10" customWidth="1"/>
    <col min="13" max="13" width="23" style="10" customWidth="1"/>
    <col min="14" max="14" width="51.42578125" style="15" customWidth="1"/>
    <col min="15" max="15" width="33.140625" style="15" customWidth="1"/>
    <col min="16" max="16" width="20.28515625" style="15" customWidth="1"/>
    <col min="17" max="54" width="9.140625" style="15"/>
    <col min="55" max="16384" width="9.140625" style="10"/>
  </cols>
  <sheetData>
    <row r="1" spans="1:16296" ht="18.75" x14ac:dyDescent="0.3">
      <c r="A1" s="346"/>
      <c r="B1" s="190" t="s">
        <v>0</v>
      </c>
      <c r="C1" s="190"/>
      <c r="D1" s="189"/>
      <c r="E1" s="190" t="s">
        <v>0</v>
      </c>
      <c r="F1" s="508"/>
      <c r="G1" s="190"/>
      <c r="H1" s="190"/>
      <c r="I1" s="190"/>
      <c r="J1" s="191"/>
      <c r="K1" s="190" t="s">
        <v>33</v>
      </c>
      <c r="L1" s="190"/>
      <c r="M1" s="2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50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2"/>
      <c r="BD1" s="1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1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1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1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1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1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1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1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1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1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1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1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1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1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1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1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1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1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1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1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1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1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1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1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1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1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1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1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1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1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1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1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1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1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1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1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1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1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1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1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1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1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1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1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1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1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1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1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1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1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1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1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1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1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1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1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1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1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1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1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1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1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1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1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1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1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1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1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1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1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1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1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1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1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1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1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1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1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1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1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1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1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1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1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1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1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1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1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1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1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1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1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1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1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1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1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1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1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1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1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1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1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1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1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1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1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1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1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1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1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1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1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1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1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1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1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1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1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1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1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1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1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1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1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1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1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1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1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1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1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1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1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1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1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1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1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1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1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1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1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1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1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1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1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1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1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1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1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1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1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1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1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1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1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1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1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1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1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1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1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1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1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1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1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1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1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1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1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1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1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1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1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1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1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1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1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1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1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1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1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1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1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1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1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1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1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1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1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1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1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1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1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1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1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1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1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1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1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1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1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1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1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1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1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1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1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1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1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1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1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1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1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1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1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1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1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1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1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1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1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1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1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1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1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1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1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1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1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1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1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1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1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1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1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1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1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1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1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1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1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1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1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1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1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1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1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1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1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1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1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1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1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1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1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1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1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1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1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1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1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1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1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1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1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1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1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1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1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1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1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1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1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1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1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1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1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1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1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1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1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1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1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1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1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1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1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1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1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1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1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1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1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1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1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1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1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1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1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1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1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1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1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1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1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1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1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1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1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1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1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1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1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1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1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1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1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1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1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1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1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1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1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1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1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1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1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1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1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1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1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1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1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1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1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1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1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1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1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1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1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1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1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1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1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1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1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1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1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1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1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1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1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1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1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1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1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1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1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1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1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1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1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1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1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1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1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1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1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1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1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1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1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1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1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1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1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1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1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1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1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1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1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1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1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1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1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1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1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1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1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1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1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1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1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1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1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1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1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1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1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1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1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1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1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1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1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1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1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1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1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1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1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1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1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1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1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1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1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1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1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1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1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1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1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1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1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1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1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1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1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1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1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1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1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1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1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1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1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1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1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1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1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1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1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1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1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1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1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1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1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1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1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1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1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1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1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1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1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1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1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1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1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1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1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1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1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1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1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1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1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1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1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1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1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1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1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1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1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1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1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1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1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1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1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1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1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1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1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1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1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1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1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1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1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1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1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1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1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1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1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1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1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1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1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1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1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1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1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1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1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1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1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1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1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1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1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1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1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1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1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1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1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1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1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1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1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1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1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1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1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1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1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1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1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1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1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1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1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1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1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1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1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1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1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1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1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1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1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1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1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1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1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1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1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1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1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1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1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1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1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1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1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1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1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1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1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1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1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1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1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1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1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1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1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1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1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1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1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1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1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1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1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1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1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1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1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1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1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1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1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1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1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1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1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1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1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1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1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1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1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1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1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1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1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1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1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1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1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1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1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1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1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1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1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1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1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1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1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1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1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1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1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1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1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1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1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1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1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1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1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1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1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1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1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1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1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1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1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1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1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1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1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1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1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1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1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1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1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1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1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1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1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1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1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1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1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1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1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1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1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1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1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1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1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1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1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1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1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1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1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1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1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1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1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1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1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1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1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1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1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1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1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1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1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1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1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1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1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1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1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1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1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1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1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1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1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1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1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1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1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1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1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1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1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1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1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1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1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1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1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1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1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1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1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1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1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1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1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1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1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1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1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1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1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1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1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1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1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1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1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1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1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1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1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1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1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1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1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1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1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1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1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1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1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1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1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1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1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1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1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1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1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1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1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1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1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1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1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1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1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1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1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1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1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1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1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1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1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1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1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1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1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1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1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1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1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1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1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1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1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1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1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1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1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1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1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1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1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1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1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1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1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1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1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1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1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1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1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1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1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1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1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1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1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1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1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1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1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1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1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1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1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1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1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1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1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1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1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1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1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1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1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1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1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1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1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1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1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1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1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1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1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1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1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1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1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1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1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1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1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1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1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1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1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1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1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1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1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1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1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1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1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1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1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1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1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1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1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1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1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1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1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1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1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1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1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1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1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1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1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1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1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1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1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1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1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1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1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1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1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1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1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1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1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1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1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1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1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1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1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1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1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1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1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1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1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1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1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1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1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1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1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1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1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1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1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1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1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1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1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1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1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1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1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1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1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1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1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1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1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1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1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1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1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1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1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1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1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1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1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1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1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1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1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1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1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1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1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1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1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1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1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1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1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1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1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1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1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1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1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1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1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1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1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1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1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1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1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1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1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1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1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1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1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1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1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1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1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1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1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1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1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1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1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1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1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1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1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1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1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1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1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1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1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1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1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1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1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1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1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1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1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1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1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1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1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1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1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1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1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1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1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1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1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1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1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1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1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1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1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1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1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1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1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</row>
    <row r="2" spans="1:16296" ht="18.75" x14ac:dyDescent="0.3">
      <c r="A2" s="346"/>
      <c r="B2" s="190" t="s">
        <v>42</v>
      </c>
      <c r="C2" s="189"/>
      <c r="D2" s="189"/>
      <c r="E2" s="190" t="s">
        <v>1</v>
      </c>
      <c r="F2" s="508"/>
      <c r="G2" s="190"/>
      <c r="H2" s="190"/>
      <c r="I2" s="189"/>
      <c r="J2" s="190"/>
      <c r="K2" s="190" t="s">
        <v>171</v>
      </c>
      <c r="L2" s="189"/>
      <c r="M2" s="2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50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50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2"/>
      <c r="BD2" s="2"/>
      <c r="BE2" s="1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1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1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1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1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1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1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1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1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1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1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1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1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1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1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1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1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1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1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1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1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1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1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1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1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1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1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1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1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1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1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1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1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1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1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1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1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1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1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1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1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1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1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1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1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1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1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1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1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1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1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1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1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1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1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1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1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1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1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1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1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1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1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1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1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1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1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1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1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1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1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1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1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1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1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1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1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1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1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1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1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1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1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1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1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1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1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1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1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1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1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1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1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1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1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1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1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1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1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1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1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1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1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1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1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1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1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1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1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1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1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1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1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1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1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1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1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1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1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1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1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1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1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1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1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1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1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1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1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1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1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1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1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1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1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1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1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1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1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1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1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1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1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1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1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1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1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1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1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1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1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1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1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1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1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1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1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1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1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1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1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1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1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1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1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1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1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1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1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1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1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1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1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1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1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1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1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1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1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1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1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1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1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1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1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1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1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1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1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1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1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1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1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1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1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1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1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1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1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1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1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1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1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1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1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1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1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1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1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1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1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1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1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1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1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1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1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1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1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1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1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1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1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1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1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1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1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1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1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1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1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1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1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1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1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1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1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1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1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1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1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1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1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1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1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1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1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1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1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1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1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1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1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1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1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1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1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1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1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1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1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1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1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1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1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1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1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1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1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1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1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1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1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1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1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1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1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1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1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1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1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1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1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1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1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1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1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1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1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1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1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1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1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1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1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1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1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1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1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1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1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1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1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1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1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1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1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1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1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1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1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1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1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1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1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1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1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1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1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1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1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1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1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1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1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1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1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1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1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1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1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1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1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1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1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1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1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1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1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1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1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1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1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1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1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1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1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1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1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1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1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1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1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1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1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1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1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1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1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1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1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1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1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1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1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1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1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1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1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1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1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1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1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1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1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1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1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1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1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1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1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1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1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1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1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1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1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1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1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1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1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1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1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1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1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1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1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1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1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1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1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1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1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1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1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1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1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1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1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1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1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1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1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1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1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1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1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1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1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1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1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1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1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1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1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1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1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1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1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1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1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1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1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1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1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1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1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1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1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1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1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1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1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1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1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1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1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1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1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1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1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1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1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1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1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1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1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1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1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1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1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1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1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1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1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1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1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1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1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1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1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1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1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1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1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1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1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1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1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1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1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1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1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1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1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1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1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1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1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1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1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1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1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1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1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1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1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1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1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1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1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1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1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1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1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1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1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1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1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1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1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1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1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1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1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1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1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1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1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1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1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1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1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1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1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1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1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1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1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1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1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1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1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1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1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1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1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1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1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1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1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1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1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1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1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1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1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1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1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1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1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1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1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1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1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1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1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1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1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1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1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1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1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1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1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1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1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1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1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1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1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1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1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1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1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1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1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1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1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1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1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1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1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1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1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1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1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1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1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1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1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1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1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1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1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1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1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1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1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1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1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1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1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1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1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1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1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1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1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1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1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1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1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1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1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1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1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1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1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1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1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1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1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1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1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1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1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1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1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1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1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1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1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1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1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1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1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1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1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1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1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1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1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1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1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1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1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1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1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1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1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1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1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1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1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1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1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1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1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1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1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1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1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1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1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1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1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1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1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1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1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1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1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1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1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1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1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1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1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1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1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1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1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1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1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1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1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1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1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1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1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1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1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1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1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1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1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1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1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1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1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1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1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1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1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1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1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1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1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1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1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1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1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1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1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1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1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1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1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1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1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1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1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1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1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1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1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1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1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1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1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1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1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1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1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1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1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1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1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1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1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1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1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1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1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1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1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1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1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1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1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1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1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1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1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1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1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1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1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1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1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1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1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1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1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1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1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1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1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1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1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1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1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1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1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1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1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1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1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1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1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1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1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1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1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1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1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1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1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1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1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1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1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1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1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1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1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1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1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1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1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1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1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1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1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1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1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1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1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1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1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1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1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1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1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1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1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1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1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1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1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1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1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1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1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1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1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1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1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1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1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1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1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1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1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1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1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1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1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1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1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1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1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1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1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1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1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1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1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1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1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1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1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1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1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1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1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1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1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1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1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1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1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1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1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1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1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1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1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1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1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1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1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1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1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1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1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1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1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1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1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1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1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1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1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1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1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1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1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1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1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1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1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1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1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1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1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1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1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1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1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1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1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1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1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1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1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1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1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1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1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1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1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1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1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1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1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1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1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1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1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1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1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1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1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1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1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1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1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1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1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1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1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1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1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1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1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1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1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1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1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1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1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1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1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1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1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1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1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1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1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1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1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1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1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1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1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1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1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1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1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1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1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1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1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1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1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1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1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1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1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1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1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1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1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1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1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1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1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1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1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1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1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1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1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1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1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1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1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1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1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1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1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1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1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1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1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1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1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1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1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1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1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1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1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1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1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1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1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1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1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1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1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1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1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</row>
    <row r="3" spans="1:16296" ht="18.75" x14ac:dyDescent="0.3">
      <c r="A3" s="346"/>
      <c r="B3" s="190" t="s">
        <v>5</v>
      </c>
      <c r="C3" s="189"/>
      <c r="D3" s="189"/>
      <c r="E3" s="190" t="s">
        <v>176</v>
      </c>
      <c r="F3" s="508"/>
      <c r="G3" s="190"/>
      <c r="H3" s="190"/>
      <c r="I3" s="189"/>
      <c r="J3" s="190"/>
      <c r="K3" s="190" t="s">
        <v>175</v>
      </c>
      <c r="L3" s="189"/>
      <c r="M3" s="2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50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50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2"/>
      <c r="BD3" s="2"/>
      <c r="BE3" s="1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1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1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1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1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1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1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1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1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1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1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1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1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1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1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1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1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1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1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1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1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1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1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1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1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1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1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1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1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1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1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1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1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1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1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1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1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1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1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1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1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1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1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1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1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1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1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1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1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1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1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1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1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1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1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1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1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1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1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1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1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1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1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1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1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1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1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1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1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1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1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1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1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1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1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1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1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1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1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1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1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1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1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1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1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1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1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1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1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1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1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1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1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1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1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1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1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1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1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1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1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1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1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1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1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1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1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1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1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1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1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1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1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1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1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1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1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1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1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1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1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1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1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1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1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1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1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1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1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1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1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1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1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1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1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1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1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1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1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1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1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1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1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1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1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1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1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1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1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1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1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1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1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1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1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1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1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1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1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1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1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1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1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1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1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1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1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1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1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1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1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1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1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1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1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1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1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1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1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1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1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1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1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1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1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1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1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1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1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1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1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1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1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1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1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1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1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1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1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1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1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1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1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1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1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1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1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1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1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1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1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1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1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1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1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1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1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1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1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1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1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1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1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1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1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1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1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1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1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1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1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1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1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1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1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1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1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1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1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1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1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1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1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1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1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1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1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1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1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1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1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1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1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1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1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1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1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1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1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1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1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1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1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1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1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1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1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1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1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1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1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1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1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1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1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1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1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1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1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1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1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1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1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1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1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1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1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1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1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1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1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1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1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1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1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1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1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1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1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1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1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1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1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1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1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1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1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1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1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1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1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1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1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1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1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1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1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1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1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1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1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1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1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1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1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1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1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1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1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1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1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1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1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1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1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1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1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1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1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1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1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1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1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1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1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1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1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1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1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1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1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1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1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1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1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1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1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1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1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1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1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1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1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1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1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1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1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1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1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1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1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1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1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1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1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1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1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1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1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1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1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1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1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1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1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1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1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1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1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1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1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1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1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1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1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1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1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1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1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1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1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1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1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1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1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1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1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1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1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1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1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1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1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1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1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1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1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1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1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1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1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1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1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1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1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1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1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1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1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1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1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1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1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1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1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1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1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1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1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1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1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1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1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1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1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1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1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1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1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1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1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1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1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1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1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1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1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1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1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1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1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1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1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1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1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1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1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1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1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1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1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1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1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1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1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1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1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1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1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1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1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1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1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1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1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1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1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1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1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1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1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1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1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1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1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1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1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1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1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1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1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1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1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1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1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1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1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1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1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1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1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1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1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1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1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1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1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1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1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1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1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1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1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1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1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1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1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1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1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1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1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1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1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1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1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1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1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1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1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1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1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1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1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1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1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1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1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1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1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1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1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1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1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1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1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1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1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1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1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1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1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1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1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1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1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1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1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1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1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1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1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1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1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1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1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1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1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1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1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1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1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1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1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1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1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1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1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1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1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1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1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1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1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1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1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1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1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1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1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1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1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1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1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1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1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1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1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1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1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1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1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1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1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1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1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1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1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1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1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1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1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1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1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1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1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1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1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1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1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1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1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1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1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1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1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1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1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1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1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1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1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1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1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1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1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1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1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1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1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1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1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1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1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1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1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1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1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1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1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1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1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1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1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1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1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1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1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1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1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1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1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1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1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1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1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1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1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1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1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1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1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1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1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1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1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1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1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1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1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1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1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1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1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1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1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1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1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1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1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1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1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1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1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1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1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1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1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1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1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1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1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1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1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1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1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1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1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1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1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1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1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1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1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1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1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1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1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1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1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1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1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1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1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1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1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1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1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1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1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1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1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1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1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1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1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1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1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1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1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1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1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1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1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1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1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1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1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1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1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1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1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1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1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1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1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1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1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1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1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1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1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1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1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1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1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1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1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1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1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1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1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1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1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1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1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1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1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1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1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1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1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1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1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1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1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1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1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1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1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1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1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1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1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1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1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1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1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1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1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1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1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1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1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1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1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1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1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1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1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1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1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1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1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1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1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1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1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1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1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1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1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1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1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1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1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1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1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1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1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1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1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1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1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1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1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1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1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1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1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1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1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1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1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1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1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1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1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1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1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1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1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1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1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1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1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1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1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1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1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1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1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1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1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1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1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1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1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1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1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1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1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1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1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1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1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1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1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1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1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1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1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1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1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1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1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1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1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1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1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1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1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1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1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1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1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1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1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1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1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1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1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1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1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1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1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1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1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1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1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1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1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1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1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1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1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1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1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1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1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1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1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1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1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1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1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1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1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1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1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1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1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1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1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1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1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1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1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1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1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1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1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1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1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1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1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1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1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1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1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1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1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1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1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1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1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1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1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1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1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1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1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1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1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1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1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1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1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1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1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1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1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1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1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1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1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1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1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1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1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1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1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1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1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1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1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1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1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1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1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1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1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1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1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1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1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1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1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1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1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1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1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1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1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1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1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</row>
    <row r="4" spans="1:16296" ht="33.75" customHeight="1" x14ac:dyDescent="0.3">
      <c r="A4" s="346"/>
      <c r="B4" s="190" t="s">
        <v>172</v>
      </c>
      <c r="C4" s="189"/>
      <c r="D4" s="189"/>
      <c r="E4" s="190" t="s">
        <v>172</v>
      </c>
      <c r="F4" s="508"/>
      <c r="G4" s="190"/>
      <c r="H4" s="190"/>
      <c r="I4" s="189"/>
      <c r="J4" s="190"/>
      <c r="K4" s="190" t="s">
        <v>172</v>
      </c>
      <c r="L4" s="189"/>
      <c r="M4" s="2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50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50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2"/>
      <c r="BD4" s="2"/>
      <c r="BE4" s="1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1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1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1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1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1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1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1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1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1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1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1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1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1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1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1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1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1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1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1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1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1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1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1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1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1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1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1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1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1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1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1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1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1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1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1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1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1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1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1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1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1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1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1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1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1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1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1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1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1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1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1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1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1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1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1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1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1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1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1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1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1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1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1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1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1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1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1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1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1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1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1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1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1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1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1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1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1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1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1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1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1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1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1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1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1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1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1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1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1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1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1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1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1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1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1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1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1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1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1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1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1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1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1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1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1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1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1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1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1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1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1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1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1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1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1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1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1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1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1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1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1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1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1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1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1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1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1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1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1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1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1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1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1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1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1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1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1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1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1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1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1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1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1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1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1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1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1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1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1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1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1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1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1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1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1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1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1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1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1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1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1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1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1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1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1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1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1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1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1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1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1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1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1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1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1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1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1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1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1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1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1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1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1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1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1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1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1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1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1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1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1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1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1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1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1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1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1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1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1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1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1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1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1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1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1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1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1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1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1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1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1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1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1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1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1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1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1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1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1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1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1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1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1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1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1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1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1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1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1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1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1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1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1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1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1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1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1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1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1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1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1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1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1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1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1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1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1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1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1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1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1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1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1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1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1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1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1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1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1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1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1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1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1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1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1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1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1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1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1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1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1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1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1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1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1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1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1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1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1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1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1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1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1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1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1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1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1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1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1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1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1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1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1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1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1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1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1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1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1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1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1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1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1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1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1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1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1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1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1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1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1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1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1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1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1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1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1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1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1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1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1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1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1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1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1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1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1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1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1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1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1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1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1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1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1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1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1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1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1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1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1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1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1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1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1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1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1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1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1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1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1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1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1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1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1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1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1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1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1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1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1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1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1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1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1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1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1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1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1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1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1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1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1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1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1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1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1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1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1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1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1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1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1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1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1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1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1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1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1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1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1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1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1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1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1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1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1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1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1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1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1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1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1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1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1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1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1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1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1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1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1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1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1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1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1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1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1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1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1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1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1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1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1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1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1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1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1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1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1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1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1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1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1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1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1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1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1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1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1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1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1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1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1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1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1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1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1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1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1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1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1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1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1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1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1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1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1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1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1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1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1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1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1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1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1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1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1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1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1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1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1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1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1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1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1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1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1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1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1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1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1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1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1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1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1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1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1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1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1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1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1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1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1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1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1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1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1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1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1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1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1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1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1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1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1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1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1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1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1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1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1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1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1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1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1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1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1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1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1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1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1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1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1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1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1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1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1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1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1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1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1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1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1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1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1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1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1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1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1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1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1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1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1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1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1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1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1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1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1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1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1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1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1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1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1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1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1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1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1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1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1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1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1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1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1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1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1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1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1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1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1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1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1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1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1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1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1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1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1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1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1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1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1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1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1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1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1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1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1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1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1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1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1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1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1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1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1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1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1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1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1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1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1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1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1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1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1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1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1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1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1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1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1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1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1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1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1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1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1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1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1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1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1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1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1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1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1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1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1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1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1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1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1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1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1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1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1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1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1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1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1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1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1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1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1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1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1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1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1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1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1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1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1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1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1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1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1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1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1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1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1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1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1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1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1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1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1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1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1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1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1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1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1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1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1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1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1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1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1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1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1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1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1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1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1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1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1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1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1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1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1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1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1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1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1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1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1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1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1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1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1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1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1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1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1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1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1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1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1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1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1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1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1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1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1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1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1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1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1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1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1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1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1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1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1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1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1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1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1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1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1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1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1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1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1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1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1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1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1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1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1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1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1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1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1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1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1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1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1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1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1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1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1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1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1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1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1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1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1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1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1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1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1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1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1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1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1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1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1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1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1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1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1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1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1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1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1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1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1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1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1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1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1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1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1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1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1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1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1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1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1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1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1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1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1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1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1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1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1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1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1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1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1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1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1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1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1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1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1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1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1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1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1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1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1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1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1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1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1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1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1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1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1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1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1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1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1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1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1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1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1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1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1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1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1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1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1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1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1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1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1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1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1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1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1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1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1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1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1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1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1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1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1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1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1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1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1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1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1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1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1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1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1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1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1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1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1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1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1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1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1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1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1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1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1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1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1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1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1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1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1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1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1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1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1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1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1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1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1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1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1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1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1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1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1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1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1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1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1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1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1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1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1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1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1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1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1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1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1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1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1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1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1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1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1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1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1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1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1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1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1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1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1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1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1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1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1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1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1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1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1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1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1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1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1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1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1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1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1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1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1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1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1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1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1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1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1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1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1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1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1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1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1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1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1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1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1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1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1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1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1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1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1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1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1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1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1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1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1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1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1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1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1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1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1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1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1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1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1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1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1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1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1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1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1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1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1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1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1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1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1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1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1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1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1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1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1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1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1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1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1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1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1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1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1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1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1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1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1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1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1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1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1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1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</row>
    <row r="5" spans="1:16296" ht="50.25" customHeight="1" x14ac:dyDescent="0.3">
      <c r="A5" s="346"/>
      <c r="B5" s="189" t="s">
        <v>173</v>
      </c>
      <c r="C5" s="189"/>
      <c r="D5" s="189"/>
      <c r="E5" s="189" t="s">
        <v>174</v>
      </c>
      <c r="F5" s="514"/>
      <c r="G5" s="189"/>
      <c r="H5" s="189"/>
      <c r="I5" s="189"/>
      <c r="J5" s="190"/>
      <c r="K5" s="189" t="s">
        <v>174</v>
      </c>
      <c r="L5" s="189"/>
      <c r="M5" s="2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50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2"/>
      <c r="BD5" s="2"/>
      <c r="BE5" s="1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1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1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1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1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1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1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1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1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1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1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1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1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1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1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1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1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1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1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1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1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1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1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1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1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1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1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1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1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1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1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1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1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1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1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1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1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1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1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1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1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1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1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1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1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1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1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1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1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1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1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1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1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1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1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1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1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1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1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1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1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1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1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1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1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1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1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1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1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1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1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1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1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1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1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1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1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1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1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1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1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1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1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1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1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1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1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1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1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1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1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1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1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1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1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1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1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1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1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1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1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1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1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1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1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1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1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1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1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1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1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1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1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1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1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1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1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1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1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1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1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1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1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1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1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1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1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1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1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1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1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1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1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1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1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1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1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1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1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1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1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1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1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1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1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1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1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1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1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1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1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1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1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1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1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1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1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1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1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1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1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1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1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1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1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1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1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1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1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1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1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1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1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1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1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1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1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1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1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1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1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1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1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1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1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1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1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1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1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1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1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1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1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1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1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1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1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1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1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1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1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1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1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1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1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1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1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1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1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1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1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1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1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1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1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1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1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1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1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1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1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1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1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1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1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1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1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1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1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1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1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1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1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1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1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1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1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1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1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1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1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1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1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1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1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1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1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1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1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1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1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1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1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1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1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1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1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1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1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1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1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1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1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1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1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1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1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1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1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1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1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1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1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1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1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1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1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1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1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1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1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1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1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1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1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1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1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1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1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1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1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1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1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1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1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1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1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1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1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1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1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1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1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1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1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1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1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1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1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1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1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1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1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1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1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1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1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1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1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1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1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1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1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1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1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1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1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1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1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1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1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1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1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1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1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1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1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1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1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1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1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1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1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1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1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1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1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1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1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1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1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1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1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1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1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1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1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1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1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1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1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1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1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1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1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1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1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1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1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1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1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1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1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1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1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1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1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1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1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1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1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1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1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1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1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1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1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1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1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1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1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1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1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1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1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1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1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1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1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1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1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1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1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1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1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1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1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1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1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1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1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1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1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1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1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1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1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1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1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1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1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1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1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1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1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1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1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1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1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1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1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1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1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1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1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1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1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1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1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1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1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1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1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1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1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1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1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1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1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1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1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1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1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1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1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1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1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1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1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1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1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1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1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1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1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1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1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1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1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1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1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1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1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1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1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1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1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1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1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1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1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1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1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1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1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1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1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1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1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1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1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1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1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1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1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1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1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1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1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1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1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1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1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1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1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1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1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1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1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1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1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1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1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1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1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1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1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1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1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1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1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1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1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1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1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1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1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1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1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1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1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1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1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1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1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1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1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1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1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1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1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1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1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1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1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1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1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1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1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1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1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1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1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1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1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1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1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1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1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1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1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1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1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1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1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1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1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1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1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1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1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1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1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1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1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1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1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1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1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1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1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1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1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1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1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1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1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1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1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1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1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1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1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1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1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1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1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1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1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1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1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1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1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1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1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1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1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1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1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1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1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1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1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1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1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1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1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1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1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1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1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1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1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1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1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1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1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1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1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1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1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1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1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1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1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1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1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1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1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1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1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1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1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1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1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1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1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1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1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1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1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1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1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1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1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1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1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1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1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1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1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1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1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1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1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1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1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1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1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1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1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1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1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1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1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1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1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1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1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1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1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1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1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1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1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1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1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1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1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1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1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1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1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1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1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1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1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1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1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1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1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1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1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1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1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1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1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1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1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1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1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1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1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1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1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1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1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1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1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1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1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1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1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1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1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1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1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1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1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1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1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1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1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1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1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1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1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1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1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1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1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1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1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1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1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1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1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1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1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1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1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1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1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1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1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1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1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1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1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1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1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1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1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1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1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1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1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1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1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1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1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1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1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1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1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1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1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1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1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1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1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1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1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1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1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1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1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1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1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1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1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1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1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1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1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1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1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1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1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1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1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1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1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1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1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1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1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1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1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1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1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1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1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1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1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1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1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1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1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1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1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1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1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1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1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1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1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1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1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1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1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1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1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1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1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1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1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1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1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1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1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1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1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1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1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1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1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1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1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1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1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1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1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1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1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1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1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1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1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1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1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1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1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1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1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1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1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1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1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1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1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1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1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1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1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1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1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1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1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1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1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1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1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1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1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1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1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1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1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1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1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1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1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1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1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1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1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1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1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1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1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1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1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1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1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1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1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1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1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1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1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1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1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1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1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1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1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1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1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1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1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1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1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1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1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1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1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1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1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1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1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1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1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1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1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1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1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1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1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1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1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1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1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1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1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1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1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1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1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1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1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1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1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1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1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1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1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1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1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1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1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1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1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1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1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1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1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1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1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1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1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1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1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1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1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1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1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1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1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1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1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1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1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1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1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1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1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1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1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1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1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1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1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1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1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1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1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1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1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1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1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1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1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1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1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1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1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1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1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1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1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1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1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1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1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</row>
    <row r="7" spans="1:16296" ht="18.75" customHeight="1" x14ac:dyDescent="0.3">
      <c r="A7" s="347"/>
      <c r="B7" s="628" t="s">
        <v>170</v>
      </c>
      <c r="C7" s="628"/>
      <c r="D7" s="628"/>
      <c r="E7" s="628"/>
      <c r="F7" s="628"/>
      <c r="G7" s="628"/>
      <c r="H7" s="628"/>
      <c r="I7" s="491"/>
      <c r="J7" s="491"/>
    </row>
    <row r="8" spans="1:16296" ht="11.25" customHeight="1" x14ac:dyDescent="0.2">
      <c r="A8" s="347"/>
    </row>
    <row r="9" spans="1:16296" s="191" customFormat="1" ht="43.5" customHeight="1" x14ac:dyDescent="0.2">
      <c r="A9" s="630" t="s">
        <v>4</v>
      </c>
      <c r="B9" s="630" t="s">
        <v>14</v>
      </c>
      <c r="C9" s="630" t="s">
        <v>15</v>
      </c>
      <c r="D9" s="630" t="s">
        <v>16</v>
      </c>
      <c r="E9" s="630" t="s">
        <v>17</v>
      </c>
      <c r="F9" s="630"/>
      <c r="G9" s="630" t="s">
        <v>18</v>
      </c>
      <c r="H9" s="630"/>
      <c r="I9" s="630" t="s">
        <v>181</v>
      </c>
      <c r="J9" s="630" t="s">
        <v>130</v>
      </c>
      <c r="K9" s="630"/>
      <c r="L9" s="630"/>
      <c r="M9" s="630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  <c r="AU9" s="411"/>
      <c r="AV9" s="411"/>
      <c r="AW9" s="411"/>
      <c r="AX9" s="411"/>
      <c r="AY9" s="411"/>
      <c r="AZ9" s="411"/>
      <c r="BA9" s="411"/>
      <c r="BB9" s="411"/>
    </row>
    <row r="10" spans="1:16296" s="191" customFormat="1" ht="18.75" customHeight="1" x14ac:dyDescent="0.2">
      <c r="A10" s="630"/>
      <c r="B10" s="630"/>
      <c r="C10" s="630"/>
      <c r="D10" s="630"/>
      <c r="E10" s="630"/>
      <c r="F10" s="630"/>
      <c r="G10" s="630" t="s">
        <v>77</v>
      </c>
      <c r="H10" s="630"/>
      <c r="I10" s="630"/>
      <c r="J10" s="630" t="s">
        <v>19</v>
      </c>
      <c r="K10" s="630"/>
      <c r="L10" s="630"/>
      <c r="M10" s="630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  <c r="AU10" s="411"/>
      <c r="AV10" s="411"/>
      <c r="AW10" s="411"/>
      <c r="AX10" s="411"/>
      <c r="AY10" s="411"/>
      <c r="AZ10" s="411"/>
      <c r="BA10" s="411"/>
      <c r="BB10" s="411"/>
    </row>
    <row r="11" spans="1:16296" s="191" customFormat="1" ht="18.75" customHeight="1" x14ac:dyDescent="0.2">
      <c r="A11" s="630"/>
      <c r="B11" s="630"/>
      <c r="C11" s="630"/>
      <c r="D11" s="630"/>
      <c r="E11" s="452" t="s">
        <v>20</v>
      </c>
      <c r="F11" s="492" t="s">
        <v>21</v>
      </c>
      <c r="G11" s="630" t="s">
        <v>22</v>
      </c>
      <c r="H11" s="630" t="s">
        <v>23</v>
      </c>
      <c r="I11" s="630"/>
      <c r="J11" s="630"/>
      <c r="K11" s="630" t="s">
        <v>128</v>
      </c>
      <c r="L11" s="630" t="s">
        <v>129</v>
      </c>
      <c r="M11" s="630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  <c r="AU11" s="411"/>
      <c r="AV11" s="411"/>
      <c r="AW11" s="411"/>
      <c r="AX11" s="411"/>
      <c r="AY11" s="411"/>
      <c r="AZ11" s="411"/>
      <c r="BA11" s="411"/>
      <c r="BB11" s="411"/>
    </row>
    <row r="12" spans="1:16296" s="191" customFormat="1" ht="18.75" customHeight="1" x14ac:dyDescent="0.2">
      <c r="A12" s="630"/>
      <c r="B12" s="630"/>
      <c r="C12" s="630"/>
      <c r="D12" s="630"/>
      <c r="E12" s="452" t="s">
        <v>69</v>
      </c>
      <c r="F12" s="492" t="s">
        <v>69</v>
      </c>
      <c r="G12" s="630"/>
      <c r="H12" s="630"/>
      <c r="I12" s="630"/>
      <c r="J12" s="630"/>
      <c r="K12" s="630"/>
      <c r="L12" s="630"/>
      <c r="M12" s="630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  <c r="AU12" s="411"/>
      <c r="AV12" s="411"/>
      <c r="AW12" s="411"/>
      <c r="AX12" s="411"/>
      <c r="AY12" s="411"/>
      <c r="AZ12" s="411"/>
      <c r="BA12" s="411"/>
      <c r="BB12" s="411"/>
    </row>
    <row r="13" spans="1:16296" s="191" customFormat="1" ht="118.5" customHeight="1" x14ac:dyDescent="0.2">
      <c r="A13" s="630"/>
      <c r="B13" s="630"/>
      <c r="C13" s="630"/>
      <c r="D13" s="630"/>
      <c r="E13" s="452" t="s">
        <v>179</v>
      </c>
      <c r="F13" s="492" t="s">
        <v>179</v>
      </c>
      <c r="G13" s="630"/>
      <c r="H13" s="630"/>
      <c r="I13" s="630"/>
      <c r="J13" s="630"/>
      <c r="K13" s="630"/>
      <c r="L13" s="452" t="s">
        <v>24</v>
      </c>
      <c r="M13" s="452" t="s">
        <v>25</v>
      </c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  <c r="AU13" s="411"/>
      <c r="AV13" s="411"/>
      <c r="AW13" s="411"/>
      <c r="AX13" s="411"/>
      <c r="AY13" s="411"/>
      <c r="AZ13" s="411"/>
      <c r="BA13" s="411"/>
      <c r="BB13" s="411"/>
    </row>
    <row r="14" spans="1:16296" s="191" customFormat="1" ht="18.75" x14ac:dyDescent="0.2">
      <c r="A14" s="158">
        <v>1</v>
      </c>
      <c r="B14" s="158">
        <v>2</v>
      </c>
      <c r="C14" s="158">
        <v>3</v>
      </c>
      <c r="D14" s="496">
        <v>4</v>
      </c>
      <c r="E14" s="158">
        <v>5</v>
      </c>
      <c r="F14" s="496">
        <v>6</v>
      </c>
      <c r="G14" s="496">
        <v>7</v>
      </c>
      <c r="H14" s="158">
        <v>8</v>
      </c>
      <c r="I14" s="496">
        <v>9</v>
      </c>
      <c r="J14" s="192">
        <v>10</v>
      </c>
      <c r="K14" s="158">
        <v>11</v>
      </c>
      <c r="L14" s="158">
        <v>12</v>
      </c>
      <c r="M14" s="158">
        <v>13</v>
      </c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  <c r="AU14" s="411"/>
      <c r="AV14" s="411"/>
      <c r="AW14" s="411"/>
      <c r="AX14" s="411"/>
      <c r="AY14" s="411"/>
      <c r="AZ14" s="411"/>
      <c r="BA14" s="411"/>
      <c r="BB14" s="411"/>
    </row>
    <row r="15" spans="1:16296" ht="23.25" customHeight="1" x14ac:dyDescent="0.2">
      <c r="A15" s="633" t="s">
        <v>26</v>
      </c>
      <c r="B15" s="633"/>
      <c r="C15" s="633"/>
      <c r="D15" s="633"/>
      <c r="E15" s="633"/>
      <c r="F15" s="633"/>
      <c r="G15" s="633"/>
      <c r="H15" s="633"/>
      <c r="I15" s="633"/>
      <c r="J15" s="633"/>
      <c r="K15" s="633"/>
      <c r="L15" s="633"/>
      <c r="M15" s="633"/>
    </row>
    <row r="16" spans="1:16296" ht="37.5" customHeight="1" x14ac:dyDescent="0.2">
      <c r="A16" s="459">
        <v>1</v>
      </c>
      <c r="B16" s="424" t="s">
        <v>125</v>
      </c>
      <c r="C16" s="455">
        <v>565</v>
      </c>
      <c r="D16" s="493">
        <v>565</v>
      </c>
      <c r="E16" s="432" t="s">
        <v>155</v>
      </c>
      <c r="F16" s="495" t="s">
        <v>158</v>
      </c>
      <c r="G16" s="494">
        <v>164058</v>
      </c>
      <c r="H16" s="448">
        <v>136000</v>
      </c>
      <c r="I16" s="494">
        <v>0</v>
      </c>
      <c r="J16" s="494">
        <f>K16+L16+M16</f>
        <v>136000</v>
      </c>
      <c r="K16" s="457">
        <v>0</v>
      </c>
      <c r="L16" s="457">
        <v>0</v>
      </c>
      <c r="M16" s="494">
        <v>136000</v>
      </c>
    </row>
    <row r="17" spans="1:45" ht="38.25" customHeight="1" x14ac:dyDescent="0.2">
      <c r="A17" s="459">
        <v>2</v>
      </c>
      <c r="B17" s="424" t="s">
        <v>124</v>
      </c>
      <c r="C17" s="455">
        <v>1224</v>
      </c>
      <c r="D17" s="493">
        <v>1224</v>
      </c>
      <c r="E17" s="432" t="s">
        <v>155</v>
      </c>
      <c r="F17" s="495" t="s">
        <v>158</v>
      </c>
      <c r="G17" s="494">
        <v>58026</v>
      </c>
      <c r="H17" s="448">
        <v>52225</v>
      </c>
      <c r="I17" s="494">
        <v>0</v>
      </c>
      <c r="J17" s="494">
        <f t="shared" ref="J17:J21" si="0">K17+L17+M17</f>
        <v>52225</v>
      </c>
      <c r="K17" s="457">
        <v>0</v>
      </c>
      <c r="L17" s="457">
        <v>0</v>
      </c>
      <c r="M17" s="494">
        <v>52225</v>
      </c>
    </row>
    <row r="18" spans="1:45" ht="43.5" customHeight="1" x14ac:dyDescent="0.2">
      <c r="A18" s="459">
        <v>3</v>
      </c>
      <c r="B18" s="463" t="s">
        <v>126</v>
      </c>
      <c r="C18" s="455">
        <v>1745</v>
      </c>
      <c r="D18" s="493">
        <v>1745</v>
      </c>
      <c r="E18" s="432" t="s">
        <v>157</v>
      </c>
      <c r="F18" s="495" t="s">
        <v>169</v>
      </c>
      <c r="G18" s="494">
        <v>147749</v>
      </c>
      <c r="H18" s="448">
        <v>129000</v>
      </c>
      <c r="I18" s="494">
        <v>0</v>
      </c>
      <c r="J18" s="494">
        <f t="shared" si="0"/>
        <v>129000</v>
      </c>
      <c r="K18" s="457">
        <v>0</v>
      </c>
      <c r="L18" s="494">
        <v>129000</v>
      </c>
      <c r="M18" s="457">
        <v>0</v>
      </c>
    </row>
    <row r="19" spans="1:45" ht="39" customHeight="1" x14ac:dyDescent="0.25">
      <c r="A19" s="459">
        <v>4</v>
      </c>
      <c r="B19" s="463" t="s">
        <v>127</v>
      </c>
      <c r="C19" s="455">
        <v>1683</v>
      </c>
      <c r="D19" s="493">
        <v>1683</v>
      </c>
      <c r="E19" s="432" t="s">
        <v>158</v>
      </c>
      <c r="F19" s="495" t="s">
        <v>160</v>
      </c>
      <c r="G19" s="494">
        <v>66000.28</v>
      </c>
      <c r="H19" s="448">
        <v>53000</v>
      </c>
      <c r="I19" s="494">
        <v>0</v>
      </c>
      <c r="J19" s="494">
        <f t="shared" si="0"/>
        <v>53000</v>
      </c>
      <c r="K19" s="457">
        <v>0</v>
      </c>
      <c r="L19" s="457">
        <v>0</v>
      </c>
      <c r="M19" s="494">
        <v>53000</v>
      </c>
      <c r="N19" s="251"/>
    </row>
    <row r="20" spans="1:45" ht="39" customHeight="1" x14ac:dyDescent="0.25">
      <c r="A20" s="459">
        <v>5</v>
      </c>
      <c r="B20" s="463" t="s">
        <v>168</v>
      </c>
      <c r="C20" s="484">
        <v>554</v>
      </c>
      <c r="D20" s="493">
        <v>554</v>
      </c>
      <c r="E20" s="486" t="s">
        <v>156</v>
      </c>
      <c r="F20" s="495" t="s">
        <v>158</v>
      </c>
      <c r="G20" s="485">
        <v>160000</v>
      </c>
      <c r="H20" s="485">
        <v>149207.56</v>
      </c>
      <c r="I20" s="494">
        <v>0</v>
      </c>
      <c r="J20" s="494">
        <f t="shared" si="0"/>
        <v>149207.56</v>
      </c>
      <c r="K20" s="457">
        <v>0</v>
      </c>
      <c r="L20" s="457">
        <v>0</v>
      </c>
      <c r="M20" s="494">
        <v>149207.56</v>
      </c>
      <c r="N20" s="251"/>
    </row>
    <row r="21" spans="1:45" ht="59.25" customHeight="1" x14ac:dyDescent="0.25">
      <c r="A21" s="459">
        <v>6</v>
      </c>
      <c r="B21" s="490" t="s">
        <v>178</v>
      </c>
      <c r="C21" s="493" t="s">
        <v>39</v>
      </c>
      <c r="D21" s="493" t="s">
        <v>39</v>
      </c>
      <c r="E21" s="495" t="s">
        <v>160</v>
      </c>
      <c r="F21" s="495" t="s">
        <v>177</v>
      </c>
      <c r="G21" s="494">
        <v>63461</v>
      </c>
      <c r="H21" s="494">
        <v>63461</v>
      </c>
      <c r="I21" s="494">
        <v>0</v>
      </c>
      <c r="J21" s="494">
        <f t="shared" si="0"/>
        <v>63461</v>
      </c>
      <c r="K21" s="457">
        <v>0</v>
      </c>
      <c r="L21" s="457">
        <v>63461</v>
      </c>
      <c r="M21" s="494">
        <v>0</v>
      </c>
      <c r="N21" s="251"/>
    </row>
    <row r="22" spans="1:45" ht="27.75" customHeight="1" x14ac:dyDescent="0.3">
      <c r="A22" s="630" t="s">
        <v>146</v>
      </c>
      <c r="B22" s="630"/>
      <c r="C22" s="464">
        <f>SUM(C16:C21)</f>
        <v>5771</v>
      </c>
      <c r="D22" s="464">
        <f>SUM(D16:D21)</f>
        <v>5771</v>
      </c>
      <c r="E22" s="454" t="s">
        <v>134</v>
      </c>
      <c r="F22" s="497" t="s">
        <v>134</v>
      </c>
      <c r="G22" s="497">
        <f t="shared" ref="G22:H22" si="1">SUM(G16:G21)</f>
        <v>659294.28</v>
      </c>
      <c r="H22" s="454">
        <f t="shared" si="1"/>
        <v>582893.56000000006</v>
      </c>
      <c r="I22" s="454">
        <f>SUM(I16:I21)</f>
        <v>0</v>
      </c>
      <c r="J22" s="497">
        <f>SUM(J16:J21)</f>
        <v>582893.56000000006</v>
      </c>
      <c r="K22" s="497">
        <f>SUM(K16:K21)</f>
        <v>0</v>
      </c>
      <c r="L22" s="497">
        <f>SUM(L16:L21)</f>
        <v>192461</v>
      </c>
      <c r="M22" s="497">
        <f>SUM(M16:M21)</f>
        <v>390432.56</v>
      </c>
      <c r="N22" s="252"/>
      <c r="O22" s="154"/>
    </row>
    <row r="23" spans="1:45" s="428" customFormat="1" ht="25.5" customHeight="1" x14ac:dyDescent="0.2">
      <c r="A23" s="634" t="s">
        <v>28</v>
      </c>
      <c r="B23" s="634"/>
      <c r="C23" s="634"/>
      <c r="D23" s="634"/>
      <c r="E23" s="634"/>
      <c r="F23" s="634"/>
      <c r="G23" s="634"/>
      <c r="H23" s="634"/>
      <c r="I23" s="634"/>
      <c r="J23" s="634"/>
      <c r="K23" s="634"/>
      <c r="L23" s="634"/>
      <c r="M23" s="634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  <c r="AA23" s="427"/>
      <c r="AB23" s="427"/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</row>
    <row r="24" spans="1:45" s="428" customFormat="1" ht="57.75" customHeight="1" x14ac:dyDescent="0.2">
      <c r="A24" s="425">
        <v>1</v>
      </c>
      <c r="B24" s="447" t="s">
        <v>133</v>
      </c>
      <c r="C24" s="455">
        <v>901</v>
      </c>
      <c r="D24" s="425" t="s">
        <v>134</v>
      </c>
      <c r="E24" s="432" t="s">
        <v>154</v>
      </c>
      <c r="F24" s="495" t="s">
        <v>155</v>
      </c>
      <c r="G24" s="448">
        <v>67822.22</v>
      </c>
      <c r="H24" s="448">
        <v>61040</v>
      </c>
      <c r="I24" s="433" t="s">
        <v>134</v>
      </c>
      <c r="J24" s="457">
        <v>45503.72</v>
      </c>
      <c r="K24" s="457">
        <v>0</v>
      </c>
      <c r="L24" s="457">
        <v>0</v>
      </c>
      <c r="M24" s="457">
        <v>45503.72</v>
      </c>
      <c r="N24" s="427">
        <v>8457.33</v>
      </c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  <c r="AA24" s="427"/>
      <c r="AB24" s="427"/>
      <c r="AC24" s="427"/>
      <c r="AD24" s="427"/>
      <c r="AE24" s="427"/>
      <c r="AF24" s="427"/>
      <c r="AG24" s="427"/>
      <c r="AH24" s="427"/>
      <c r="AI24" s="427"/>
      <c r="AJ24" s="427"/>
      <c r="AK24" s="427"/>
      <c r="AL24" s="427"/>
      <c r="AM24" s="427"/>
      <c r="AN24" s="427"/>
      <c r="AO24" s="427"/>
      <c r="AP24" s="427"/>
      <c r="AQ24" s="427"/>
      <c r="AR24" s="427"/>
      <c r="AS24" s="427"/>
    </row>
    <row r="25" spans="1:45" s="430" customFormat="1" ht="36.75" customHeight="1" x14ac:dyDescent="0.2">
      <c r="A25" s="630" t="s">
        <v>147</v>
      </c>
      <c r="B25" s="630"/>
      <c r="C25" s="465">
        <f>SUM(C24)</f>
        <v>901</v>
      </c>
      <c r="D25" s="499" t="s">
        <v>134</v>
      </c>
      <c r="E25" s="499" t="s">
        <v>134</v>
      </c>
      <c r="F25" s="499" t="s">
        <v>134</v>
      </c>
      <c r="G25" s="426">
        <f>SUM(G24)</f>
        <v>67822.22</v>
      </c>
      <c r="H25" s="426">
        <f>SUM(H24)</f>
        <v>61040</v>
      </c>
      <c r="I25" s="434" t="s">
        <v>134</v>
      </c>
      <c r="J25" s="512">
        <f>J24</f>
        <v>45503.72</v>
      </c>
      <c r="K25" s="512">
        <f>K24</f>
        <v>0</v>
      </c>
      <c r="L25" s="512">
        <f>L24</f>
        <v>0</v>
      </c>
      <c r="M25" s="512">
        <f>M24</f>
        <v>45503.72</v>
      </c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</row>
    <row r="26" spans="1:45" s="430" customFormat="1" ht="27" customHeight="1" x14ac:dyDescent="0.2">
      <c r="A26" s="635" t="s">
        <v>139</v>
      </c>
      <c r="B26" s="636"/>
      <c r="C26" s="636"/>
      <c r="D26" s="636"/>
      <c r="E26" s="636"/>
      <c r="F26" s="636"/>
      <c r="G26" s="636"/>
      <c r="H26" s="636"/>
      <c r="I26" s="636"/>
      <c r="J26" s="636"/>
      <c r="K26" s="636"/>
      <c r="L26" s="636"/>
      <c r="M26" s="637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</row>
    <row r="27" spans="1:45" s="430" customFormat="1" ht="51.75" customHeight="1" x14ac:dyDescent="0.2">
      <c r="A27" s="459">
        <v>1</v>
      </c>
      <c r="B27" s="424" t="s">
        <v>140</v>
      </c>
      <c r="C27" s="478">
        <v>1266</v>
      </c>
      <c r="D27" s="494" t="s">
        <v>134</v>
      </c>
      <c r="E27" s="480" t="s">
        <v>142</v>
      </c>
      <c r="F27" s="495" t="s">
        <v>155</v>
      </c>
      <c r="G27" s="494">
        <v>213131</v>
      </c>
      <c r="H27" s="479">
        <v>179000.76</v>
      </c>
      <c r="I27" s="494">
        <v>155991.63</v>
      </c>
      <c r="J27" s="494">
        <f t="shared" ref="J27:J30" si="2">K27+L27+M27</f>
        <v>7103</v>
      </c>
      <c r="K27" s="457">
        <v>0</v>
      </c>
      <c r="L27" s="457">
        <v>0</v>
      </c>
      <c r="M27" s="494">
        <v>7103</v>
      </c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</row>
    <row r="28" spans="1:45" s="430" customFormat="1" ht="45.75" customHeight="1" x14ac:dyDescent="0.2">
      <c r="A28" s="459">
        <v>2</v>
      </c>
      <c r="B28" s="424" t="s">
        <v>141</v>
      </c>
      <c r="C28" s="478">
        <v>1717</v>
      </c>
      <c r="D28" s="494" t="s">
        <v>134</v>
      </c>
      <c r="E28" s="480" t="s">
        <v>142</v>
      </c>
      <c r="F28" s="495" t="s">
        <v>155</v>
      </c>
      <c r="G28" s="479">
        <v>127776</v>
      </c>
      <c r="H28" s="479">
        <v>127776</v>
      </c>
      <c r="I28" s="479">
        <v>113463.31</v>
      </c>
      <c r="J28" s="494">
        <f t="shared" si="2"/>
        <v>1776</v>
      </c>
      <c r="K28" s="457">
        <v>0</v>
      </c>
      <c r="L28" s="457">
        <v>0</v>
      </c>
      <c r="M28" s="494">
        <v>1776</v>
      </c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</row>
    <row r="29" spans="1:45" s="430" customFormat="1" ht="45.75" customHeight="1" x14ac:dyDescent="0.2">
      <c r="A29" s="459">
        <v>3</v>
      </c>
      <c r="B29" s="424" t="s">
        <v>163</v>
      </c>
      <c r="C29" s="478">
        <v>715</v>
      </c>
      <c r="D29" s="494" t="s">
        <v>134</v>
      </c>
      <c r="E29" s="480" t="s">
        <v>142</v>
      </c>
      <c r="F29" s="495" t="s">
        <v>155</v>
      </c>
      <c r="G29" s="479">
        <v>197787</v>
      </c>
      <c r="H29" s="479">
        <v>150233.31</v>
      </c>
      <c r="I29" s="479">
        <f>H29-J29</f>
        <v>136368.01</v>
      </c>
      <c r="J29" s="494">
        <f t="shared" si="2"/>
        <v>13865.3</v>
      </c>
      <c r="K29" s="457">
        <v>0</v>
      </c>
      <c r="L29" s="457">
        <v>0</v>
      </c>
      <c r="M29" s="494">
        <v>13865.3</v>
      </c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</row>
    <row r="30" spans="1:45" s="430" customFormat="1" ht="45.75" customHeight="1" x14ac:dyDescent="0.2">
      <c r="A30" s="459">
        <v>4</v>
      </c>
      <c r="B30" s="424" t="s">
        <v>143</v>
      </c>
      <c r="C30" s="478">
        <v>514</v>
      </c>
      <c r="D30" s="494" t="s">
        <v>134</v>
      </c>
      <c r="E30" s="480" t="s">
        <v>142</v>
      </c>
      <c r="F30" s="495" t="s">
        <v>155</v>
      </c>
      <c r="G30" s="494">
        <v>174628</v>
      </c>
      <c r="H30" s="479">
        <v>163707.76</v>
      </c>
      <c r="I30" s="494">
        <v>137740.73000000001</v>
      </c>
      <c r="J30" s="494">
        <f t="shared" si="2"/>
        <v>12332</v>
      </c>
      <c r="K30" s="457">
        <v>0</v>
      </c>
      <c r="L30" s="457">
        <v>0</v>
      </c>
      <c r="M30" s="494">
        <v>12332</v>
      </c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</row>
    <row r="31" spans="1:45" s="15" customFormat="1" ht="50.25" customHeight="1" x14ac:dyDescent="0.2">
      <c r="A31" s="459">
        <v>5</v>
      </c>
      <c r="B31" s="490" t="s">
        <v>167</v>
      </c>
      <c r="C31" s="455">
        <v>810</v>
      </c>
      <c r="D31" s="494" t="s">
        <v>134</v>
      </c>
      <c r="E31" s="432" t="s">
        <v>160</v>
      </c>
      <c r="F31" s="495" t="s">
        <v>180</v>
      </c>
      <c r="G31" s="448">
        <v>719617</v>
      </c>
      <c r="H31" s="494">
        <v>719617</v>
      </c>
      <c r="I31" s="494">
        <v>0</v>
      </c>
      <c r="J31" s="494">
        <f>K31+L31+M31</f>
        <v>68821.440000000002</v>
      </c>
      <c r="K31" s="457">
        <v>0</v>
      </c>
      <c r="L31" s="457">
        <v>68821.440000000002</v>
      </c>
      <c r="M31" s="494">
        <v>0</v>
      </c>
    </row>
    <row r="32" spans="1:45" s="430" customFormat="1" ht="27" customHeight="1" x14ac:dyDescent="0.2">
      <c r="A32" s="639" t="s">
        <v>148</v>
      </c>
      <c r="B32" s="639"/>
      <c r="C32" s="465">
        <f>SUM(C27:C31)</f>
        <v>5022</v>
      </c>
      <c r="D32" s="483" t="s">
        <v>134</v>
      </c>
      <c r="E32" s="499" t="s">
        <v>134</v>
      </c>
      <c r="F32" s="499" t="s">
        <v>134</v>
      </c>
      <c r="G32" s="426">
        <f>SUM(G27:G31)</f>
        <v>1432939</v>
      </c>
      <c r="H32" s="426">
        <f t="shared" ref="H32:I32" si="3">SUM(H27:H31)</f>
        <v>1340334.83</v>
      </c>
      <c r="I32" s="426">
        <f t="shared" si="3"/>
        <v>543563.68000000005</v>
      </c>
      <c r="J32" s="426">
        <f>SUM(J27:J31)</f>
        <v>103897.74</v>
      </c>
      <c r="K32" s="426">
        <f>SUM(K27:K31)</f>
        <v>0</v>
      </c>
      <c r="L32" s="426">
        <f>SUM(L27:L31)</f>
        <v>68821.440000000002</v>
      </c>
      <c r="M32" s="426">
        <f>SUM(M27:M31)</f>
        <v>35076.300000000003</v>
      </c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</row>
    <row r="33" spans="1:16296" ht="22.5" customHeight="1" x14ac:dyDescent="0.2">
      <c r="A33" s="638" t="s">
        <v>51</v>
      </c>
      <c r="B33" s="638"/>
      <c r="C33" s="638"/>
      <c r="D33" s="638"/>
      <c r="E33" s="638"/>
      <c r="F33" s="638"/>
      <c r="G33" s="638"/>
      <c r="H33" s="638"/>
      <c r="I33" s="638"/>
      <c r="J33" s="638"/>
      <c r="K33" s="638"/>
      <c r="L33" s="638"/>
      <c r="M33" s="638"/>
    </row>
    <row r="34" spans="1:16296" ht="36.75" customHeight="1" x14ac:dyDescent="0.2">
      <c r="A34" s="459">
        <v>1</v>
      </c>
      <c r="B34" s="424" t="s">
        <v>125</v>
      </c>
      <c r="C34" s="500" t="s">
        <v>134</v>
      </c>
      <c r="D34" s="500" t="s">
        <v>134</v>
      </c>
      <c r="E34" s="513" t="s">
        <v>153</v>
      </c>
      <c r="F34" s="495" t="s">
        <v>154</v>
      </c>
      <c r="G34" s="498" t="s">
        <v>134</v>
      </c>
      <c r="H34" s="494" t="s">
        <v>134</v>
      </c>
      <c r="I34" s="494" t="s">
        <v>134</v>
      </c>
      <c r="J34" s="494">
        <f>SUM(K34:M34)</f>
        <v>12500</v>
      </c>
      <c r="K34" s="494">
        <v>0</v>
      </c>
      <c r="L34" s="494">
        <v>0</v>
      </c>
      <c r="M34" s="494">
        <v>12500</v>
      </c>
    </row>
    <row r="35" spans="1:16296" ht="36.75" customHeight="1" x14ac:dyDescent="0.2">
      <c r="A35" s="459">
        <v>2</v>
      </c>
      <c r="B35" s="424" t="s">
        <v>124</v>
      </c>
      <c r="C35" s="500" t="s">
        <v>134</v>
      </c>
      <c r="D35" s="500" t="s">
        <v>134</v>
      </c>
      <c r="E35" s="513" t="s">
        <v>153</v>
      </c>
      <c r="F35" s="495" t="s">
        <v>154</v>
      </c>
      <c r="G35" s="498" t="s">
        <v>134</v>
      </c>
      <c r="H35" s="494" t="s">
        <v>134</v>
      </c>
      <c r="I35" s="494" t="s">
        <v>134</v>
      </c>
      <c r="J35" s="494">
        <f t="shared" ref="J35:J45" si="4">SUM(K35:M35)</f>
        <v>14550</v>
      </c>
      <c r="K35" s="494">
        <v>0</v>
      </c>
      <c r="L35" s="494">
        <v>0</v>
      </c>
      <c r="M35" s="494">
        <v>14550</v>
      </c>
    </row>
    <row r="36" spans="1:16296" ht="53.25" customHeight="1" x14ac:dyDescent="0.2">
      <c r="A36" s="459">
        <v>3</v>
      </c>
      <c r="B36" s="463" t="s">
        <v>126</v>
      </c>
      <c r="C36" s="500" t="s">
        <v>134</v>
      </c>
      <c r="D36" s="500" t="s">
        <v>134</v>
      </c>
      <c r="E36" s="513" t="s">
        <v>153</v>
      </c>
      <c r="F36" s="495" t="s">
        <v>159</v>
      </c>
      <c r="G36" s="498" t="s">
        <v>134</v>
      </c>
      <c r="H36" s="494" t="s">
        <v>134</v>
      </c>
      <c r="I36" s="494" t="s">
        <v>134</v>
      </c>
      <c r="J36" s="494">
        <f t="shared" si="4"/>
        <v>14981.8</v>
      </c>
      <c r="K36" s="494">
        <v>0</v>
      </c>
      <c r="L36" s="494">
        <v>0</v>
      </c>
      <c r="M36" s="494">
        <v>14981.8</v>
      </c>
    </row>
    <row r="37" spans="1:16296" ht="41.25" customHeight="1" x14ac:dyDescent="0.2">
      <c r="A37" s="459">
        <v>4</v>
      </c>
      <c r="B37" s="424" t="s">
        <v>132</v>
      </c>
      <c r="C37" s="500" t="s">
        <v>134</v>
      </c>
      <c r="D37" s="500" t="s">
        <v>134</v>
      </c>
      <c r="E37" s="513" t="s">
        <v>153</v>
      </c>
      <c r="F37" s="495" t="s">
        <v>159</v>
      </c>
      <c r="G37" s="498" t="s">
        <v>134</v>
      </c>
      <c r="H37" s="494" t="s">
        <v>134</v>
      </c>
      <c r="I37" s="494" t="s">
        <v>134</v>
      </c>
      <c r="J37" s="494">
        <f t="shared" si="4"/>
        <v>14782.36</v>
      </c>
      <c r="K37" s="494">
        <v>0</v>
      </c>
      <c r="L37" s="494">
        <v>0</v>
      </c>
      <c r="M37" s="494">
        <v>14782.36</v>
      </c>
    </row>
    <row r="38" spans="1:16296" ht="40.5" customHeight="1" x14ac:dyDescent="0.2">
      <c r="A38" s="459">
        <v>5</v>
      </c>
      <c r="B38" s="424" t="s">
        <v>131</v>
      </c>
      <c r="C38" s="500" t="s">
        <v>134</v>
      </c>
      <c r="D38" s="500" t="s">
        <v>134</v>
      </c>
      <c r="E38" s="495" t="s">
        <v>153</v>
      </c>
      <c r="F38" s="495" t="s">
        <v>169</v>
      </c>
      <c r="G38" s="494" t="s">
        <v>134</v>
      </c>
      <c r="H38" s="494" t="s">
        <v>134</v>
      </c>
      <c r="I38" s="494" t="s">
        <v>134</v>
      </c>
      <c r="J38" s="494">
        <f t="shared" si="4"/>
        <v>13500</v>
      </c>
      <c r="K38" s="494">
        <v>0</v>
      </c>
      <c r="L38" s="494">
        <v>0</v>
      </c>
      <c r="M38" s="494">
        <v>13500</v>
      </c>
    </row>
    <row r="39" spans="1:16296" ht="40.5" customHeight="1" x14ac:dyDescent="0.2">
      <c r="A39" s="459">
        <v>6</v>
      </c>
      <c r="B39" s="424" t="s">
        <v>144</v>
      </c>
      <c r="C39" s="500" t="s">
        <v>134</v>
      </c>
      <c r="D39" s="500" t="s">
        <v>134</v>
      </c>
      <c r="E39" s="495" t="s">
        <v>155</v>
      </c>
      <c r="F39" s="495" t="s">
        <v>156</v>
      </c>
      <c r="G39" s="494" t="s">
        <v>134</v>
      </c>
      <c r="H39" s="494" t="s">
        <v>134</v>
      </c>
      <c r="I39" s="494" t="s">
        <v>134</v>
      </c>
      <c r="J39" s="494">
        <f t="shared" si="4"/>
        <v>8893.89</v>
      </c>
      <c r="K39" s="494">
        <v>0</v>
      </c>
      <c r="L39" s="494">
        <v>8893.89</v>
      </c>
      <c r="M39" s="494">
        <v>0</v>
      </c>
    </row>
    <row r="40" spans="1:16296" ht="40.5" customHeight="1" x14ac:dyDescent="0.2">
      <c r="A40" s="459">
        <v>7</v>
      </c>
      <c r="B40" s="424" t="s">
        <v>145</v>
      </c>
      <c r="C40" s="500" t="s">
        <v>134</v>
      </c>
      <c r="D40" s="500" t="s">
        <v>134</v>
      </c>
      <c r="E40" s="495" t="s">
        <v>155</v>
      </c>
      <c r="F40" s="495" t="s">
        <v>156</v>
      </c>
      <c r="G40" s="498" t="s">
        <v>134</v>
      </c>
      <c r="H40" s="494" t="s">
        <v>134</v>
      </c>
      <c r="I40" s="494" t="s">
        <v>134</v>
      </c>
      <c r="J40" s="494">
        <f t="shared" si="4"/>
        <v>8893.89</v>
      </c>
      <c r="K40" s="494">
        <v>0</v>
      </c>
      <c r="L40" s="494">
        <v>8893.89</v>
      </c>
      <c r="M40" s="494">
        <v>0</v>
      </c>
    </row>
    <row r="41" spans="1:16296" ht="40.5" customHeight="1" x14ac:dyDescent="0.2">
      <c r="A41" s="459">
        <v>8</v>
      </c>
      <c r="B41" s="424" t="s">
        <v>161</v>
      </c>
      <c r="C41" s="500" t="s">
        <v>134</v>
      </c>
      <c r="D41" s="500" t="s">
        <v>134</v>
      </c>
      <c r="E41" s="495" t="s">
        <v>155</v>
      </c>
      <c r="F41" s="495" t="s">
        <v>159</v>
      </c>
      <c r="G41" s="494" t="s">
        <v>134</v>
      </c>
      <c r="H41" s="494" t="s">
        <v>134</v>
      </c>
      <c r="I41" s="494" t="s">
        <v>134</v>
      </c>
      <c r="J41" s="494">
        <f t="shared" si="4"/>
        <v>15130</v>
      </c>
      <c r="K41" s="494">
        <v>0</v>
      </c>
      <c r="L41" s="494">
        <v>0</v>
      </c>
      <c r="M41" s="494">
        <f>19130-4000</f>
        <v>15130</v>
      </c>
    </row>
    <row r="42" spans="1:16296" ht="51.75" customHeight="1" x14ac:dyDescent="0.2">
      <c r="A42" s="459">
        <v>9</v>
      </c>
      <c r="B42" s="424" t="s">
        <v>167</v>
      </c>
      <c r="C42" s="500" t="s">
        <v>134</v>
      </c>
      <c r="D42" s="500" t="s">
        <v>134</v>
      </c>
      <c r="E42" s="495" t="s">
        <v>154</v>
      </c>
      <c r="F42" s="495" t="s">
        <v>158</v>
      </c>
      <c r="G42" s="494" t="s">
        <v>134</v>
      </c>
      <c r="H42" s="494" t="s">
        <v>134</v>
      </c>
      <c r="I42" s="494" t="s">
        <v>134</v>
      </c>
      <c r="J42" s="494">
        <f t="shared" si="4"/>
        <v>29000</v>
      </c>
      <c r="K42" s="494">
        <v>0</v>
      </c>
      <c r="L42" s="494">
        <v>0</v>
      </c>
      <c r="M42" s="494">
        <f>30000-1000</f>
        <v>29000</v>
      </c>
    </row>
    <row r="43" spans="1:16296" ht="41.25" customHeight="1" x14ac:dyDescent="0.2">
      <c r="A43" s="459">
        <v>10</v>
      </c>
      <c r="B43" s="424" t="s">
        <v>133</v>
      </c>
      <c r="C43" s="500" t="s">
        <v>134</v>
      </c>
      <c r="D43" s="500" t="s">
        <v>134</v>
      </c>
      <c r="E43" s="432" t="s">
        <v>164</v>
      </c>
      <c r="F43" s="495" t="s">
        <v>155</v>
      </c>
      <c r="G43" s="425" t="s">
        <v>134</v>
      </c>
      <c r="H43" s="448" t="s">
        <v>134</v>
      </c>
      <c r="I43" s="448" t="s">
        <v>134</v>
      </c>
      <c r="J43" s="494">
        <f t="shared" si="4"/>
        <v>8457.32</v>
      </c>
      <c r="K43" s="494">
        <v>0</v>
      </c>
      <c r="L43" s="494">
        <v>0</v>
      </c>
      <c r="M43" s="494">
        <v>8457.32</v>
      </c>
    </row>
    <row r="44" spans="1:16296" ht="41.25" customHeight="1" x14ac:dyDescent="0.2">
      <c r="A44" s="459">
        <v>11</v>
      </c>
      <c r="B44" s="424" t="s">
        <v>165</v>
      </c>
      <c r="C44" s="500" t="s">
        <v>134</v>
      </c>
      <c r="D44" s="500" t="s">
        <v>134</v>
      </c>
      <c r="E44" s="486" t="s">
        <v>156</v>
      </c>
      <c r="F44" s="495" t="s">
        <v>169</v>
      </c>
      <c r="G44" s="487" t="s">
        <v>134</v>
      </c>
      <c r="H44" s="485" t="s">
        <v>134</v>
      </c>
      <c r="I44" s="485" t="s">
        <v>134</v>
      </c>
      <c r="J44" s="494">
        <f t="shared" si="4"/>
        <v>12213</v>
      </c>
      <c r="K44" s="494">
        <v>0</v>
      </c>
      <c r="L44" s="494">
        <v>0</v>
      </c>
      <c r="M44" s="494">
        <v>12213</v>
      </c>
    </row>
    <row r="45" spans="1:16296" ht="41.25" customHeight="1" x14ac:dyDescent="0.2">
      <c r="A45" s="459">
        <v>12</v>
      </c>
      <c r="B45" s="424" t="s">
        <v>166</v>
      </c>
      <c r="C45" s="500" t="s">
        <v>134</v>
      </c>
      <c r="D45" s="500" t="s">
        <v>134</v>
      </c>
      <c r="E45" s="486" t="s">
        <v>156</v>
      </c>
      <c r="F45" s="495" t="s">
        <v>169</v>
      </c>
      <c r="G45" s="487" t="s">
        <v>134</v>
      </c>
      <c r="H45" s="485" t="s">
        <v>134</v>
      </c>
      <c r="I45" s="485" t="s">
        <v>134</v>
      </c>
      <c r="J45" s="494">
        <f t="shared" si="4"/>
        <v>29468.63</v>
      </c>
      <c r="K45" s="494">
        <v>0</v>
      </c>
      <c r="L45" s="494">
        <v>0</v>
      </c>
      <c r="M45" s="494">
        <v>29468.63</v>
      </c>
    </row>
    <row r="46" spans="1:16296" s="411" customFormat="1" ht="25.5" customHeight="1" x14ac:dyDescent="0.2">
      <c r="A46" s="631" t="s">
        <v>149</v>
      </c>
      <c r="B46" s="632"/>
      <c r="C46" s="483" t="s">
        <v>134</v>
      </c>
      <c r="D46" s="483" t="s">
        <v>134</v>
      </c>
      <c r="E46" s="492" t="s">
        <v>134</v>
      </c>
      <c r="F46" s="492" t="s">
        <v>134</v>
      </c>
      <c r="G46" s="492" t="s">
        <v>134</v>
      </c>
      <c r="H46" s="492" t="s">
        <v>134</v>
      </c>
      <c r="I46" s="506" t="s">
        <v>134</v>
      </c>
      <c r="J46" s="497">
        <f>SUM(J34:J45)</f>
        <v>182370.89</v>
      </c>
      <c r="K46" s="497">
        <f>SUM(K34:K45)</f>
        <v>0</v>
      </c>
      <c r="L46" s="497">
        <f>SUM(L34:L45)</f>
        <v>17787.78</v>
      </c>
      <c r="M46" s="497">
        <f>SUM(M34:M45)</f>
        <v>164583.11000000002</v>
      </c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  <c r="EI46" s="191"/>
      <c r="EJ46" s="191"/>
      <c r="EK46" s="191"/>
      <c r="EL46" s="191"/>
      <c r="EM46" s="191"/>
      <c r="EN46" s="191"/>
      <c r="EO46" s="191"/>
      <c r="EP46" s="191"/>
      <c r="EQ46" s="191"/>
      <c r="ER46" s="191"/>
      <c r="ES46" s="191"/>
      <c r="ET46" s="191"/>
      <c r="EU46" s="191"/>
      <c r="EV46" s="191"/>
      <c r="EW46" s="191"/>
      <c r="EX46" s="191"/>
      <c r="EY46" s="191"/>
      <c r="EZ46" s="191"/>
      <c r="FA46" s="191"/>
      <c r="FB46" s="191"/>
      <c r="FC46" s="191"/>
      <c r="FD46" s="191"/>
      <c r="FE46" s="191"/>
      <c r="FF46" s="191"/>
      <c r="FG46" s="191"/>
      <c r="FH46" s="191"/>
      <c r="FI46" s="191"/>
      <c r="FJ46" s="191"/>
      <c r="FK46" s="191"/>
      <c r="FL46" s="191"/>
      <c r="FM46" s="191"/>
      <c r="FN46" s="191"/>
      <c r="FO46" s="191"/>
      <c r="FP46" s="191"/>
      <c r="FQ46" s="191"/>
      <c r="FR46" s="191"/>
      <c r="FS46" s="191"/>
      <c r="FT46" s="191"/>
      <c r="FU46" s="191"/>
      <c r="FV46" s="191"/>
      <c r="FW46" s="191"/>
      <c r="FX46" s="191"/>
      <c r="FY46" s="191"/>
      <c r="FZ46" s="191"/>
      <c r="GA46" s="191"/>
      <c r="GB46" s="191"/>
      <c r="GC46" s="191"/>
      <c r="GD46" s="191"/>
      <c r="GE46" s="191"/>
      <c r="GF46" s="191"/>
      <c r="GG46" s="191"/>
      <c r="GH46" s="191"/>
      <c r="GI46" s="191"/>
      <c r="GJ46" s="191"/>
      <c r="GK46" s="191"/>
      <c r="GL46" s="191"/>
      <c r="GM46" s="191"/>
      <c r="GN46" s="191"/>
      <c r="GO46" s="191"/>
      <c r="GP46" s="191"/>
      <c r="GQ46" s="191"/>
      <c r="GR46" s="191"/>
      <c r="GS46" s="191"/>
      <c r="GT46" s="191"/>
      <c r="GU46" s="191"/>
      <c r="GV46" s="191"/>
      <c r="GW46" s="191"/>
      <c r="GX46" s="191"/>
      <c r="GY46" s="191"/>
      <c r="GZ46" s="191"/>
      <c r="HA46" s="191"/>
      <c r="HB46" s="191"/>
      <c r="HC46" s="191"/>
      <c r="HD46" s="191"/>
      <c r="HE46" s="191"/>
      <c r="HF46" s="191"/>
      <c r="HG46" s="191"/>
      <c r="HH46" s="191"/>
      <c r="HI46" s="191"/>
      <c r="HJ46" s="191"/>
      <c r="HK46" s="191"/>
      <c r="HL46" s="191"/>
      <c r="HM46" s="191"/>
      <c r="HN46" s="191"/>
      <c r="HO46" s="191"/>
      <c r="HP46" s="191"/>
      <c r="HQ46" s="191"/>
      <c r="HR46" s="191"/>
      <c r="HS46" s="191"/>
      <c r="HT46" s="191"/>
      <c r="HU46" s="191"/>
      <c r="HV46" s="191"/>
      <c r="HW46" s="191"/>
      <c r="HX46" s="191"/>
      <c r="HY46" s="191"/>
      <c r="HZ46" s="191"/>
      <c r="IA46" s="191"/>
      <c r="IB46" s="191"/>
      <c r="IC46" s="191"/>
      <c r="ID46" s="191"/>
      <c r="IE46" s="191"/>
      <c r="IF46" s="191"/>
      <c r="IG46" s="191"/>
      <c r="IH46" s="191"/>
      <c r="II46" s="191"/>
      <c r="IJ46" s="191"/>
      <c r="IK46" s="191"/>
      <c r="IL46" s="191"/>
      <c r="IM46" s="191"/>
      <c r="IN46" s="191"/>
      <c r="IO46" s="191"/>
      <c r="IP46" s="191"/>
      <c r="IQ46" s="191"/>
      <c r="IR46" s="191"/>
      <c r="IS46" s="191"/>
      <c r="IT46" s="191"/>
      <c r="IU46" s="191"/>
      <c r="IV46" s="191"/>
      <c r="IW46" s="191"/>
      <c r="IX46" s="191"/>
      <c r="IY46" s="191"/>
      <c r="IZ46" s="191"/>
      <c r="JA46" s="191"/>
      <c r="JB46" s="191"/>
      <c r="JC46" s="191"/>
      <c r="JD46" s="191"/>
      <c r="JE46" s="191"/>
      <c r="JF46" s="191"/>
      <c r="JG46" s="191"/>
      <c r="JH46" s="191"/>
      <c r="JI46" s="191"/>
      <c r="JJ46" s="191"/>
      <c r="JK46" s="191"/>
      <c r="JL46" s="191"/>
      <c r="JM46" s="191"/>
      <c r="JN46" s="191"/>
      <c r="JO46" s="191"/>
      <c r="JP46" s="191"/>
      <c r="JQ46" s="191"/>
      <c r="JR46" s="191"/>
      <c r="JS46" s="191"/>
      <c r="JT46" s="191"/>
      <c r="JU46" s="191"/>
      <c r="JV46" s="191"/>
      <c r="JW46" s="191"/>
      <c r="JX46" s="191"/>
      <c r="JY46" s="191"/>
      <c r="JZ46" s="191"/>
      <c r="KA46" s="191"/>
      <c r="KB46" s="191"/>
      <c r="KC46" s="191"/>
      <c r="KD46" s="191"/>
      <c r="KE46" s="191"/>
      <c r="KF46" s="191"/>
      <c r="KG46" s="191"/>
      <c r="KH46" s="191"/>
      <c r="KI46" s="191"/>
      <c r="KJ46" s="191"/>
      <c r="KK46" s="191"/>
      <c r="KL46" s="191"/>
      <c r="KM46" s="191"/>
      <c r="KN46" s="191"/>
      <c r="KO46" s="191"/>
      <c r="KP46" s="191"/>
      <c r="KQ46" s="191"/>
      <c r="KR46" s="191"/>
      <c r="KS46" s="191"/>
      <c r="KT46" s="191"/>
      <c r="KU46" s="191"/>
      <c r="KV46" s="191"/>
      <c r="KW46" s="191"/>
      <c r="KX46" s="191"/>
      <c r="KY46" s="191"/>
      <c r="KZ46" s="191"/>
      <c r="LA46" s="191"/>
      <c r="LB46" s="191"/>
      <c r="LC46" s="191"/>
      <c r="LD46" s="191"/>
      <c r="LE46" s="191"/>
      <c r="LF46" s="191"/>
      <c r="LG46" s="191"/>
      <c r="LH46" s="191"/>
      <c r="LI46" s="191"/>
      <c r="LJ46" s="191"/>
      <c r="LK46" s="191"/>
      <c r="LL46" s="191"/>
      <c r="LM46" s="191"/>
      <c r="LN46" s="191"/>
      <c r="LO46" s="191"/>
      <c r="LP46" s="191"/>
      <c r="LQ46" s="191"/>
      <c r="LR46" s="191"/>
      <c r="LS46" s="191"/>
      <c r="LT46" s="191"/>
      <c r="LU46" s="191"/>
      <c r="LV46" s="191"/>
      <c r="LW46" s="191"/>
      <c r="LX46" s="191"/>
      <c r="LY46" s="191"/>
      <c r="LZ46" s="191"/>
      <c r="MA46" s="191"/>
      <c r="MB46" s="191"/>
      <c r="MC46" s="191"/>
      <c r="MD46" s="191"/>
      <c r="ME46" s="191"/>
      <c r="MF46" s="191"/>
      <c r="MG46" s="191"/>
      <c r="MH46" s="191"/>
      <c r="MI46" s="191"/>
      <c r="MJ46" s="191"/>
      <c r="MK46" s="191"/>
      <c r="ML46" s="191"/>
      <c r="MM46" s="191"/>
      <c r="MN46" s="191"/>
      <c r="MO46" s="191"/>
      <c r="MP46" s="191"/>
      <c r="MQ46" s="191"/>
      <c r="MR46" s="191"/>
      <c r="MS46" s="191"/>
      <c r="MT46" s="191"/>
      <c r="MU46" s="191"/>
      <c r="MV46" s="191"/>
      <c r="MW46" s="191"/>
      <c r="MX46" s="191"/>
      <c r="MY46" s="191"/>
      <c r="MZ46" s="191"/>
      <c r="NA46" s="191"/>
      <c r="NB46" s="191"/>
      <c r="NC46" s="191"/>
      <c r="ND46" s="191"/>
      <c r="NE46" s="191"/>
      <c r="NF46" s="191"/>
      <c r="NG46" s="191"/>
      <c r="NH46" s="191"/>
      <c r="NI46" s="191"/>
      <c r="NJ46" s="191"/>
      <c r="NK46" s="191"/>
      <c r="NL46" s="191"/>
      <c r="NM46" s="191"/>
      <c r="NN46" s="191"/>
      <c r="NO46" s="191"/>
      <c r="NP46" s="191"/>
      <c r="NQ46" s="191"/>
      <c r="NR46" s="191"/>
      <c r="NS46" s="191"/>
      <c r="NT46" s="191"/>
      <c r="NU46" s="191"/>
      <c r="NV46" s="191"/>
      <c r="NW46" s="191"/>
      <c r="NX46" s="191"/>
      <c r="NY46" s="191"/>
      <c r="NZ46" s="191"/>
      <c r="OA46" s="191"/>
      <c r="OB46" s="191"/>
      <c r="OC46" s="191"/>
      <c r="OD46" s="191"/>
      <c r="OE46" s="191"/>
      <c r="OF46" s="191"/>
      <c r="OG46" s="191"/>
      <c r="OH46" s="191"/>
      <c r="OI46" s="191"/>
      <c r="OJ46" s="191"/>
      <c r="OK46" s="191"/>
      <c r="OL46" s="191"/>
      <c r="OM46" s="191"/>
      <c r="ON46" s="191"/>
      <c r="OO46" s="191"/>
      <c r="OP46" s="191"/>
      <c r="OQ46" s="191"/>
      <c r="OR46" s="191"/>
      <c r="OS46" s="191"/>
      <c r="OT46" s="191"/>
      <c r="OU46" s="191"/>
      <c r="OV46" s="191"/>
      <c r="OW46" s="191"/>
      <c r="OX46" s="191"/>
      <c r="OY46" s="191"/>
      <c r="OZ46" s="191"/>
      <c r="PA46" s="191"/>
      <c r="PB46" s="191"/>
      <c r="PC46" s="191"/>
      <c r="PD46" s="191"/>
      <c r="PE46" s="191"/>
      <c r="PF46" s="191"/>
      <c r="PG46" s="191"/>
      <c r="PH46" s="191"/>
      <c r="PI46" s="191"/>
      <c r="PJ46" s="191"/>
      <c r="PK46" s="191"/>
      <c r="PL46" s="191"/>
      <c r="PM46" s="191"/>
      <c r="PN46" s="191"/>
      <c r="PO46" s="191"/>
      <c r="PP46" s="191"/>
      <c r="PQ46" s="191"/>
      <c r="PR46" s="191"/>
      <c r="PS46" s="191"/>
      <c r="PT46" s="191"/>
      <c r="PU46" s="191"/>
      <c r="PV46" s="191"/>
      <c r="PW46" s="191"/>
      <c r="PX46" s="191"/>
      <c r="PY46" s="191"/>
      <c r="PZ46" s="191"/>
      <c r="QA46" s="191"/>
      <c r="QB46" s="191"/>
      <c r="QC46" s="191"/>
      <c r="QD46" s="191"/>
      <c r="QE46" s="191"/>
      <c r="QF46" s="191"/>
      <c r="QG46" s="191"/>
      <c r="QH46" s="191"/>
      <c r="QI46" s="191"/>
      <c r="QJ46" s="191"/>
      <c r="QK46" s="191"/>
      <c r="QL46" s="191"/>
      <c r="QM46" s="191"/>
      <c r="QN46" s="191"/>
      <c r="QO46" s="191"/>
      <c r="QP46" s="191"/>
      <c r="QQ46" s="191"/>
      <c r="QR46" s="191"/>
      <c r="QS46" s="191"/>
      <c r="QT46" s="191"/>
      <c r="QU46" s="191"/>
      <c r="QV46" s="191"/>
      <c r="QW46" s="191"/>
      <c r="QX46" s="191"/>
      <c r="QY46" s="191"/>
      <c r="QZ46" s="191"/>
      <c r="RA46" s="191"/>
      <c r="RB46" s="191"/>
      <c r="RC46" s="191"/>
      <c r="RD46" s="191"/>
      <c r="RE46" s="191"/>
      <c r="RF46" s="191"/>
      <c r="RG46" s="191"/>
      <c r="RH46" s="191"/>
      <c r="RI46" s="191"/>
      <c r="RJ46" s="191"/>
      <c r="RK46" s="191"/>
      <c r="RL46" s="191"/>
      <c r="RM46" s="191"/>
      <c r="RN46" s="191"/>
      <c r="RO46" s="191"/>
      <c r="RP46" s="191"/>
      <c r="RQ46" s="191"/>
      <c r="RR46" s="191"/>
      <c r="RS46" s="191"/>
      <c r="RT46" s="191"/>
      <c r="RU46" s="191"/>
      <c r="RV46" s="191"/>
      <c r="RW46" s="191"/>
      <c r="RX46" s="191"/>
      <c r="RY46" s="191"/>
      <c r="RZ46" s="191"/>
      <c r="SA46" s="191"/>
      <c r="SB46" s="191"/>
      <c r="SC46" s="191"/>
      <c r="SD46" s="191"/>
      <c r="SE46" s="191"/>
      <c r="SF46" s="191"/>
      <c r="SG46" s="191"/>
      <c r="SH46" s="191"/>
      <c r="SI46" s="191"/>
      <c r="SJ46" s="191"/>
      <c r="SK46" s="191"/>
      <c r="SL46" s="191"/>
      <c r="SM46" s="191"/>
      <c r="SN46" s="191"/>
      <c r="SO46" s="191"/>
      <c r="SP46" s="191"/>
      <c r="SQ46" s="191"/>
      <c r="SR46" s="191"/>
      <c r="SS46" s="191"/>
      <c r="ST46" s="191"/>
      <c r="SU46" s="191"/>
      <c r="SV46" s="191"/>
      <c r="SW46" s="191"/>
      <c r="SX46" s="191"/>
      <c r="SY46" s="191"/>
      <c r="SZ46" s="191"/>
      <c r="TA46" s="191"/>
      <c r="TB46" s="191"/>
      <c r="TC46" s="191"/>
      <c r="TD46" s="191"/>
      <c r="TE46" s="191"/>
      <c r="TF46" s="191"/>
      <c r="TG46" s="191"/>
      <c r="TH46" s="191"/>
      <c r="TI46" s="191"/>
      <c r="TJ46" s="191"/>
      <c r="TK46" s="191"/>
      <c r="TL46" s="191"/>
      <c r="TM46" s="191"/>
      <c r="TN46" s="191"/>
      <c r="TO46" s="191"/>
      <c r="TP46" s="191"/>
      <c r="TQ46" s="191"/>
      <c r="TR46" s="191"/>
      <c r="TS46" s="191"/>
      <c r="TT46" s="191"/>
      <c r="TU46" s="191"/>
      <c r="TV46" s="191"/>
      <c r="TW46" s="191"/>
      <c r="TX46" s="191"/>
      <c r="TY46" s="191"/>
      <c r="TZ46" s="191"/>
      <c r="UA46" s="191"/>
      <c r="UB46" s="191"/>
      <c r="UC46" s="191"/>
      <c r="UD46" s="191"/>
      <c r="UE46" s="191"/>
      <c r="UF46" s="191"/>
      <c r="UG46" s="191"/>
      <c r="UH46" s="191"/>
      <c r="UI46" s="191"/>
      <c r="UJ46" s="191"/>
      <c r="UK46" s="191"/>
      <c r="UL46" s="191"/>
      <c r="UM46" s="191"/>
      <c r="UN46" s="191"/>
      <c r="UO46" s="191"/>
      <c r="UP46" s="191"/>
      <c r="UQ46" s="191"/>
      <c r="UR46" s="191"/>
      <c r="US46" s="191"/>
      <c r="UT46" s="191"/>
      <c r="UU46" s="191"/>
      <c r="UV46" s="191"/>
      <c r="UW46" s="191"/>
      <c r="UX46" s="191"/>
      <c r="UY46" s="191"/>
      <c r="UZ46" s="191"/>
      <c r="VA46" s="191"/>
      <c r="VB46" s="191"/>
      <c r="VC46" s="191"/>
      <c r="VD46" s="191"/>
      <c r="VE46" s="191"/>
      <c r="VF46" s="191"/>
      <c r="VG46" s="191"/>
      <c r="VH46" s="191"/>
      <c r="VI46" s="191"/>
      <c r="VJ46" s="191"/>
      <c r="VK46" s="191"/>
      <c r="VL46" s="191"/>
      <c r="VM46" s="191"/>
      <c r="VN46" s="191"/>
      <c r="VO46" s="191"/>
      <c r="VP46" s="191"/>
      <c r="VQ46" s="191"/>
      <c r="VR46" s="191"/>
      <c r="VS46" s="191"/>
      <c r="VT46" s="191"/>
      <c r="VU46" s="191"/>
      <c r="VV46" s="191"/>
      <c r="VW46" s="191"/>
      <c r="VX46" s="191"/>
      <c r="VY46" s="191"/>
      <c r="VZ46" s="191"/>
      <c r="WA46" s="191"/>
      <c r="WB46" s="191"/>
      <c r="WC46" s="191"/>
      <c r="WD46" s="191"/>
      <c r="WE46" s="191"/>
      <c r="WF46" s="191"/>
      <c r="WG46" s="191"/>
      <c r="WH46" s="191"/>
      <c r="WI46" s="191"/>
      <c r="WJ46" s="191"/>
      <c r="WK46" s="191"/>
      <c r="WL46" s="191"/>
      <c r="WM46" s="191"/>
      <c r="WN46" s="191"/>
      <c r="WO46" s="191"/>
      <c r="WP46" s="191"/>
      <c r="WQ46" s="191"/>
      <c r="WR46" s="191"/>
      <c r="WS46" s="191"/>
      <c r="WT46" s="191"/>
      <c r="WU46" s="191"/>
      <c r="WV46" s="191"/>
      <c r="WW46" s="191"/>
      <c r="WX46" s="191"/>
      <c r="WY46" s="191"/>
      <c r="WZ46" s="191"/>
      <c r="XA46" s="191"/>
      <c r="XB46" s="191"/>
      <c r="XC46" s="191"/>
      <c r="XD46" s="191"/>
      <c r="XE46" s="191"/>
      <c r="XF46" s="191"/>
      <c r="XG46" s="191"/>
      <c r="XH46" s="191"/>
      <c r="XI46" s="191"/>
      <c r="XJ46" s="191"/>
      <c r="XK46" s="191"/>
      <c r="XL46" s="191"/>
      <c r="XM46" s="191"/>
      <c r="XN46" s="191"/>
      <c r="XO46" s="191"/>
      <c r="XP46" s="191"/>
      <c r="XQ46" s="191"/>
      <c r="XR46" s="191"/>
      <c r="XS46" s="191"/>
      <c r="XT46" s="191"/>
      <c r="XU46" s="191"/>
      <c r="XV46" s="191"/>
      <c r="XW46" s="191"/>
      <c r="XX46" s="191"/>
      <c r="XY46" s="191"/>
      <c r="XZ46" s="191"/>
      <c r="YA46" s="191"/>
      <c r="YB46" s="191"/>
      <c r="YC46" s="191"/>
      <c r="YD46" s="191"/>
      <c r="YE46" s="191"/>
      <c r="YF46" s="191"/>
      <c r="YG46" s="191"/>
      <c r="YH46" s="191"/>
      <c r="YI46" s="191"/>
      <c r="YJ46" s="191"/>
      <c r="YK46" s="191"/>
      <c r="YL46" s="191"/>
      <c r="YM46" s="191"/>
      <c r="YN46" s="191"/>
      <c r="YO46" s="191"/>
      <c r="YP46" s="191"/>
      <c r="YQ46" s="191"/>
      <c r="YR46" s="191"/>
      <c r="YS46" s="191"/>
      <c r="YT46" s="191"/>
      <c r="YU46" s="191"/>
      <c r="YV46" s="191"/>
      <c r="YW46" s="191"/>
      <c r="YX46" s="191"/>
      <c r="YY46" s="191"/>
      <c r="YZ46" s="191"/>
      <c r="ZA46" s="191"/>
      <c r="ZB46" s="191"/>
      <c r="ZC46" s="191"/>
      <c r="ZD46" s="191"/>
      <c r="ZE46" s="191"/>
      <c r="ZF46" s="191"/>
      <c r="ZG46" s="191"/>
      <c r="ZH46" s="191"/>
      <c r="ZI46" s="191"/>
      <c r="ZJ46" s="191"/>
      <c r="ZK46" s="191"/>
      <c r="ZL46" s="191"/>
      <c r="ZM46" s="191"/>
      <c r="ZN46" s="191"/>
      <c r="ZO46" s="191"/>
      <c r="ZP46" s="191"/>
      <c r="ZQ46" s="191"/>
      <c r="ZR46" s="191"/>
      <c r="ZS46" s="191"/>
      <c r="ZT46" s="191"/>
      <c r="ZU46" s="191"/>
      <c r="ZV46" s="191"/>
      <c r="ZW46" s="191"/>
      <c r="ZX46" s="191"/>
      <c r="ZY46" s="191"/>
      <c r="ZZ46" s="191"/>
      <c r="AAA46" s="191"/>
      <c r="AAB46" s="191"/>
      <c r="AAC46" s="191"/>
      <c r="AAD46" s="191"/>
      <c r="AAE46" s="191"/>
      <c r="AAF46" s="191"/>
      <c r="AAG46" s="191"/>
      <c r="AAH46" s="191"/>
      <c r="AAI46" s="191"/>
      <c r="AAJ46" s="191"/>
      <c r="AAK46" s="191"/>
      <c r="AAL46" s="191"/>
      <c r="AAM46" s="191"/>
      <c r="AAN46" s="191"/>
      <c r="AAO46" s="191"/>
      <c r="AAP46" s="191"/>
      <c r="AAQ46" s="191"/>
      <c r="AAR46" s="191"/>
      <c r="AAS46" s="191"/>
      <c r="AAT46" s="191"/>
      <c r="AAU46" s="191"/>
      <c r="AAV46" s="191"/>
      <c r="AAW46" s="191"/>
      <c r="AAX46" s="191"/>
      <c r="AAY46" s="191"/>
      <c r="AAZ46" s="191"/>
      <c r="ABA46" s="191"/>
      <c r="ABB46" s="191"/>
      <c r="ABC46" s="191"/>
      <c r="ABD46" s="191"/>
      <c r="ABE46" s="191"/>
      <c r="ABF46" s="191"/>
      <c r="ABG46" s="191"/>
      <c r="ABH46" s="191"/>
      <c r="ABI46" s="191"/>
      <c r="ABJ46" s="191"/>
      <c r="ABK46" s="191"/>
      <c r="ABL46" s="191"/>
      <c r="ABM46" s="191"/>
      <c r="ABN46" s="191"/>
      <c r="ABO46" s="191"/>
      <c r="ABP46" s="191"/>
      <c r="ABQ46" s="191"/>
      <c r="ABR46" s="191"/>
      <c r="ABS46" s="191"/>
      <c r="ABT46" s="191"/>
      <c r="ABU46" s="191"/>
      <c r="ABV46" s="191"/>
      <c r="ABW46" s="191"/>
      <c r="ABX46" s="191"/>
      <c r="ABY46" s="191"/>
      <c r="ABZ46" s="191"/>
      <c r="ACA46" s="191"/>
      <c r="ACB46" s="191"/>
      <c r="ACC46" s="191"/>
      <c r="ACD46" s="191"/>
      <c r="ACE46" s="191"/>
      <c r="ACF46" s="191"/>
      <c r="ACG46" s="191"/>
      <c r="ACH46" s="191"/>
      <c r="ACI46" s="191"/>
      <c r="ACJ46" s="191"/>
      <c r="ACK46" s="191"/>
      <c r="ACL46" s="191"/>
      <c r="ACM46" s="191"/>
      <c r="ACN46" s="191"/>
      <c r="ACO46" s="191"/>
      <c r="ACP46" s="191"/>
      <c r="ACQ46" s="191"/>
      <c r="ACR46" s="191"/>
      <c r="ACS46" s="191"/>
      <c r="ACT46" s="191"/>
      <c r="ACU46" s="191"/>
      <c r="ACV46" s="191"/>
      <c r="ACW46" s="191"/>
      <c r="ACX46" s="191"/>
      <c r="ACY46" s="191"/>
      <c r="ACZ46" s="191"/>
      <c r="ADA46" s="191"/>
      <c r="ADB46" s="191"/>
      <c r="ADC46" s="191"/>
      <c r="ADD46" s="191"/>
      <c r="ADE46" s="191"/>
      <c r="ADF46" s="191"/>
      <c r="ADG46" s="191"/>
      <c r="ADH46" s="191"/>
      <c r="ADI46" s="191"/>
      <c r="ADJ46" s="191"/>
      <c r="ADK46" s="191"/>
      <c r="ADL46" s="191"/>
      <c r="ADM46" s="191"/>
      <c r="ADN46" s="191"/>
      <c r="ADO46" s="191"/>
      <c r="ADP46" s="191"/>
      <c r="ADQ46" s="191"/>
      <c r="ADR46" s="191"/>
      <c r="ADS46" s="191"/>
      <c r="ADT46" s="191"/>
      <c r="ADU46" s="191"/>
      <c r="ADV46" s="191"/>
      <c r="ADW46" s="191"/>
      <c r="ADX46" s="191"/>
      <c r="ADY46" s="191"/>
      <c r="ADZ46" s="191"/>
      <c r="AEA46" s="191"/>
      <c r="AEB46" s="191"/>
      <c r="AEC46" s="191"/>
      <c r="AED46" s="191"/>
      <c r="AEE46" s="191"/>
      <c r="AEF46" s="191"/>
      <c r="AEG46" s="191"/>
      <c r="AEH46" s="191"/>
      <c r="AEI46" s="191"/>
      <c r="AEJ46" s="191"/>
      <c r="AEK46" s="191"/>
      <c r="AEL46" s="191"/>
      <c r="AEM46" s="191"/>
      <c r="AEN46" s="191"/>
      <c r="AEO46" s="191"/>
      <c r="AEP46" s="191"/>
      <c r="AEQ46" s="191"/>
      <c r="AER46" s="191"/>
      <c r="AES46" s="191"/>
      <c r="AET46" s="191"/>
      <c r="AEU46" s="191"/>
      <c r="AEV46" s="191"/>
      <c r="AEW46" s="191"/>
      <c r="AEX46" s="191"/>
      <c r="AEY46" s="191"/>
      <c r="AEZ46" s="191"/>
      <c r="AFA46" s="191"/>
      <c r="AFB46" s="191"/>
      <c r="AFC46" s="191"/>
      <c r="AFD46" s="191"/>
      <c r="AFE46" s="191"/>
      <c r="AFF46" s="191"/>
      <c r="AFG46" s="191"/>
      <c r="AFH46" s="191"/>
      <c r="AFI46" s="191"/>
      <c r="AFJ46" s="191"/>
      <c r="AFK46" s="191"/>
      <c r="AFL46" s="191"/>
      <c r="AFM46" s="191"/>
      <c r="AFN46" s="191"/>
      <c r="AFO46" s="191"/>
      <c r="AFP46" s="191"/>
      <c r="AFQ46" s="191"/>
      <c r="AFR46" s="191"/>
      <c r="AFS46" s="191"/>
      <c r="AFT46" s="191"/>
      <c r="AFU46" s="191"/>
      <c r="AFV46" s="191"/>
      <c r="AFW46" s="191"/>
      <c r="AFX46" s="191"/>
      <c r="AFY46" s="191"/>
      <c r="AFZ46" s="191"/>
      <c r="AGA46" s="191"/>
      <c r="AGB46" s="191"/>
      <c r="AGC46" s="191"/>
      <c r="AGD46" s="191"/>
      <c r="AGE46" s="191"/>
      <c r="AGF46" s="191"/>
      <c r="AGG46" s="191"/>
      <c r="AGH46" s="191"/>
      <c r="AGI46" s="191"/>
      <c r="AGJ46" s="191"/>
      <c r="AGK46" s="191"/>
      <c r="AGL46" s="191"/>
      <c r="AGM46" s="191"/>
      <c r="AGN46" s="191"/>
      <c r="AGO46" s="191"/>
      <c r="AGP46" s="191"/>
      <c r="AGQ46" s="191"/>
      <c r="AGR46" s="191"/>
      <c r="AGS46" s="191"/>
      <c r="AGT46" s="191"/>
      <c r="AGU46" s="191"/>
      <c r="AGV46" s="191"/>
      <c r="AGW46" s="191"/>
      <c r="AGX46" s="191"/>
      <c r="AGY46" s="191"/>
      <c r="AGZ46" s="191"/>
      <c r="AHA46" s="191"/>
      <c r="AHB46" s="191"/>
      <c r="AHC46" s="191"/>
      <c r="AHD46" s="191"/>
      <c r="AHE46" s="191"/>
      <c r="AHF46" s="191"/>
      <c r="AHG46" s="191"/>
      <c r="AHH46" s="191"/>
      <c r="AHI46" s="191"/>
      <c r="AHJ46" s="191"/>
      <c r="AHK46" s="191"/>
      <c r="AHL46" s="191"/>
      <c r="AHM46" s="191"/>
      <c r="AHN46" s="191"/>
      <c r="AHO46" s="191"/>
      <c r="AHP46" s="191"/>
      <c r="AHQ46" s="191"/>
      <c r="AHR46" s="191"/>
      <c r="AHS46" s="191"/>
      <c r="AHT46" s="191"/>
      <c r="AHU46" s="191"/>
      <c r="AHV46" s="191"/>
      <c r="AHW46" s="191"/>
      <c r="AHX46" s="191"/>
      <c r="AHY46" s="191"/>
      <c r="AHZ46" s="191"/>
      <c r="AIA46" s="191"/>
      <c r="AIB46" s="191"/>
      <c r="AIC46" s="191"/>
      <c r="AID46" s="191"/>
      <c r="AIE46" s="191"/>
      <c r="AIF46" s="191"/>
      <c r="AIG46" s="191"/>
      <c r="AIH46" s="191"/>
      <c r="AII46" s="191"/>
      <c r="AIJ46" s="191"/>
      <c r="AIK46" s="191"/>
      <c r="AIL46" s="191"/>
      <c r="AIM46" s="191"/>
      <c r="AIN46" s="191"/>
      <c r="AIO46" s="191"/>
      <c r="AIP46" s="191"/>
      <c r="AIQ46" s="191"/>
      <c r="AIR46" s="191"/>
      <c r="AIS46" s="191"/>
      <c r="AIT46" s="191"/>
      <c r="AIU46" s="191"/>
      <c r="AIV46" s="191"/>
      <c r="AIW46" s="191"/>
      <c r="AIX46" s="191"/>
      <c r="AIY46" s="191"/>
      <c r="AIZ46" s="191"/>
      <c r="AJA46" s="191"/>
      <c r="AJB46" s="191"/>
      <c r="AJC46" s="191"/>
      <c r="AJD46" s="191"/>
      <c r="AJE46" s="191"/>
      <c r="AJF46" s="191"/>
      <c r="AJG46" s="191"/>
      <c r="AJH46" s="191"/>
      <c r="AJI46" s="191"/>
      <c r="AJJ46" s="191"/>
      <c r="AJK46" s="191"/>
      <c r="AJL46" s="191"/>
      <c r="AJM46" s="191"/>
      <c r="AJN46" s="191"/>
      <c r="AJO46" s="191"/>
      <c r="AJP46" s="191"/>
      <c r="AJQ46" s="191"/>
      <c r="AJR46" s="191"/>
      <c r="AJS46" s="191"/>
      <c r="AJT46" s="191"/>
      <c r="AJU46" s="191"/>
      <c r="AJV46" s="191"/>
      <c r="AJW46" s="191"/>
      <c r="AJX46" s="191"/>
      <c r="AJY46" s="191"/>
      <c r="AJZ46" s="191"/>
      <c r="AKA46" s="191"/>
      <c r="AKB46" s="191"/>
      <c r="AKC46" s="191"/>
      <c r="AKD46" s="191"/>
      <c r="AKE46" s="191"/>
      <c r="AKF46" s="191"/>
      <c r="AKG46" s="191"/>
      <c r="AKH46" s="191"/>
      <c r="AKI46" s="191"/>
      <c r="AKJ46" s="191"/>
      <c r="AKK46" s="191"/>
      <c r="AKL46" s="191"/>
      <c r="AKM46" s="191"/>
      <c r="AKN46" s="191"/>
      <c r="AKO46" s="191"/>
      <c r="AKP46" s="191"/>
      <c r="AKQ46" s="191"/>
      <c r="AKR46" s="191"/>
      <c r="AKS46" s="191"/>
      <c r="AKT46" s="191"/>
      <c r="AKU46" s="191"/>
      <c r="AKV46" s="191"/>
      <c r="AKW46" s="191"/>
      <c r="AKX46" s="191"/>
      <c r="AKY46" s="191"/>
      <c r="AKZ46" s="191"/>
      <c r="ALA46" s="191"/>
      <c r="ALB46" s="191"/>
      <c r="ALC46" s="191"/>
      <c r="ALD46" s="191"/>
      <c r="ALE46" s="191"/>
      <c r="ALF46" s="191"/>
      <c r="ALG46" s="191"/>
      <c r="ALH46" s="191"/>
      <c r="ALI46" s="191"/>
      <c r="ALJ46" s="191"/>
      <c r="ALK46" s="191"/>
      <c r="ALL46" s="191"/>
      <c r="ALM46" s="191"/>
      <c r="ALN46" s="191"/>
      <c r="ALO46" s="191"/>
      <c r="ALP46" s="191"/>
      <c r="ALQ46" s="191"/>
      <c r="ALR46" s="191"/>
      <c r="ALS46" s="191"/>
      <c r="ALT46" s="191"/>
      <c r="ALU46" s="191"/>
      <c r="ALV46" s="191"/>
      <c r="ALW46" s="191"/>
      <c r="ALX46" s="191"/>
      <c r="ALY46" s="191"/>
      <c r="ALZ46" s="191"/>
      <c r="AMA46" s="191"/>
      <c r="AMB46" s="191"/>
      <c r="AMC46" s="191"/>
      <c r="AMD46" s="191"/>
      <c r="AME46" s="191"/>
      <c r="AMF46" s="191"/>
      <c r="AMG46" s="191"/>
      <c r="AMH46" s="191"/>
      <c r="AMI46" s="191"/>
      <c r="AMJ46" s="191"/>
      <c r="AMK46" s="191"/>
      <c r="AML46" s="191"/>
      <c r="AMM46" s="191"/>
      <c r="AMN46" s="191"/>
      <c r="AMO46" s="191"/>
      <c r="AMP46" s="191"/>
      <c r="AMQ46" s="191"/>
      <c r="AMR46" s="191"/>
      <c r="AMS46" s="191"/>
      <c r="AMT46" s="191"/>
      <c r="AMU46" s="191"/>
      <c r="AMV46" s="191"/>
      <c r="AMW46" s="191"/>
      <c r="AMX46" s="191"/>
      <c r="AMY46" s="191"/>
      <c r="AMZ46" s="191"/>
      <c r="ANA46" s="191"/>
      <c r="ANB46" s="191"/>
      <c r="ANC46" s="191"/>
      <c r="AND46" s="191"/>
      <c r="ANE46" s="191"/>
      <c r="ANF46" s="191"/>
      <c r="ANG46" s="191"/>
      <c r="ANH46" s="191"/>
      <c r="ANI46" s="191"/>
      <c r="ANJ46" s="191"/>
      <c r="ANK46" s="191"/>
      <c r="ANL46" s="191"/>
      <c r="ANM46" s="191"/>
      <c r="ANN46" s="191"/>
      <c r="ANO46" s="191"/>
      <c r="ANP46" s="191"/>
      <c r="ANQ46" s="191"/>
      <c r="ANR46" s="191"/>
      <c r="ANS46" s="191"/>
      <c r="ANT46" s="191"/>
      <c r="ANU46" s="191"/>
      <c r="ANV46" s="191"/>
      <c r="ANW46" s="191"/>
      <c r="ANX46" s="191"/>
      <c r="ANY46" s="191"/>
      <c r="ANZ46" s="191"/>
      <c r="AOA46" s="191"/>
      <c r="AOB46" s="191"/>
      <c r="AOC46" s="191"/>
      <c r="AOD46" s="191"/>
      <c r="AOE46" s="191"/>
      <c r="AOF46" s="191"/>
      <c r="AOG46" s="191"/>
      <c r="AOH46" s="191"/>
      <c r="AOI46" s="191"/>
      <c r="AOJ46" s="191"/>
      <c r="AOK46" s="191"/>
      <c r="AOL46" s="191"/>
      <c r="AOM46" s="191"/>
      <c r="AON46" s="191"/>
      <c r="AOO46" s="191"/>
      <c r="AOP46" s="191"/>
      <c r="AOQ46" s="191"/>
      <c r="AOR46" s="191"/>
      <c r="AOS46" s="191"/>
      <c r="AOT46" s="191"/>
      <c r="AOU46" s="191"/>
      <c r="AOV46" s="191"/>
      <c r="AOW46" s="191"/>
      <c r="AOX46" s="191"/>
      <c r="AOY46" s="191"/>
      <c r="AOZ46" s="191"/>
      <c r="APA46" s="191"/>
      <c r="APB46" s="191"/>
      <c r="APC46" s="191"/>
      <c r="APD46" s="191"/>
      <c r="APE46" s="191"/>
      <c r="APF46" s="191"/>
      <c r="APG46" s="191"/>
      <c r="APH46" s="191"/>
      <c r="API46" s="191"/>
      <c r="APJ46" s="191"/>
      <c r="APK46" s="191"/>
      <c r="APL46" s="191"/>
      <c r="APM46" s="191"/>
      <c r="APN46" s="191"/>
      <c r="APO46" s="191"/>
      <c r="APP46" s="191"/>
      <c r="APQ46" s="191"/>
      <c r="APR46" s="191"/>
      <c r="APS46" s="191"/>
      <c r="APT46" s="191"/>
      <c r="APU46" s="191"/>
      <c r="APV46" s="191"/>
      <c r="APW46" s="191"/>
      <c r="APX46" s="191"/>
      <c r="APY46" s="191"/>
      <c r="APZ46" s="191"/>
      <c r="AQA46" s="191"/>
      <c r="AQB46" s="191"/>
      <c r="AQC46" s="191"/>
      <c r="AQD46" s="191"/>
      <c r="AQE46" s="191"/>
      <c r="AQF46" s="191"/>
      <c r="AQG46" s="191"/>
      <c r="AQH46" s="191"/>
      <c r="AQI46" s="191"/>
      <c r="AQJ46" s="191"/>
      <c r="AQK46" s="191"/>
      <c r="AQL46" s="191"/>
      <c r="AQM46" s="191"/>
      <c r="AQN46" s="191"/>
      <c r="AQO46" s="191"/>
      <c r="AQP46" s="191"/>
      <c r="AQQ46" s="191"/>
      <c r="AQR46" s="191"/>
      <c r="AQS46" s="191"/>
      <c r="AQT46" s="191"/>
      <c r="AQU46" s="191"/>
      <c r="AQV46" s="191"/>
      <c r="AQW46" s="191"/>
      <c r="AQX46" s="191"/>
      <c r="AQY46" s="191"/>
      <c r="AQZ46" s="191"/>
      <c r="ARA46" s="191"/>
      <c r="ARB46" s="191"/>
      <c r="ARC46" s="191"/>
      <c r="ARD46" s="191"/>
      <c r="ARE46" s="191"/>
      <c r="ARF46" s="191"/>
      <c r="ARG46" s="191"/>
      <c r="ARH46" s="191"/>
      <c r="ARI46" s="191"/>
      <c r="ARJ46" s="191"/>
      <c r="ARK46" s="191"/>
      <c r="ARL46" s="191"/>
      <c r="ARM46" s="191"/>
      <c r="ARN46" s="191"/>
      <c r="ARO46" s="191"/>
      <c r="ARP46" s="191"/>
      <c r="ARQ46" s="191"/>
      <c r="ARR46" s="191"/>
      <c r="ARS46" s="191"/>
      <c r="ART46" s="191"/>
      <c r="ARU46" s="191"/>
      <c r="ARV46" s="191"/>
      <c r="ARW46" s="191"/>
      <c r="ARX46" s="191"/>
      <c r="ARY46" s="191"/>
      <c r="ARZ46" s="191"/>
      <c r="ASA46" s="191"/>
      <c r="ASB46" s="191"/>
      <c r="ASC46" s="191"/>
      <c r="ASD46" s="191"/>
      <c r="ASE46" s="191"/>
      <c r="ASF46" s="191"/>
      <c r="ASG46" s="191"/>
      <c r="ASH46" s="191"/>
      <c r="ASI46" s="191"/>
      <c r="ASJ46" s="191"/>
      <c r="ASK46" s="191"/>
      <c r="ASL46" s="191"/>
      <c r="ASM46" s="191"/>
      <c r="ASN46" s="191"/>
      <c r="ASO46" s="191"/>
      <c r="ASP46" s="191"/>
      <c r="ASQ46" s="191"/>
      <c r="ASR46" s="191"/>
      <c r="ASS46" s="191"/>
      <c r="AST46" s="191"/>
      <c r="ASU46" s="191"/>
      <c r="ASV46" s="191"/>
      <c r="ASW46" s="191"/>
      <c r="ASX46" s="191"/>
      <c r="ASY46" s="191"/>
      <c r="ASZ46" s="191"/>
      <c r="ATA46" s="191"/>
      <c r="ATB46" s="191"/>
      <c r="ATC46" s="191"/>
      <c r="ATD46" s="191"/>
      <c r="ATE46" s="191"/>
      <c r="ATF46" s="191"/>
      <c r="ATG46" s="191"/>
      <c r="ATH46" s="191"/>
      <c r="ATI46" s="191"/>
      <c r="ATJ46" s="191"/>
      <c r="ATK46" s="191"/>
      <c r="ATL46" s="191"/>
      <c r="ATM46" s="191"/>
      <c r="ATN46" s="191"/>
      <c r="ATO46" s="191"/>
      <c r="ATP46" s="191"/>
      <c r="ATQ46" s="191"/>
      <c r="ATR46" s="191"/>
      <c r="ATS46" s="191"/>
      <c r="ATT46" s="191"/>
      <c r="ATU46" s="191"/>
      <c r="ATV46" s="191"/>
      <c r="ATW46" s="191"/>
      <c r="ATX46" s="191"/>
      <c r="ATY46" s="191"/>
      <c r="ATZ46" s="191"/>
      <c r="AUA46" s="191"/>
      <c r="AUB46" s="191"/>
      <c r="AUC46" s="191"/>
      <c r="AUD46" s="191"/>
      <c r="AUE46" s="191"/>
      <c r="AUF46" s="191"/>
      <c r="AUG46" s="191"/>
      <c r="AUH46" s="191"/>
      <c r="AUI46" s="191"/>
      <c r="AUJ46" s="191"/>
      <c r="AUK46" s="191"/>
      <c r="AUL46" s="191"/>
      <c r="AUM46" s="191"/>
      <c r="AUN46" s="191"/>
      <c r="AUO46" s="191"/>
      <c r="AUP46" s="191"/>
      <c r="AUQ46" s="191"/>
      <c r="AUR46" s="191"/>
      <c r="AUS46" s="191"/>
      <c r="AUT46" s="191"/>
      <c r="AUU46" s="191"/>
      <c r="AUV46" s="191"/>
      <c r="AUW46" s="191"/>
      <c r="AUX46" s="191"/>
      <c r="AUY46" s="191"/>
      <c r="AUZ46" s="191"/>
      <c r="AVA46" s="191"/>
      <c r="AVB46" s="191"/>
      <c r="AVC46" s="191"/>
      <c r="AVD46" s="191"/>
      <c r="AVE46" s="191"/>
      <c r="AVF46" s="191"/>
      <c r="AVG46" s="191"/>
      <c r="AVH46" s="191"/>
      <c r="AVI46" s="191"/>
      <c r="AVJ46" s="191"/>
      <c r="AVK46" s="191"/>
      <c r="AVL46" s="191"/>
      <c r="AVM46" s="191"/>
      <c r="AVN46" s="191"/>
      <c r="AVO46" s="191"/>
      <c r="AVP46" s="191"/>
      <c r="AVQ46" s="191"/>
      <c r="AVR46" s="191"/>
      <c r="AVS46" s="191"/>
      <c r="AVT46" s="191"/>
      <c r="AVU46" s="191"/>
      <c r="AVV46" s="191"/>
      <c r="AVW46" s="191"/>
      <c r="AVX46" s="191"/>
      <c r="AVY46" s="191"/>
      <c r="AVZ46" s="191"/>
      <c r="AWA46" s="191"/>
      <c r="AWB46" s="191"/>
      <c r="AWC46" s="191"/>
      <c r="AWD46" s="191"/>
      <c r="AWE46" s="191"/>
      <c r="AWF46" s="191"/>
      <c r="AWG46" s="191"/>
      <c r="AWH46" s="191"/>
      <c r="AWI46" s="191"/>
      <c r="AWJ46" s="191"/>
      <c r="AWK46" s="191"/>
      <c r="AWL46" s="191"/>
      <c r="AWM46" s="191"/>
      <c r="AWN46" s="191"/>
      <c r="AWO46" s="191"/>
      <c r="AWP46" s="191"/>
      <c r="AWQ46" s="191"/>
      <c r="AWR46" s="191"/>
      <c r="AWS46" s="191"/>
      <c r="AWT46" s="191"/>
      <c r="AWU46" s="191"/>
      <c r="AWV46" s="191"/>
      <c r="AWW46" s="191"/>
      <c r="AWX46" s="191"/>
      <c r="AWY46" s="191"/>
      <c r="AWZ46" s="191"/>
      <c r="AXA46" s="191"/>
      <c r="AXB46" s="191"/>
      <c r="AXC46" s="191"/>
      <c r="AXD46" s="191"/>
      <c r="AXE46" s="191"/>
      <c r="AXF46" s="191"/>
      <c r="AXG46" s="191"/>
      <c r="AXH46" s="191"/>
      <c r="AXI46" s="191"/>
      <c r="AXJ46" s="191"/>
      <c r="AXK46" s="191"/>
      <c r="AXL46" s="191"/>
      <c r="AXM46" s="191"/>
      <c r="AXN46" s="191"/>
      <c r="AXO46" s="191"/>
      <c r="AXP46" s="191"/>
      <c r="AXQ46" s="191"/>
      <c r="AXR46" s="191"/>
      <c r="AXS46" s="191"/>
      <c r="AXT46" s="191"/>
      <c r="AXU46" s="191"/>
      <c r="AXV46" s="191"/>
      <c r="AXW46" s="191"/>
      <c r="AXX46" s="191"/>
      <c r="AXY46" s="191"/>
      <c r="AXZ46" s="191"/>
      <c r="AYA46" s="191"/>
      <c r="AYB46" s="191"/>
      <c r="AYC46" s="191"/>
      <c r="AYD46" s="191"/>
      <c r="AYE46" s="191"/>
      <c r="AYF46" s="191"/>
      <c r="AYG46" s="191"/>
      <c r="AYH46" s="191"/>
      <c r="AYI46" s="191"/>
      <c r="AYJ46" s="191"/>
      <c r="AYK46" s="191"/>
      <c r="AYL46" s="191"/>
      <c r="AYM46" s="191"/>
      <c r="AYN46" s="191"/>
      <c r="AYO46" s="191"/>
      <c r="AYP46" s="191"/>
      <c r="AYQ46" s="191"/>
      <c r="AYR46" s="191"/>
      <c r="AYS46" s="191"/>
      <c r="AYT46" s="191"/>
      <c r="AYU46" s="191"/>
      <c r="AYV46" s="191"/>
      <c r="AYW46" s="191"/>
      <c r="AYX46" s="191"/>
      <c r="AYY46" s="191"/>
      <c r="AYZ46" s="191"/>
      <c r="AZA46" s="191"/>
      <c r="AZB46" s="191"/>
      <c r="AZC46" s="191"/>
      <c r="AZD46" s="191"/>
      <c r="AZE46" s="191"/>
      <c r="AZF46" s="191"/>
      <c r="AZG46" s="191"/>
      <c r="AZH46" s="191"/>
      <c r="AZI46" s="191"/>
      <c r="AZJ46" s="191"/>
      <c r="AZK46" s="191"/>
      <c r="AZL46" s="191"/>
      <c r="AZM46" s="191"/>
      <c r="AZN46" s="191"/>
      <c r="AZO46" s="191"/>
      <c r="AZP46" s="191"/>
      <c r="AZQ46" s="191"/>
      <c r="AZR46" s="191"/>
      <c r="AZS46" s="191"/>
      <c r="AZT46" s="191"/>
      <c r="AZU46" s="191"/>
      <c r="AZV46" s="191"/>
      <c r="AZW46" s="191"/>
      <c r="AZX46" s="191"/>
      <c r="AZY46" s="191"/>
      <c r="AZZ46" s="191"/>
      <c r="BAA46" s="191"/>
      <c r="BAB46" s="191"/>
      <c r="BAC46" s="191"/>
      <c r="BAD46" s="191"/>
      <c r="BAE46" s="191"/>
      <c r="BAF46" s="191"/>
      <c r="BAG46" s="191"/>
      <c r="BAH46" s="191"/>
      <c r="BAI46" s="191"/>
      <c r="BAJ46" s="191"/>
      <c r="BAK46" s="191"/>
      <c r="BAL46" s="191"/>
      <c r="BAM46" s="191"/>
      <c r="BAN46" s="191"/>
      <c r="BAO46" s="191"/>
      <c r="BAP46" s="191"/>
      <c r="BAQ46" s="191"/>
      <c r="BAR46" s="191"/>
      <c r="BAS46" s="191"/>
      <c r="BAT46" s="191"/>
      <c r="BAU46" s="191"/>
      <c r="BAV46" s="191"/>
      <c r="BAW46" s="191"/>
      <c r="BAX46" s="191"/>
      <c r="BAY46" s="191"/>
      <c r="BAZ46" s="191"/>
      <c r="BBA46" s="191"/>
      <c r="BBB46" s="191"/>
      <c r="BBC46" s="191"/>
      <c r="BBD46" s="191"/>
      <c r="BBE46" s="191"/>
      <c r="BBF46" s="191"/>
      <c r="BBG46" s="191"/>
      <c r="BBH46" s="191"/>
      <c r="BBI46" s="191"/>
      <c r="BBJ46" s="191"/>
      <c r="BBK46" s="191"/>
      <c r="BBL46" s="191"/>
      <c r="BBM46" s="191"/>
      <c r="BBN46" s="191"/>
      <c r="BBO46" s="191"/>
      <c r="BBP46" s="191"/>
      <c r="BBQ46" s="191"/>
      <c r="BBR46" s="191"/>
      <c r="BBS46" s="191"/>
      <c r="BBT46" s="191"/>
      <c r="BBU46" s="191"/>
      <c r="BBV46" s="191"/>
      <c r="BBW46" s="191"/>
      <c r="BBX46" s="191"/>
      <c r="BBY46" s="191"/>
      <c r="BBZ46" s="191"/>
      <c r="BCA46" s="191"/>
      <c r="BCB46" s="191"/>
      <c r="BCC46" s="191"/>
      <c r="BCD46" s="191"/>
      <c r="BCE46" s="191"/>
      <c r="BCF46" s="191"/>
      <c r="BCG46" s="191"/>
      <c r="BCH46" s="191"/>
      <c r="BCI46" s="191"/>
      <c r="BCJ46" s="191"/>
      <c r="BCK46" s="191"/>
      <c r="BCL46" s="191"/>
      <c r="BCM46" s="191"/>
      <c r="BCN46" s="191"/>
      <c r="BCO46" s="191"/>
      <c r="BCP46" s="191"/>
      <c r="BCQ46" s="191"/>
      <c r="BCR46" s="191"/>
      <c r="BCS46" s="191"/>
      <c r="BCT46" s="191"/>
      <c r="BCU46" s="191"/>
      <c r="BCV46" s="191"/>
      <c r="BCW46" s="191"/>
      <c r="BCX46" s="191"/>
      <c r="BCY46" s="191"/>
      <c r="BCZ46" s="191"/>
      <c r="BDA46" s="191"/>
      <c r="BDB46" s="191"/>
      <c r="BDC46" s="191"/>
      <c r="BDD46" s="191"/>
      <c r="BDE46" s="191"/>
      <c r="BDF46" s="191"/>
      <c r="BDG46" s="191"/>
      <c r="BDH46" s="191"/>
      <c r="BDI46" s="191"/>
      <c r="BDJ46" s="191"/>
      <c r="BDK46" s="191"/>
      <c r="BDL46" s="191"/>
      <c r="BDM46" s="191"/>
      <c r="BDN46" s="191"/>
      <c r="BDO46" s="191"/>
      <c r="BDP46" s="191"/>
      <c r="BDQ46" s="191"/>
      <c r="BDR46" s="191"/>
      <c r="BDS46" s="191"/>
      <c r="BDT46" s="191"/>
      <c r="BDU46" s="191"/>
      <c r="BDV46" s="191"/>
      <c r="BDW46" s="191"/>
      <c r="BDX46" s="191"/>
      <c r="BDY46" s="191"/>
      <c r="BDZ46" s="191"/>
      <c r="BEA46" s="191"/>
      <c r="BEB46" s="191"/>
      <c r="BEC46" s="191"/>
      <c r="BED46" s="191"/>
      <c r="BEE46" s="191"/>
      <c r="BEF46" s="191"/>
      <c r="BEG46" s="191"/>
      <c r="BEH46" s="191"/>
      <c r="BEI46" s="191"/>
      <c r="BEJ46" s="191"/>
      <c r="BEK46" s="191"/>
      <c r="BEL46" s="191"/>
      <c r="BEM46" s="191"/>
      <c r="BEN46" s="191"/>
      <c r="BEO46" s="191"/>
      <c r="BEP46" s="191"/>
      <c r="BEQ46" s="191"/>
      <c r="BER46" s="191"/>
      <c r="BES46" s="191"/>
      <c r="BET46" s="191"/>
      <c r="BEU46" s="191"/>
      <c r="BEV46" s="191"/>
      <c r="BEW46" s="191"/>
      <c r="BEX46" s="191"/>
      <c r="BEY46" s="191"/>
      <c r="BEZ46" s="191"/>
      <c r="BFA46" s="191"/>
      <c r="BFB46" s="191"/>
      <c r="BFC46" s="191"/>
      <c r="BFD46" s="191"/>
      <c r="BFE46" s="191"/>
      <c r="BFF46" s="191"/>
      <c r="BFG46" s="191"/>
      <c r="BFH46" s="191"/>
      <c r="BFI46" s="191"/>
      <c r="BFJ46" s="191"/>
      <c r="BFK46" s="191"/>
      <c r="BFL46" s="191"/>
      <c r="BFM46" s="191"/>
      <c r="BFN46" s="191"/>
      <c r="BFO46" s="191"/>
      <c r="BFP46" s="191"/>
      <c r="BFQ46" s="191"/>
      <c r="BFR46" s="191"/>
      <c r="BFS46" s="191"/>
      <c r="BFT46" s="191"/>
      <c r="BFU46" s="191"/>
      <c r="BFV46" s="191"/>
      <c r="BFW46" s="191"/>
      <c r="BFX46" s="191"/>
      <c r="BFY46" s="191"/>
      <c r="BFZ46" s="191"/>
      <c r="BGA46" s="191"/>
      <c r="BGB46" s="191"/>
      <c r="BGC46" s="191"/>
      <c r="BGD46" s="191"/>
      <c r="BGE46" s="191"/>
      <c r="BGF46" s="191"/>
      <c r="BGG46" s="191"/>
      <c r="BGH46" s="191"/>
      <c r="BGI46" s="191"/>
      <c r="BGJ46" s="191"/>
      <c r="BGK46" s="191"/>
      <c r="BGL46" s="191"/>
      <c r="BGM46" s="191"/>
      <c r="BGN46" s="191"/>
      <c r="BGO46" s="191"/>
      <c r="BGP46" s="191"/>
      <c r="BGQ46" s="191"/>
      <c r="BGR46" s="191"/>
      <c r="BGS46" s="191"/>
      <c r="BGT46" s="191"/>
      <c r="BGU46" s="191"/>
      <c r="BGV46" s="191"/>
      <c r="BGW46" s="191"/>
      <c r="BGX46" s="191"/>
      <c r="BGY46" s="191"/>
      <c r="BGZ46" s="191"/>
      <c r="BHA46" s="191"/>
      <c r="BHB46" s="191"/>
      <c r="BHC46" s="191"/>
      <c r="BHD46" s="191"/>
      <c r="BHE46" s="191"/>
      <c r="BHF46" s="191"/>
      <c r="BHG46" s="191"/>
      <c r="BHH46" s="191"/>
      <c r="BHI46" s="191"/>
      <c r="BHJ46" s="191"/>
      <c r="BHK46" s="191"/>
      <c r="BHL46" s="191"/>
      <c r="BHM46" s="191"/>
      <c r="BHN46" s="191"/>
      <c r="BHO46" s="191"/>
      <c r="BHP46" s="191"/>
      <c r="BHQ46" s="191"/>
      <c r="BHR46" s="191"/>
      <c r="BHS46" s="191"/>
      <c r="BHT46" s="191"/>
      <c r="BHU46" s="191"/>
      <c r="BHV46" s="191"/>
      <c r="BHW46" s="191"/>
      <c r="BHX46" s="191"/>
      <c r="BHY46" s="191"/>
      <c r="BHZ46" s="191"/>
      <c r="BIA46" s="191"/>
      <c r="BIB46" s="191"/>
      <c r="BIC46" s="191"/>
      <c r="BID46" s="191"/>
      <c r="BIE46" s="191"/>
      <c r="BIF46" s="191"/>
      <c r="BIG46" s="191"/>
      <c r="BIH46" s="191"/>
      <c r="BII46" s="191"/>
      <c r="BIJ46" s="191"/>
      <c r="BIK46" s="191"/>
      <c r="BIL46" s="191"/>
      <c r="BIM46" s="191"/>
      <c r="BIN46" s="191"/>
      <c r="BIO46" s="191"/>
      <c r="BIP46" s="191"/>
      <c r="BIQ46" s="191"/>
      <c r="BIR46" s="191"/>
      <c r="BIS46" s="191"/>
      <c r="BIT46" s="191"/>
      <c r="BIU46" s="191"/>
      <c r="BIV46" s="191"/>
      <c r="BIW46" s="191"/>
      <c r="BIX46" s="191"/>
      <c r="BIY46" s="191"/>
      <c r="BIZ46" s="191"/>
      <c r="BJA46" s="191"/>
      <c r="BJB46" s="191"/>
      <c r="BJC46" s="191"/>
      <c r="BJD46" s="191"/>
      <c r="BJE46" s="191"/>
      <c r="BJF46" s="191"/>
      <c r="BJG46" s="191"/>
      <c r="BJH46" s="191"/>
      <c r="BJI46" s="191"/>
      <c r="BJJ46" s="191"/>
      <c r="BJK46" s="191"/>
      <c r="BJL46" s="191"/>
      <c r="BJM46" s="191"/>
      <c r="BJN46" s="191"/>
      <c r="BJO46" s="191"/>
      <c r="BJP46" s="191"/>
      <c r="BJQ46" s="191"/>
      <c r="BJR46" s="191"/>
      <c r="BJS46" s="191"/>
      <c r="BJT46" s="191"/>
      <c r="BJU46" s="191"/>
      <c r="BJV46" s="191"/>
      <c r="BJW46" s="191"/>
      <c r="BJX46" s="191"/>
      <c r="BJY46" s="191"/>
      <c r="BJZ46" s="191"/>
      <c r="BKA46" s="191"/>
      <c r="BKB46" s="191"/>
      <c r="BKC46" s="191"/>
      <c r="BKD46" s="191"/>
      <c r="BKE46" s="191"/>
      <c r="BKF46" s="191"/>
      <c r="BKG46" s="191"/>
      <c r="BKH46" s="191"/>
      <c r="BKI46" s="191"/>
      <c r="BKJ46" s="191"/>
      <c r="BKK46" s="191"/>
      <c r="BKL46" s="191"/>
      <c r="BKM46" s="191"/>
      <c r="BKN46" s="191"/>
      <c r="BKO46" s="191"/>
      <c r="BKP46" s="191"/>
      <c r="BKQ46" s="191"/>
      <c r="BKR46" s="191"/>
      <c r="BKS46" s="191"/>
      <c r="BKT46" s="191"/>
      <c r="BKU46" s="191"/>
      <c r="BKV46" s="191"/>
      <c r="BKW46" s="191"/>
      <c r="BKX46" s="191"/>
      <c r="BKY46" s="191"/>
      <c r="BKZ46" s="191"/>
      <c r="BLA46" s="191"/>
      <c r="BLB46" s="191"/>
      <c r="BLC46" s="191"/>
      <c r="BLD46" s="191"/>
      <c r="BLE46" s="191"/>
      <c r="BLF46" s="191"/>
      <c r="BLG46" s="191"/>
      <c r="BLH46" s="191"/>
      <c r="BLI46" s="191"/>
      <c r="BLJ46" s="191"/>
      <c r="BLK46" s="191"/>
      <c r="BLL46" s="191"/>
      <c r="BLM46" s="191"/>
      <c r="BLN46" s="191"/>
      <c r="BLO46" s="191"/>
      <c r="BLP46" s="191"/>
      <c r="BLQ46" s="191"/>
      <c r="BLR46" s="191"/>
      <c r="BLS46" s="191"/>
      <c r="BLT46" s="191"/>
      <c r="BLU46" s="191"/>
      <c r="BLV46" s="191"/>
      <c r="BLW46" s="191"/>
      <c r="BLX46" s="191"/>
      <c r="BLY46" s="191"/>
      <c r="BLZ46" s="191"/>
      <c r="BMA46" s="191"/>
      <c r="BMB46" s="191"/>
      <c r="BMC46" s="191"/>
      <c r="BMD46" s="191"/>
      <c r="BME46" s="191"/>
      <c r="BMF46" s="191"/>
      <c r="BMG46" s="191"/>
      <c r="BMH46" s="191"/>
      <c r="BMI46" s="191"/>
      <c r="BMJ46" s="191"/>
      <c r="BMK46" s="191"/>
      <c r="BML46" s="191"/>
      <c r="BMM46" s="191"/>
      <c r="BMN46" s="191"/>
      <c r="BMO46" s="191"/>
      <c r="BMP46" s="191"/>
      <c r="BMQ46" s="191"/>
      <c r="BMR46" s="191"/>
      <c r="BMS46" s="191"/>
      <c r="BMT46" s="191"/>
      <c r="BMU46" s="191"/>
      <c r="BMV46" s="191"/>
      <c r="BMW46" s="191"/>
      <c r="BMX46" s="191"/>
      <c r="BMY46" s="191"/>
      <c r="BMZ46" s="191"/>
      <c r="BNA46" s="191"/>
      <c r="BNB46" s="191"/>
      <c r="BNC46" s="191"/>
      <c r="BND46" s="191"/>
      <c r="BNE46" s="191"/>
      <c r="BNF46" s="191"/>
      <c r="BNG46" s="191"/>
      <c r="BNH46" s="191"/>
      <c r="BNI46" s="191"/>
      <c r="BNJ46" s="191"/>
      <c r="BNK46" s="191"/>
      <c r="BNL46" s="191"/>
      <c r="BNM46" s="191"/>
      <c r="BNN46" s="191"/>
      <c r="BNO46" s="191"/>
      <c r="BNP46" s="191"/>
      <c r="BNQ46" s="191"/>
      <c r="BNR46" s="191"/>
      <c r="BNS46" s="191"/>
      <c r="BNT46" s="191"/>
      <c r="BNU46" s="191"/>
      <c r="BNV46" s="191"/>
      <c r="BNW46" s="191"/>
      <c r="BNX46" s="191"/>
      <c r="BNY46" s="191"/>
      <c r="BNZ46" s="191"/>
      <c r="BOA46" s="191"/>
      <c r="BOB46" s="191"/>
      <c r="BOC46" s="191"/>
      <c r="BOD46" s="191"/>
      <c r="BOE46" s="191"/>
      <c r="BOF46" s="191"/>
      <c r="BOG46" s="191"/>
      <c r="BOH46" s="191"/>
      <c r="BOI46" s="191"/>
      <c r="BOJ46" s="191"/>
      <c r="BOK46" s="191"/>
      <c r="BOL46" s="191"/>
      <c r="BOM46" s="191"/>
      <c r="BON46" s="191"/>
      <c r="BOO46" s="191"/>
      <c r="BOP46" s="191"/>
      <c r="BOQ46" s="191"/>
      <c r="BOR46" s="191"/>
      <c r="BOS46" s="191"/>
      <c r="BOT46" s="191"/>
      <c r="BOU46" s="191"/>
      <c r="BOV46" s="191"/>
      <c r="BOW46" s="191"/>
      <c r="BOX46" s="191"/>
      <c r="BOY46" s="191"/>
      <c r="BOZ46" s="191"/>
      <c r="BPA46" s="191"/>
      <c r="BPB46" s="191"/>
      <c r="BPC46" s="191"/>
      <c r="BPD46" s="191"/>
      <c r="BPE46" s="191"/>
      <c r="BPF46" s="191"/>
      <c r="BPG46" s="191"/>
      <c r="BPH46" s="191"/>
      <c r="BPI46" s="191"/>
      <c r="BPJ46" s="191"/>
      <c r="BPK46" s="191"/>
      <c r="BPL46" s="191"/>
      <c r="BPM46" s="191"/>
      <c r="BPN46" s="191"/>
      <c r="BPO46" s="191"/>
      <c r="BPP46" s="191"/>
      <c r="BPQ46" s="191"/>
      <c r="BPR46" s="191"/>
      <c r="BPS46" s="191"/>
      <c r="BPT46" s="191"/>
      <c r="BPU46" s="191"/>
      <c r="BPV46" s="191"/>
      <c r="BPW46" s="191"/>
      <c r="BPX46" s="191"/>
      <c r="BPY46" s="191"/>
      <c r="BPZ46" s="191"/>
      <c r="BQA46" s="191"/>
      <c r="BQB46" s="191"/>
      <c r="BQC46" s="191"/>
      <c r="BQD46" s="191"/>
      <c r="BQE46" s="191"/>
      <c r="BQF46" s="191"/>
      <c r="BQG46" s="191"/>
      <c r="BQH46" s="191"/>
      <c r="BQI46" s="191"/>
      <c r="BQJ46" s="191"/>
      <c r="BQK46" s="191"/>
      <c r="BQL46" s="191"/>
      <c r="BQM46" s="191"/>
      <c r="BQN46" s="191"/>
      <c r="BQO46" s="191"/>
      <c r="BQP46" s="191"/>
      <c r="BQQ46" s="191"/>
      <c r="BQR46" s="191"/>
      <c r="BQS46" s="191"/>
      <c r="BQT46" s="191"/>
      <c r="BQU46" s="191"/>
      <c r="BQV46" s="191"/>
      <c r="BQW46" s="191"/>
      <c r="BQX46" s="191"/>
      <c r="BQY46" s="191"/>
      <c r="BQZ46" s="191"/>
      <c r="BRA46" s="191"/>
      <c r="BRB46" s="191"/>
      <c r="BRC46" s="191"/>
      <c r="BRD46" s="191"/>
      <c r="BRE46" s="191"/>
      <c r="BRF46" s="191"/>
      <c r="BRG46" s="191"/>
      <c r="BRH46" s="191"/>
      <c r="BRI46" s="191"/>
      <c r="BRJ46" s="191"/>
      <c r="BRK46" s="191"/>
      <c r="BRL46" s="191"/>
      <c r="BRM46" s="191"/>
      <c r="BRN46" s="191"/>
      <c r="BRO46" s="191"/>
      <c r="BRP46" s="191"/>
      <c r="BRQ46" s="191"/>
      <c r="BRR46" s="191"/>
      <c r="BRS46" s="191"/>
      <c r="BRT46" s="191"/>
      <c r="BRU46" s="191"/>
      <c r="BRV46" s="191"/>
      <c r="BRW46" s="191"/>
      <c r="BRX46" s="191"/>
      <c r="BRY46" s="191"/>
      <c r="BRZ46" s="191"/>
      <c r="BSA46" s="191"/>
      <c r="BSB46" s="191"/>
      <c r="BSC46" s="191"/>
      <c r="BSD46" s="191"/>
      <c r="BSE46" s="191"/>
      <c r="BSF46" s="191"/>
      <c r="BSG46" s="191"/>
      <c r="BSH46" s="191"/>
      <c r="BSI46" s="191"/>
      <c r="BSJ46" s="191"/>
      <c r="BSK46" s="191"/>
      <c r="BSL46" s="191"/>
      <c r="BSM46" s="191"/>
      <c r="BSN46" s="191"/>
      <c r="BSO46" s="191"/>
      <c r="BSP46" s="191"/>
      <c r="BSQ46" s="191"/>
      <c r="BSR46" s="191"/>
      <c r="BSS46" s="191"/>
      <c r="BST46" s="191"/>
      <c r="BSU46" s="191"/>
      <c r="BSV46" s="191"/>
      <c r="BSW46" s="191"/>
      <c r="BSX46" s="191"/>
      <c r="BSY46" s="191"/>
      <c r="BSZ46" s="191"/>
      <c r="BTA46" s="191"/>
      <c r="BTB46" s="191"/>
      <c r="BTC46" s="191"/>
      <c r="BTD46" s="191"/>
      <c r="BTE46" s="191"/>
      <c r="BTF46" s="191"/>
      <c r="BTG46" s="191"/>
      <c r="BTH46" s="191"/>
      <c r="BTI46" s="191"/>
      <c r="BTJ46" s="191"/>
      <c r="BTK46" s="191"/>
      <c r="BTL46" s="191"/>
      <c r="BTM46" s="191"/>
      <c r="BTN46" s="191"/>
      <c r="BTO46" s="191"/>
      <c r="BTP46" s="191"/>
      <c r="BTQ46" s="191"/>
      <c r="BTR46" s="191"/>
      <c r="BTS46" s="191"/>
      <c r="BTT46" s="191"/>
      <c r="BTU46" s="191"/>
      <c r="BTV46" s="191"/>
      <c r="BTW46" s="191"/>
      <c r="BTX46" s="191"/>
      <c r="BTY46" s="191"/>
      <c r="BTZ46" s="191"/>
      <c r="BUA46" s="191"/>
      <c r="BUB46" s="191"/>
      <c r="BUC46" s="191"/>
      <c r="BUD46" s="191"/>
      <c r="BUE46" s="191"/>
      <c r="BUF46" s="191"/>
      <c r="BUG46" s="191"/>
      <c r="BUH46" s="191"/>
      <c r="BUI46" s="191"/>
      <c r="BUJ46" s="191"/>
      <c r="BUK46" s="191"/>
      <c r="BUL46" s="191"/>
      <c r="BUM46" s="191"/>
      <c r="BUN46" s="191"/>
      <c r="BUO46" s="191"/>
      <c r="BUP46" s="191"/>
      <c r="BUQ46" s="191"/>
      <c r="BUR46" s="191"/>
      <c r="BUS46" s="191"/>
      <c r="BUT46" s="191"/>
      <c r="BUU46" s="191"/>
      <c r="BUV46" s="191"/>
      <c r="BUW46" s="191"/>
      <c r="BUX46" s="191"/>
      <c r="BUY46" s="191"/>
      <c r="BUZ46" s="191"/>
      <c r="BVA46" s="191"/>
      <c r="BVB46" s="191"/>
      <c r="BVC46" s="191"/>
      <c r="BVD46" s="191"/>
      <c r="BVE46" s="191"/>
      <c r="BVF46" s="191"/>
      <c r="BVG46" s="191"/>
      <c r="BVH46" s="191"/>
      <c r="BVI46" s="191"/>
      <c r="BVJ46" s="191"/>
      <c r="BVK46" s="191"/>
      <c r="BVL46" s="191"/>
      <c r="BVM46" s="191"/>
      <c r="BVN46" s="191"/>
      <c r="BVO46" s="191"/>
      <c r="BVP46" s="191"/>
      <c r="BVQ46" s="191"/>
      <c r="BVR46" s="191"/>
      <c r="BVS46" s="191"/>
      <c r="BVT46" s="191"/>
      <c r="BVU46" s="191"/>
      <c r="BVV46" s="191"/>
      <c r="BVW46" s="191"/>
      <c r="BVX46" s="191"/>
      <c r="BVY46" s="191"/>
      <c r="BVZ46" s="191"/>
      <c r="BWA46" s="191"/>
      <c r="BWB46" s="191"/>
      <c r="BWC46" s="191"/>
      <c r="BWD46" s="191"/>
      <c r="BWE46" s="191"/>
      <c r="BWF46" s="191"/>
      <c r="BWG46" s="191"/>
      <c r="BWH46" s="191"/>
      <c r="BWI46" s="191"/>
      <c r="BWJ46" s="191"/>
      <c r="BWK46" s="191"/>
      <c r="BWL46" s="191"/>
      <c r="BWM46" s="191"/>
      <c r="BWN46" s="191"/>
      <c r="BWO46" s="191"/>
      <c r="BWP46" s="191"/>
      <c r="BWQ46" s="191"/>
      <c r="BWR46" s="191"/>
      <c r="BWS46" s="191"/>
      <c r="BWT46" s="191"/>
      <c r="BWU46" s="191"/>
      <c r="BWV46" s="191"/>
      <c r="BWW46" s="191"/>
      <c r="BWX46" s="191"/>
      <c r="BWY46" s="191"/>
      <c r="BWZ46" s="191"/>
      <c r="BXA46" s="191"/>
      <c r="BXB46" s="191"/>
      <c r="BXC46" s="191"/>
      <c r="BXD46" s="191"/>
      <c r="BXE46" s="191"/>
      <c r="BXF46" s="191"/>
      <c r="BXG46" s="191"/>
      <c r="BXH46" s="191"/>
      <c r="BXI46" s="191"/>
      <c r="BXJ46" s="191"/>
      <c r="BXK46" s="191"/>
      <c r="BXL46" s="191"/>
      <c r="BXM46" s="191"/>
      <c r="BXN46" s="191"/>
      <c r="BXO46" s="191"/>
      <c r="BXP46" s="191"/>
      <c r="BXQ46" s="191"/>
      <c r="BXR46" s="191"/>
      <c r="BXS46" s="191"/>
      <c r="BXT46" s="191"/>
      <c r="BXU46" s="191"/>
      <c r="BXV46" s="191"/>
      <c r="BXW46" s="191"/>
      <c r="BXX46" s="191"/>
      <c r="BXY46" s="191"/>
      <c r="BXZ46" s="191"/>
      <c r="BYA46" s="191"/>
      <c r="BYB46" s="191"/>
      <c r="BYC46" s="191"/>
      <c r="BYD46" s="191"/>
      <c r="BYE46" s="191"/>
      <c r="BYF46" s="191"/>
      <c r="BYG46" s="191"/>
      <c r="BYH46" s="191"/>
      <c r="BYI46" s="191"/>
      <c r="BYJ46" s="191"/>
      <c r="BYK46" s="191"/>
      <c r="BYL46" s="191"/>
      <c r="BYM46" s="191"/>
      <c r="BYN46" s="191"/>
      <c r="BYO46" s="191"/>
      <c r="BYP46" s="191"/>
      <c r="BYQ46" s="191"/>
      <c r="BYR46" s="191"/>
      <c r="BYS46" s="191"/>
      <c r="BYT46" s="191"/>
      <c r="BYU46" s="191"/>
      <c r="BYV46" s="191"/>
      <c r="BYW46" s="191"/>
      <c r="BYX46" s="191"/>
      <c r="BYY46" s="191"/>
      <c r="BYZ46" s="191"/>
      <c r="BZA46" s="191"/>
      <c r="BZB46" s="191"/>
      <c r="BZC46" s="191"/>
      <c r="BZD46" s="191"/>
      <c r="BZE46" s="191"/>
      <c r="BZF46" s="191"/>
      <c r="BZG46" s="191"/>
      <c r="BZH46" s="191"/>
      <c r="BZI46" s="191"/>
      <c r="BZJ46" s="191"/>
      <c r="BZK46" s="191"/>
      <c r="BZL46" s="191"/>
      <c r="BZM46" s="191"/>
      <c r="BZN46" s="191"/>
      <c r="BZO46" s="191"/>
      <c r="BZP46" s="191"/>
      <c r="BZQ46" s="191"/>
      <c r="BZR46" s="191"/>
      <c r="BZS46" s="191"/>
      <c r="BZT46" s="191"/>
      <c r="BZU46" s="191"/>
      <c r="BZV46" s="191"/>
      <c r="BZW46" s="191"/>
      <c r="BZX46" s="191"/>
      <c r="BZY46" s="191"/>
      <c r="BZZ46" s="191"/>
      <c r="CAA46" s="191"/>
      <c r="CAB46" s="191"/>
      <c r="CAC46" s="191"/>
      <c r="CAD46" s="191"/>
      <c r="CAE46" s="191"/>
      <c r="CAF46" s="191"/>
      <c r="CAG46" s="191"/>
      <c r="CAH46" s="191"/>
      <c r="CAI46" s="191"/>
      <c r="CAJ46" s="191"/>
      <c r="CAK46" s="191"/>
      <c r="CAL46" s="191"/>
      <c r="CAM46" s="191"/>
      <c r="CAN46" s="191"/>
      <c r="CAO46" s="191"/>
      <c r="CAP46" s="191"/>
      <c r="CAQ46" s="191"/>
      <c r="CAR46" s="191"/>
      <c r="CAS46" s="191"/>
      <c r="CAT46" s="191"/>
      <c r="CAU46" s="191"/>
      <c r="CAV46" s="191"/>
      <c r="CAW46" s="191"/>
      <c r="CAX46" s="191"/>
      <c r="CAY46" s="191"/>
      <c r="CAZ46" s="191"/>
      <c r="CBA46" s="191"/>
      <c r="CBB46" s="191"/>
      <c r="CBC46" s="191"/>
      <c r="CBD46" s="191"/>
      <c r="CBE46" s="191"/>
      <c r="CBF46" s="191"/>
      <c r="CBG46" s="191"/>
      <c r="CBH46" s="191"/>
      <c r="CBI46" s="191"/>
      <c r="CBJ46" s="191"/>
      <c r="CBK46" s="191"/>
      <c r="CBL46" s="191"/>
      <c r="CBM46" s="191"/>
      <c r="CBN46" s="191"/>
      <c r="CBO46" s="191"/>
      <c r="CBP46" s="191"/>
      <c r="CBQ46" s="191"/>
      <c r="CBR46" s="191"/>
      <c r="CBS46" s="191"/>
      <c r="CBT46" s="191"/>
      <c r="CBU46" s="191"/>
      <c r="CBV46" s="191"/>
      <c r="CBW46" s="191"/>
      <c r="CBX46" s="191"/>
      <c r="CBY46" s="191"/>
      <c r="CBZ46" s="191"/>
      <c r="CCA46" s="191"/>
      <c r="CCB46" s="191"/>
      <c r="CCC46" s="191"/>
      <c r="CCD46" s="191"/>
      <c r="CCE46" s="191"/>
      <c r="CCF46" s="191"/>
      <c r="CCG46" s="191"/>
      <c r="CCH46" s="191"/>
      <c r="CCI46" s="191"/>
      <c r="CCJ46" s="191"/>
      <c r="CCK46" s="191"/>
      <c r="CCL46" s="191"/>
      <c r="CCM46" s="191"/>
      <c r="CCN46" s="191"/>
      <c r="CCO46" s="191"/>
      <c r="CCP46" s="191"/>
      <c r="CCQ46" s="191"/>
      <c r="CCR46" s="191"/>
      <c r="CCS46" s="191"/>
      <c r="CCT46" s="191"/>
      <c r="CCU46" s="191"/>
      <c r="CCV46" s="191"/>
      <c r="CCW46" s="191"/>
      <c r="CCX46" s="191"/>
      <c r="CCY46" s="191"/>
      <c r="CCZ46" s="191"/>
      <c r="CDA46" s="191"/>
      <c r="CDB46" s="191"/>
      <c r="CDC46" s="191"/>
      <c r="CDD46" s="191"/>
      <c r="CDE46" s="191"/>
      <c r="CDF46" s="191"/>
      <c r="CDG46" s="191"/>
      <c r="CDH46" s="191"/>
      <c r="CDI46" s="191"/>
      <c r="CDJ46" s="191"/>
      <c r="CDK46" s="191"/>
      <c r="CDL46" s="191"/>
      <c r="CDM46" s="191"/>
      <c r="CDN46" s="191"/>
      <c r="CDO46" s="191"/>
      <c r="CDP46" s="191"/>
      <c r="CDQ46" s="191"/>
      <c r="CDR46" s="191"/>
      <c r="CDS46" s="191"/>
      <c r="CDT46" s="191"/>
      <c r="CDU46" s="191"/>
      <c r="CDV46" s="191"/>
      <c r="CDW46" s="191"/>
      <c r="CDX46" s="191"/>
      <c r="CDY46" s="191"/>
      <c r="CDZ46" s="191"/>
      <c r="CEA46" s="191"/>
      <c r="CEB46" s="191"/>
      <c r="CEC46" s="191"/>
      <c r="CED46" s="191"/>
      <c r="CEE46" s="191"/>
      <c r="CEF46" s="191"/>
      <c r="CEG46" s="191"/>
      <c r="CEH46" s="191"/>
      <c r="CEI46" s="191"/>
      <c r="CEJ46" s="191"/>
      <c r="CEK46" s="191"/>
      <c r="CEL46" s="191"/>
      <c r="CEM46" s="191"/>
      <c r="CEN46" s="191"/>
      <c r="CEO46" s="191"/>
      <c r="CEP46" s="191"/>
      <c r="CEQ46" s="191"/>
      <c r="CER46" s="191"/>
      <c r="CES46" s="191"/>
      <c r="CET46" s="191"/>
      <c r="CEU46" s="191"/>
      <c r="CEV46" s="191"/>
      <c r="CEW46" s="191"/>
      <c r="CEX46" s="191"/>
      <c r="CEY46" s="191"/>
      <c r="CEZ46" s="191"/>
      <c r="CFA46" s="191"/>
      <c r="CFB46" s="191"/>
      <c r="CFC46" s="191"/>
      <c r="CFD46" s="191"/>
      <c r="CFE46" s="191"/>
      <c r="CFF46" s="191"/>
      <c r="CFG46" s="191"/>
      <c r="CFH46" s="191"/>
      <c r="CFI46" s="191"/>
      <c r="CFJ46" s="191"/>
      <c r="CFK46" s="191"/>
      <c r="CFL46" s="191"/>
      <c r="CFM46" s="191"/>
      <c r="CFN46" s="191"/>
      <c r="CFO46" s="191"/>
      <c r="CFP46" s="191"/>
      <c r="CFQ46" s="191"/>
      <c r="CFR46" s="191"/>
      <c r="CFS46" s="191"/>
      <c r="CFT46" s="191"/>
      <c r="CFU46" s="191"/>
      <c r="CFV46" s="191"/>
      <c r="CFW46" s="191"/>
      <c r="CFX46" s="191"/>
      <c r="CFY46" s="191"/>
      <c r="CFZ46" s="191"/>
      <c r="CGA46" s="191"/>
      <c r="CGB46" s="191"/>
      <c r="CGC46" s="191"/>
      <c r="CGD46" s="191"/>
      <c r="CGE46" s="191"/>
      <c r="CGF46" s="191"/>
      <c r="CGG46" s="191"/>
      <c r="CGH46" s="191"/>
      <c r="CGI46" s="191"/>
      <c r="CGJ46" s="191"/>
      <c r="CGK46" s="191"/>
      <c r="CGL46" s="191"/>
      <c r="CGM46" s="191"/>
      <c r="CGN46" s="191"/>
      <c r="CGO46" s="191"/>
      <c r="CGP46" s="191"/>
      <c r="CGQ46" s="191"/>
      <c r="CGR46" s="191"/>
      <c r="CGS46" s="191"/>
      <c r="CGT46" s="191"/>
      <c r="CGU46" s="191"/>
      <c r="CGV46" s="191"/>
      <c r="CGW46" s="191"/>
      <c r="CGX46" s="191"/>
      <c r="CGY46" s="191"/>
      <c r="CGZ46" s="191"/>
      <c r="CHA46" s="191"/>
      <c r="CHB46" s="191"/>
      <c r="CHC46" s="191"/>
      <c r="CHD46" s="191"/>
      <c r="CHE46" s="191"/>
      <c r="CHF46" s="191"/>
      <c r="CHG46" s="191"/>
      <c r="CHH46" s="191"/>
      <c r="CHI46" s="191"/>
      <c r="CHJ46" s="191"/>
      <c r="CHK46" s="191"/>
      <c r="CHL46" s="191"/>
      <c r="CHM46" s="191"/>
      <c r="CHN46" s="191"/>
      <c r="CHO46" s="191"/>
      <c r="CHP46" s="191"/>
      <c r="CHQ46" s="191"/>
      <c r="CHR46" s="191"/>
      <c r="CHS46" s="191"/>
      <c r="CHT46" s="191"/>
      <c r="CHU46" s="191"/>
      <c r="CHV46" s="191"/>
      <c r="CHW46" s="191"/>
      <c r="CHX46" s="191"/>
      <c r="CHY46" s="191"/>
      <c r="CHZ46" s="191"/>
      <c r="CIA46" s="191"/>
      <c r="CIB46" s="191"/>
      <c r="CIC46" s="191"/>
      <c r="CID46" s="191"/>
      <c r="CIE46" s="191"/>
      <c r="CIF46" s="191"/>
      <c r="CIG46" s="191"/>
      <c r="CIH46" s="191"/>
      <c r="CII46" s="191"/>
      <c r="CIJ46" s="191"/>
      <c r="CIK46" s="191"/>
      <c r="CIL46" s="191"/>
      <c r="CIM46" s="191"/>
      <c r="CIN46" s="191"/>
      <c r="CIO46" s="191"/>
      <c r="CIP46" s="191"/>
      <c r="CIQ46" s="191"/>
      <c r="CIR46" s="191"/>
      <c r="CIS46" s="191"/>
      <c r="CIT46" s="191"/>
      <c r="CIU46" s="191"/>
      <c r="CIV46" s="191"/>
      <c r="CIW46" s="191"/>
      <c r="CIX46" s="191"/>
      <c r="CIY46" s="191"/>
      <c r="CIZ46" s="191"/>
      <c r="CJA46" s="191"/>
      <c r="CJB46" s="191"/>
      <c r="CJC46" s="191"/>
      <c r="CJD46" s="191"/>
      <c r="CJE46" s="191"/>
      <c r="CJF46" s="191"/>
      <c r="CJG46" s="191"/>
      <c r="CJH46" s="191"/>
      <c r="CJI46" s="191"/>
      <c r="CJJ46" s="191"/>
      <c r="CJK46" s="191"/>
      <c r="CJL46" s="191"/>
      <c r="CJM46" s="191"/>
      <c r="CJN46" s="191"/>
      <c r="CJO46" s="191"/>
      <c r="CJP46" s="191"/>
      <c r="CJQ46" s="191"/>
      <c r="CJR46" s="191"/>
      <c r="CJS46" s="191"/>
      <c r="CJT46" s="191"/>
      <c r="CJU46" s="191"/>
      <c r="CJV46" s="191"/>
      <c r="CJW46" s="191"/>
      <c r="CJX46" s="191"/>
      <c r="CJY46" s="191"/>
      <c r="CJZ46" s="191"/>
      <c r="CKA46" s="191"/>
      <c r="CKB46" s="191"/>
      <c r="CKC46" s="191"/>
      <c r="CKD46" s="191"/>
      <c r="CKE46" s="191"/>
      <c r="CKF46" s="191"/>
      <c r="CKG46" s="191"/>
      <c r="CKH46" s="191"/>
      <c r="CKI46" s="191"/>
      <c r="CKJ46" s="191"/>
      <c r="CKK46" s="191"/>
      <c r="CKL46" s="191"/>
      <c r="CKM46" s="191"/>
      <c r="CKN46" s="191"/>
      <c r="CKO46" s="191"/>
      <c r="CKP46" s="191"/>
      <c r="CKQ46" s="191"/>
      <c r="CKR46" s="191"/>
      <c r="CKS46" s="191"/>
      <c r="CKT46" s="191"/>
      <c r="CKU46" s="191"/>
      <c r="CKV46" s="191"/>
      <c r="CKW46" s="191"/>
      <c r="CKX46" s="191"/>
      <c r="CKY46" s="191"/>
      <c r="CKZ46" s="191"/>
      <c r="CLA46" s="191"/>
      <c r="CLB46" s="191"/>
      <c r="CLC46" s="191"/>
      <c r="CLD46" s="191"/>
      <c r="CLE46" s="191"/>
      <c r="CLF46" s="191"/>
      <c r="CLG46" s="191"/>
      <c r="CLH46" s="191"/>
      <c r="CLI46" s="191"/>
      <c r="CLJ46" s="191"/>
      <c r="CLK46" s="191"/>
      <c r="CLL46" s="191"/>
      <c r="CLM46" s="191"/>
      <c r="CLN46" s="191"/>
      <c r="CLO46" s="191"/>
      <c r="CLP46" s="191"/>
      <c r="CLQ46" s="191"/>
      <c r="CLR46" s="191"/>
      <c r="CLS46" s="191"/>
      <c r="CLT46" s="191"/>
      <c r="CLU46" s="191"/>
      <c r="CLV46" s="191"/>
      <c r="CLW46" s="191"/>
      <c r="CLX46" s="191"/>
      <c r="CLY46" s="191"/>
      <c r="CLZ46" s="191"/>
      <c r="CMA46" s="191"/>
      <c r="CMB46" s="191"/>
      <c r="CMC46" s="191"/>
      <c r="CMD46" s="191"/>
      <c r="CME46" s="191"/>
      <c r="CMF46" s="191"/>
      <c r="CMG46" s="191"/>
      <c r="CMH46" s="191"/>
      <c r="CMI46" s="191"/>
      <c r="CMJ46" s="191"/>
      <c r="CMK46" s="191"/>
      <c r="CML46" s="191"/>
      <c r="CMM46" s="191"/>
      <c r="CMN46" s="191"/>
      <c r="CMO46" s="191"/>
      <c r="CMP46" s="191"/>
      <c r="CMQ46" s="191"/>
      <c r="CMR46" s="191"/>
      <c r="CMS46" s="191"/>
      <c r="CMT46" s="191"/>
      <c r="CMU46" s="191"/>
      <c r="CMV46" s="191"/>
      <c r="CMW46" s="191"/>
      <c r="CMX46" s="191"/>
      <c r="CMY46" s="191"/>
      <c r="CMZ46" s="191"/>
      <c r="CNA46" s="191"/>
      <c r="CNB46" s="191"/>
      <c r="CNC46" s="191"/>
      <c r="CND46" s="191"/>
      <c r="CNE46" s="191"/>
      <c r="CNF46" s="191"/>
      <c r="CNG46" s="191"/>
      <c r="CNH46" s="191"/>
      <c r="CNI46" s="191"/>
      <c r="CNJ46" s="191"/>
      <c r="CNK46" s="191"/>
      <c r="CNL46" s="191"/>
      <c r="CNM46" s="191"/>
      <c r="CNN46" s="191"/>
      <c r="CNO46" s="191"/>
      <c r="CNP46" s="191"/>
      <c r="CNQ46" s="191"/>
      <c r="CNR46" s="191"/>
      <c r="CNS46" s="191"/>
      <c r="CNT46" s="191"/>
      <c r="CNU46" s="191"/>
      <c r="CNV46" s="191"/>
      <c r="CNW46" s="191"/>
      <c r="CNX46" s="191"/>
      <c r="CNY46" s="191"/>
      <c r="CNZ46" s="191"/>
      <c r="COA46" s="191"/>
      <c r="COB46" s="191"/>
      <c r="COC46" s="191"/>
      <c r="COD46" s="191"/>
      <c r="COE46" s="191"/>
      <c r="COF46" s="191"/>
      <c r="COG46" s="191"/>
      <c r="COH46" s="191"/>
      <c r="COI46" s="191"/>
      <c r="COJ46" s="191"/>
      <c r="COK46" s="191"/>
      <c r="COL46" s="191"/>
      <c r="COM46" s="191"/>
      <c r="CON46" s="191"/>
      <c r="COO46" s="191"/>
      <c r="COP46" s="191"/>
      <c r="COQ46" s="191"/>
      <c r="COR46" s="191"/>
      <c r="COS46" s="191"/>
      <c r="COT46" s="191"/>
      <c r="COU46" s="191"/>
      <c r="COV46" s="191"/>
      <c r="COW46" s="191"/>
      <c r="COX46" s="191"/>
      <c r="COY46" s="191"/>
      <c r="COZ46" s="191"/>
      <c r="CPA46" s="191"/>
      <c r="CPB46" s="191"/>
      <c r="CPC46" s="191"/>
      <c r="CPD46" s="191"/>
      <c r="CPE46" s="191"/>
      <c r="CPF46" s="191"/>
      <c r="CPG46" s="191"/>
      <c r="CPH46" s="191"/>
      <c r="CPI46" s="191"/>
      <c r="CPJ46" s="191"/>
      <c r="CPK46" s="191"/>
      <c r="CPL46" s="191"/>
      <c r="CPM46" s="191"/>
      <c r="CPN46" s="191"/>
      <c r="CPO46" s="191"/>
      <c r="CPP46" s="191"/>
      <c r="CPQ46" s="191"/>
      <c r="CPR46" s="191"/>
      <c r="CPS46" s="191"/>
      <c r="CPT46" s="191"/>
      <c r="CPU46" s="191"/>
      <c r="CPV46" s="191"/>
      <c r="CPW46" s="191"/>
      <c r="CPX46" s="191"/>
      <c r="CPY46" s="191"/>
      <c r="CPZ46" s="191"/>
      <c r="CQA46" s="191"/>
      <c r="CQB46" s="191"/>
      <c r="CQC46" s="191"/>
      <c r="CQD46" s="191"/>
      <c r="CQE46" s="191"/>
      <c r="CQF46" s="191"/>
      <c r="CQG46" s="191"/>
      <c r="CQH46" s="191"/>
      <c r="CQI46" s="191"/>
      <c r="CQJ46" s="191"/>
      <c r="CQK46" s="191"/>
      <c r="CQL46" s="191"/>
      <c r="CQM46" s="191"/>
      <c r="CQN46" s="191"/>
      <c r="CQO46" s="191"/>
      <c r="CQP46" s="191"/>
      <c r="CQQ46" s="191"/>
      <c r="CQR46" s="191"/>
      <c r="CQS46" s="191"/>
      <c r="CQT46" s="191"/>
      <c r="CQU46" s="191"/>
      <c r="CQV46" s="191"/>
      <c r="CQW46" s="191"/>
      <c r="CQX46" s="191"/>
      <c r="CQY46" s="191"/>
      <c r="CQZ46" s="191"/>
      <c r="CRA46" s="191"/>
      <c r="CRB46" s="191"/>
      <c r="CRC46" s="191"/>
      <c r="CRD46" s="191"/>
      <c r="CRE46" s="191"/>
      <c r="CRF46" s="191"/>
      <c r="CRG46" s="191"/>
      <c r="CRH46" s="191"/>
      <c r="CRI46" s="191"/>
      <c r="CRJ46" s="191"/>
      <c r="CRK46" s="191"/>
      <c r="CRL46" s="191"/>
      <c r="CRM46" s="191"/>
      <c r="CRN46" s="191"/>
      <c r="CRO46" s="191"/>
      <c r="CRP46" s="191"/>
      <c r="CRQ46" s="191"/>
      <c r="CRR46" s="191"/>
      <c r="CRS46" s="191"/>
      <c r="CRT46" s="191"/>
      <c r="CRU46" s="191"/>
      <c r="CRV46" s="191"/>
      <c r="CRW46" s="191"/>
      <c r="CRX46" s="191"/>
      <c r="CRY46" s="191"/>
      <c r="CRZ46" s="191"/>
      <c r="CSA46" s="191"/>
      <c r="CSB46" s="191"/>
      <c r="CSC46" s="191"/>
      <c r="CSD46" s="191"/>
      <c r="CSE46" s="191"/>
      <c r="CSF46" s="191"/>
      <c r="CSG46" s="191"/>
      <c r="CSH46" s="191"/>
      <c r="CSI46" s="191"/>
      <c r="CSJ46" s="191"/>
      <c r="CSK46" s="191"/>
      <c r="CSL46" s="191"/>
      <c r="CSM46" s="191"/>
      <c r="CSN46" s="191"/>
      <c r="CSO46" s="191"/>
      <c r="CSP46" s="191"/>
      <c r="CSQ46" s="191"/>
      <c r="CSR46" s="191"/>
      <c r="CSS46" s="191"/>
      <c r="CST46" s="191"/>
      <c r="CSU46" s="191"/>
      <c r="CSV46" s="191"/>
      <c r="CSW46" s="191"/>
      <c r="CSX46" s="191"/>
      <c r="CSY46" s="191"/>
      <c r="CSZ46" s="191"/>
      <c r="CTA46" s="191"/>
      <c r="CTB46" s="191"/>
      <c r="CTC46" s="191"/>
      <c r="CTD46" s="191"/>
      <c r="CTE46" s="191"/>
      <c r="CTF46" s="191"/>
      <c r="CTG46" s="191"/>
      <c r="CTH46" s="191"/>
      <c r="CTI46" s="191"/>
      <c r="CTJ46" s="191"/>
      <c r="CTK46" s="191"/>
      <c r="CTL46" s="191"/>
      <c r="CTM46" s="191"/>
      <c r="CTN46" s="191"/>
      <c r="CTO46" s="191"/>
      <c r="CTP46" s="191"/>
      <c r="CTQ46" s="191"/>
      <c r="CTR46" s="191"/>
      <c r="CTS46" s="191"/>
      <c r="CTT46" s="191"/>
      <c r="CTU46" s="191"/>
      <c r="CTV46" s="191"/>
      <c r="CTW46" s="191"/>
      <c r="CTX46" s="191"/>
      <c r="CTY46" s="191"/>
      <c r="CTZ46" s="191"/>
      <c r="CUA46" s="191"/>
      <c r="CUB46" s="191"/>
      <c r="CUC46" s="191"/>
      <c r="CUD46" s="191"/>
      <c r="CUE46" s="191"/>
      <c r="CUF46" s="191"/>
      <c r="CUG46" s="191"/>
      <c r="CUH46" s="191"/>
      <c r="CUI46" s="191"/>
      <c r="CUJ46" s="191"/>
      <c r="CUK46" s="191"/>
      <c r="CUL46" s="191"/>
      <c r="CUM46" s="191"/>
      <c r="CUN46" s="191"/>
      <c r="CUO46" s="191"/>
      <c r="CUP46" s="191"/>
      <c r="CUQ46" s="191"/>
      <c r="CUR46" s="191"/>
      <c r="CUS46" s="191"/>
      <c r="CUT46" s="191"/>
      <c r="CUU46" s="191"/>
      <c r="CUV46" s="191"/>
      <c r="CUW46" s="191"/>
      <c r="CUX46" s="191"/>
      <c r="CUY46" s="191"/>
      <c r="CUZ46" s="191"/>
      <c r="CVA46" s="191"/>
      <c r="CVB46" s="191"/>
      <c r="CVC46" s="191"/>
      <c r="CVD46" s="191"/>
      <c r="CVE46" s="191"/>
      <c r="CVF46" s="191"/>
      <c r="CVG46" s="191"/>
      <c r="CVH46" s="191"/>
      <c r="CVI46" s="191"/>
      <c r="CVJ46" s="191"/>
      <c r="CVK46" s="191"/>
      <c r="CVL46" s="191"/>
      <c r="CVM46" s="191"/>
      <c r="CVN46" s="191"/>
      <c r="CVO46" s="191"/>
      <c r="CVP46" s="191"/>
      <c r="CVQ46" s="191"/>
      <c r="CVR46" s="191"/>
      <c r="CVS46" s="191"/>
      <c r="CVT46" s="191"/>
      <c r="CVU46" s="191"/>
      <c r="CVV46" s="191"/>
      <c r="CVW46" s="191"/>
      <c r="CVX46" s="191"/>
      <c r="CVY46" s="191"/>
      <c r="CVZ46" s="191"/>
      <c r="CWA46" s="191"/>
      <c r="CWB46" s="191"/>
      <c r="CWC46" s="191"/>
      <c r="CWD46" s="191"/>
      <c r="CWE46" s="191"/>
      <c r="CWF46" s="191"/>
      <c r="CWG46" s="191"/>
      <c r="CWH46" s="191"/>
      <c r="CWI46" s="191"/>
      <c r="CWJ46" s="191"/>
      <c r="CWK46" s="191"/>
      <c r="CWL46" s="191"/>
      <c r="CWM46" s="191"/>
      <c r="CWN46" s="191"/>
      <c r="CWO46" s="191"/>
      <c r="CWP46" s="191"/>
      <c r="CWQ46" s="191"/>
      <c r="CWR46" s="191"/>
      <c r="CWS46" s="191"/>
      <c r="CWT46" s="191"/>
      <c r="CWU46" s="191"/>
      <c r="CWV46" s="191"/>
      <c r="CWW46" s="191"/>
      <c r="CWX46" s="191"/>
      <c r="CWY46" s="191"/>
      <c r="CWZ46" s="191"/>
      <c r="CXA46" s="191"/>
      <c r="CXB46" s="191"/>
      <c r="CXC46" s="191"/>
      <c r="CXD46" s="191"/>
      <c r="CXE46" s="191"/>
      <c r="CXF46" s="191"/>
      <c r="CXG46" s="191"/>
      <c r="CXH46" s="191"/>
      <c r="CXI46" s="191"/>
      <c r="CXJ46" s="191"/>
      <c r="CXK46" s="191"/>
      <c r="CXL46" s="191"/>
      <c r="CXM46" s="191"/>
      <c r="CXN46" s="191"/>
      <c r="CXO46" s="191"/>
      <c r="CXP46" s="191"/>
      <c r="CXQ46" s="191"/>
      <c r="CXR46" s="191"/>
      <c r="CXS46" s="191"/>
      <c r="CXT46" s="191"/>
      <c r="CXU46" s="191"/>
      <c r="CXV46" s="191"/>
      <c r="CXW46" s="191"/>
      <c r="CXX46" s="191"/>
      <c r="CXY46" s="191"/>
      <c r="CXZ46" s="191"/>
      <c r="CYA46" s="191"/>
      <c r="CYB46" s="191"/>
      <c r="CYC46" s="191"/>
      <c r="CYD46" s="191"/>
      <c r="CYE46" s="191"/>
      <c r="CYF46" s="191"/>
      <c r="CYG46" s="191"/>
      <c r="CYH46" s="191"/>
      <c r="CYI46" s="191"/>
      <c r="CYJ46" s="191"/>
      <c r="CYK46" s="191"/>
      <c r="CYL46" s="191"/>
      <c r="CYM46" s="191"/>
      <c r="CYN46" s="191"/>
      <c r="CYO46" s="191"/>
      <c r="CYP46" s="191"/>
      <c r="CYQ46" s="191"/>
      <c r="CYR46" s="191"/>
      <c r="CYS46" s="191"/>
      <c r="CYT46" s="191"/>
      <c r="CYU46" s="191"/>
      <c r="CYV46" s="191"/>
      <c r="CYW46" s="191"/>
      <c r="CYX46" s="191"/>
      <c r="CYY46" s="191"/>
      <c r="CYZ46" s="191"/>
      <c r="CZA46" s="191"/>
      <c r="CZB46" s="191"/>
      <c r="CZC46" s="191"/>
      <c r="CZD46" s="191"/>
      <c r="CZE46" s="191"/>
      <c r="CZF46" s="191"/>
      <c r="CZG46" s="191"/>
      <c r="CZH46" s="191"/>
      <c r="CZI46" s="191"/>
      <c r="CZJ46" s="191"/>
      <c r="CZK46" s="191"/>
      <c r="CZL46" s="191"/>
      <c r="CZM46" s="191"/>
      <c r="CZN46" s="191"/>
      <c r="CZO46" s="191"/>
      <c r="CZP46" s="191"/>
      <c r="CZQ46" s="191"/>
      <c r="CZR46" s="191"/>
      <c r="CZS46" s="191"/>
      <c r="CZT46" s="191"/>
      <c r="CZU46" s="191"/>
      <c r="CZV46" s="191"/>
      <c r="CZW46" s="191"/>
      <c r="CZX46" s="191"/>
      <c r="CZY46" s="191"/>
      <c r="CZZ46" s="191"/>
      <c r="DAA46" s="191"/>
      <c r="DAB46" s="191"/>
      <c r="DAC46" s="191"/>
      <c r="DAD46" s="191"/>
      <c r="DAE46" s="191"/>
      <c r="DAF46" s="191"/>
      <c r="DAG46" s="191"/>
      <c r="DAH46" s="191"/>
      <c r="DAI46" s="191"/>
      <c r="DAJ46" s="191"/>
      <c r="DAK46" s="191"/>
      <c r="DAL46" s="191"/>
      <c r="DAM46" s="191"/>
      <c r="DAN46" s="191"/>
      <c r="DAO46" s="191"/>
      <c r="DAP46" s="191"/>
      <c r="DAQ46" s="191"/>
      <c r="DAR46" s="191"/>
      <c r="DAS46" s="191"/>
      <c r="DAT46" s="191"/>
      <c r="DAU46" s="191"/>
      <c r="DAV46" s="191"/>
      <c r="DAW46" s="191"/>
      <c r="DAX46" s="191"/>
      <c r="DAY46" s="191"/>
      <c r="DAZ46" s="191"/>
      <c r="DBA46" s="191"/>
      <c r="DBB46" s="191"/>
      <c r="DBC46" s="191"/>
      <c r="DBD46" s="191"/>
      <c r="DBE46" s="191"/>
      <c r="DBF46" s="191"/>
      <c r="DBG46" s="191"/>
      <c r="DBH46" s="191"/>
      <c r="DBI46" s="191"/>
      <c r="DBJ46" s="191"/>
      <c r="DBK46" s="191"/>
      <c r="DBL46" s="191"/>
      <c r="DBM46" s="191"/>
      <c r="DBN46" s="191"/>
      <c r="DBO46" s="191"/>
      <c r="DBP46" s="191"/>
      <c r="DBQ46" s="191"/>
      <c r="DBR46" s="191"/>
      <c r="DBS46" s="191"/>
      <c r="DBT46" s="191"/>
      <c r="DBU46" s="191"/>
      <c r="DBV46" s="191"/>
      <c r="DBW46" s="191"/>
      <c r="DBX46" s="191"/>
      <c r="DBY46" s="191"/>
      <c r="DBZ46" s="191"/>
      <c r="DCA46" s="191"/>
      <c r="DCB46" s="191"/>
      <c r="DCC46" s="191"/>
      <c r="DCD46" s="191"/>
      <c r="DCE46" s="191"/>
      <c r="DCF46" s="191"/>
      <c r="DCG46" s="191"/>
      <c r="DCH46" s="191"/>
      <c r="DCI46" s="191"/>
      <c r="DCJ46" s="191"/>
      <c r="DCK46" s="191"/>
      <c r="DCL46" s="191"/>
      <c r="DCM46" s="191"/>
      <c r="DCN46" s="191"/>
      <c r="DCO46" s="191"/>
      <c r="DCP46" s="191"/>
      <c r="DCQ46" s="191"/>
      <c r="DCR46" s="191"/>
      <c r="DCS46" s="191"/>
      <c r="DCT46" s="191"/>
      <c r="DCU46" s="191"/>
      <c r="DCV46" s="191"/>
      <c r="DCW46" s="191"/>
      <c r="DCX46" s="191"/>
      <c r="DCY46" s="191"/>
      <c r="DCZ46" s="191"/>
      <c r="DDA46" s="191"/>
      <c r="DDB46" s="191"/>
      <c r="DDC46" s="191"/>
      <c r="DDD46" s="191"/>
      <c r="DDE46" s="191"/>
      <c r="DDF46" s="191"/>
      <c r="DDG46" s="191"/>
      <c r="DDH46" s="191"/>
      <c r="DDI46" s="191"/>
      <c r="DDJ46" s="191"/>
      <c r="DDK46" s="191"/>
      <c r="DDL46" s="191"/>
      <c r="DDM46" s="191"/>
      <c r="DDN46" s="191"/>
      <c r="DDO46" s="191"/>
      <c r="DDP46" s="191"/>
      <c r="DDQ46" s="191"/>
      <c r="DDR46" s="191"/>
      <c r="DDS46" s="191"/>
      <c r="DDT46" s="191"/>
      <c r="DDU46" s="191"/>
      <c r="DDV46" s="191"/>
      <c r="DDW46" s="191"/>
      <c r="DDX46" s="191"/>
      <c r="DDY46" s="191"/>
      <c r="DDZ46" s="191"/>
      <c r="DEA46" s="191"/>
      <c r="DEB46" s="191"/>
      <c r="DEC46" s="191"/>
      <c r="DED46" s="191"/>
      <c r="DEE46" s="191"/>
      <c r="DEF46" s="191"/>
      <c r="DEG46" s="191"/>
      <c r="DEH46" s="191"/>
      <c r="DEI46" s="191"/>
      <c r="DEJ46" s="191"/>
      <c r="DEK46" s="191"/>
      <c r="DEL46" s="191"/>
      <c r="DEM46" s="191"/>
      <c r="DEN46" s="191"/>
      <c r="DEO46" s="191"/>
      <c r="DEP46" s="191"/>
      <c r="DEQ46" s="191"/>
      <c r="DER46" s="191"/>
      <c r="DES46" s="191"/>
      <c r="DET46" s="191"/>
      <c r="DEU46" s="191"/>
      <c r="DEV46" s="191"/>
      <c r="DEW46" s="191"/>
      <c r="DEX46" s="191"/>
      <c r="DEY46" s="191"/>
      <c r="DEZ46" s="191"/>
      <c r="DFA46" s="191"/>
      <c r="DFB46" s="191"/>
      <c r="DFC46" s="191"/>
      <c r="DFD46" s="191"/>
      <c r="DFE46" s="191"/>
      <c r="DFF46" s="191"/>
      <c r="DFG46" s="191"/>
      <c r="DFH46" s="191"/>
      <c r="DFI46" s="191"/>
      <c r="DFJ46" s="191"/>
      <c r="DFK46" s="191"/>
      <c r="DFL46" s="191"/>
      <c r="DFM46" s="191"/>
      <c r="DFN46" s="191"/>
      <c r="DFO46" s="191"/>
      <c r="DFP46" s="191"/>
      <c r="DFQ46" s="191"/>
      <c r="DFR46" s="191"/>
      <c r="DFS46" s="191"/>
      <c r="DFT46" s="191"/>
      <c r="DFU46" s="191"/>
      <c r="DFV46" s="191"/>
      <c r="DFW46" s="191"/>
      <c r="DFX46" s="191"/>
      <c r="DFY46" s="191"/>
      <c r="DFZ46" s="191"/>
      <c r="DGA46" s="191"/>
      <c r="DGB46" s="191"/>
      <c r="DGC46" s="191"/>
      <c r="DGD46" s="191"/>
      <c r="DGE46" s="191"/>
      <c r="DGF46" s="191"/>
      <c r="DGG46" s="191"/>
      <c r="DGH46" s="191"/>
      <c r="DGI46" s="191"/>
      <c r="DGJ46" s="191"/>
      <c r="DGK46" s="191"/>
      <c r="DGL46" s="191"/>
      <c r="DGM46" s="191"/>
      <c r="DGN46" s="191"/>
      <c r="DGO46" s="191"/>
      <c r="DGP46" s="191"/>
      <c r="DGQ46" s="191"/>
      <c r="DGR46" s="191"/>
      <c r="DGS46" s="191"/>
      <c r="DGT46" s="191"/>
      <c r="DGU46" s="191"/>
      <c r="DGV46" s="191"/>
      <c r="DGW46" s="191"/>
      <c r="DGX46" s="191"/>
      <c r="DGY46" s="191"/>
      <c r="DGZ46" s="191"/>
      <c r="DHA46" s="191"/>
      <c r="DHB46" s="191"/>
      <c r="DHC46" s="191"/>
      <c r="DHD46" s="191"/>
      <c r="DHE46" s="191"/>
      <c r="DHF46" s="191"/>
      <c r="DHG46" s="191"/>
      <c r="DHH46" s="191"/>
      <c r="DHI46" s="191"/>
      <c r="DHJ46" s="191"/>
      <c r="DHK46" s="191"/>
      <c r="DHL46" s="191"/>
      <c r="DHM46" s="191"/>
      <c r="DHN46" s="191"/>
      <c r="DHO46" s="191"/>
      <c r="DHP46" s="191"/>
      <c r="DHQ46" s="191"/>
      <c r="DHR46" s="191"/>
      <c r="DHS46" s="191"/>
      <c r="DHT46" s="191"/>
      <c r="DHU46" s="191"/>
      <c r="DHV46" s="191"/>
      <c r="DHW46" s="191"/>
      <c r="DHX46" s="191"/>
      <c r="DHY46" s="191"/>
      <c r="DHZ46" s="191"/>
      <c r="DIA46" s="191"/>
      <c r="DIB46" s="191"/>
      <c r="DIC46" s="191"/>
      <c r="DID46" s="191"/>
      <c r="DIE46" s="191"/>
      <c r="DIF46" s="191"/>
      <c r="DIG46" s="191"/>
      <c r="DIH46" s="191"/>
      <c r="DII46" s="191"/>
      <c r="DIJ46" s="191"/>
      <c r="DIK46" s="191"/>
      <c r="DIL46" s="191"/>
      <c r="DIM46" s="191"/>
      <c r="DIN46" s="191"/>
      <c r="DIO46" s="191"/>
      <c r="DIP46" s="191"/>
      <c r="DIQ46" s="191"/>
      <c r="DIR46" s="191"/>
      <c r="DIS46" s="191"/>
      <c r="DIT46" s="191"/>
      <c r="DIU46" s="191"/>
      <c r="DIV46" s="191"/>
      <c r="DIW46" s="191"/>
      <c r="DIX46" s="191"/>
      <c r="DIY46" s="191"/>
      <c r="DIZ46" s="191"/>
      <c r="DJA46" s="191"/>
      <c r="DJB46" s="191"/>
      <c r="DJC46" s="191"/>
      <c r="DJD46" s="191"/>
      <c r="DJE46" s="191"/>
      <c r="DJF46" s="191"/>
      <c r="DJG46" s="191"/>
      <c r="DJH46" s="191"/>
      <c r="DJI46" s="191"/>
      <c r="DJJ46" s="191"/>
      <c r="DJK46" s="191"/>
      <c r="DJL46" s="191"/>
      <c r="DJM46" s="191"/>
      <c r="DJN46" s="191"/>
      <c r="DJO46" s="191"/>
      <c r="DJP46" s="191"/>
      <c r="DJQ46" s="191"/>
      <c r="DJR46" s="191"/>
      <c r="DJS46" s="191"/>
      <c r="DJT46" s="191"/>
      <c r="DJU46" s="191"/>
      <c r="DJV46" s="191"/>
      <c r="DJW46" s="191"/>
      <c r="DJX46" s="191"/>
      <c r="DJY46" s="191"/>
      <c r="DJZ46" s="191"/>
      <c r="DKA46" s="191"/>
      <c r="DKB46" s="191"/>
      <c r="DKC46" s="191"/>
      <c r="DKD46" s="191"/>
      <c r="DKE46" s="191"/>
      <c r="DKF46" s="191"/>
      <c r="DKG46" s="191"/>
      <c r="DKH46" s="191"/>
      <c r="DKI46" s="191"/>
      <c r="DKJ46" s="191"/>
      <c r="DKK46" s="191"/>
      <c r="DKL46" s="191"/>
      <c r="DKM46" s="191"/>
      <c r="DKN46" s="191"/>
      <c r="DKO46" s="191"/>
      <c r="DKP46" s="191"/>
      <c r="DKQ46" s="191"/>
      <c r="DKR46" s="191"/>
      <c r="DKS46" s="191"/>
      <c r="DKT46" s="191"/>
      <c r="DKU46" s="191"/>
      <c r="DKV46" s="191"/>
      <c r="DKW46" s="191"/>
      <c r="DKX46" s="191"/>
      <c r="DKY46" s="191"/>
      <c r="DKZ46" s="191"/>
      <c r="DLA46" s="191"/>
      <c r="DLB46" s="191"/>
      <c r="DLC46" s="191"/>
      <c r="DLD46" s="191"/>
      <c r="DLE46" s="191"/>
      <c r="DLF46" s="191"/>
      <c r="DLG46" s="191"/>
      <c r="DLH46" s="191"/>
      <c r="DLI46" s="191"/>
      <c r="DLJ46" s="191"/>
      <c r="DLK46" s="191"/>
      <c r="DLL46" s="191"/>
      <c r="DLM46" s="191"/>
      <c r="DLN46" s="191"/>
      <c r="DLO46" s="191"/>
      <c r="DLP46" s="191"/>
      <c r="DLQ46" s="191"/>
      <c r="DLR46" s="191"/>
      <c r="DLS46" s="191"/>
      <c r="DLT46" s="191"/>
      <c r="DLU46" s="191"/>
      <c r="DLV46" s="191"/>
      <c r="DLW46" s="191"/>
      <c r="DLX46" s="191"/>
      <c r="DLY46" s="191"/>
      <c r="DLZ46" s="191"/>
      <c r="DMA46" s="191"/>
      <c r="DMB46" s="191"/>
      <c r="DMC46" s="191"/>
      <c r="DMD46" s="191"/>
      <c r="DME46" s="191"/>
      <c r="DMF46" s="191"/>
      <c r="DMG46" s="191"/>
      <c r="DMH46" s="191"/>
      <c r="DMI46" s="191"/>
      <c r="DMJ46" s="191"/>
      <c r="DMK46" s="191"/>
      <c r="DML46" s="191"/>
      <c r="DMM46" s="191"/>
      <c r="DMN46" s="191"/>
      <c r="DMO46" s="191"/>
      <c r="DMP46" s="191"/>
      <c r="DMQ46" s="191"/>
      <c r="DMR46" s="191"/>
      <c r="DMS46" s="191"/>
      <c r="DMT46" s="191"/>
      <c r="DMU46" s="191"/>
      <c r="DMV46" s="191"/>
      <c r="DMW46" s="191"/>
      <c r="DMX46" s="191"/>
      <c r="DMY46" s="191"/>
      <c r="DMZ46" s="191"/>
      <c r="DNA46" s="191"/>
      <c r="DNB46" s="191"/>
      <c r="DNC46" s="191"/>
      <c r="DND46" s="191"/>
      <c r="DNE46" s="191"/>
      <c r="DNF46" s="191"/>
      <c r="DNG46" s="191"/>
      <c r="DNH46" s="191"/>
      <c r="DNI46" s="191"/>
      <c r="DNJ46" s="191"/>
      <c r="DNK46" s="191"/>
      <c r="DNL46" s="191"/>
      <c r="DNM46" s="191"/>
      <c r="DNN46" s="191"/>
      <c r="DNO46" s="191"/>
      <c r="DNP46" s="191"/>
      <c r="DNQ46" s="191"/>
      <c r="DNR46" s="191"/>
      <c r="DNS46" s="191"/>
      <c r="DNT46" s="191"/>
      <c r="DNU46" s="191"/>
      <c r="DNV46" s="191"/>
      <c r="DNW46" s="191"/>
      <c r="DNX46" s="191"/>
      <c r="DNY46" s="191"/>
      <c r="DNZ46" s="191"/>
      <c r="DOA46" s="191"/>
      <c r="DOB46" s="191"/>
      <c r="DOC46" s="191"/>
      <c r="DOD46" s="191"/>
      <c r="DOE46" s="191"/>
      <c r="DOF46" s="191"/>
      <c r="DOG46" s="191"/>
      <c r="DOH46" s="191"/>
      <c r="DOI46" s="191"/>
      <c r="DOJ46" s="191"/>
      <c r="DOK46" s="191"/>
      <c r="DOL46" s="191"/>
      <c r="DOM46" s="191"/>
      <c r="DON46" s="191"/>
      <c r="DOO46" s="191"/>
      <c r="DOP46" s="191"/>
      <c r="DOQ46" s="191"/>
      <c r="DOR46" s="191"/>
      <c r="DOS46" s="191"/>
      <c r="DOT46" s="191"/>
      <c r="DOU46" s="191"/>
      <c r="DOV46" s="191"/>
      <c r="DOW46" s="191"/>
      <c r="DOX46" s="191"/>
      <c r="DOY46" s="191"/>
      <c r="DOZ46" s="191"/>
      <c r="DPA46" s="191"/>
      <c r="DPB46" s="191"/>
      <c r="DPC46" s="191"/>
      <c r="DPD46" s="191"/>
      <c r="DPE46" s="191"/>
      <c r="DPF46" s="191"/>
      <c r="DPG46" s="191"/>
      <c r="DPH46" s="191"/>
      <c r="DPI46" s="191"/>
      <c r="DPJ46" s="191"/>
      <c r="DPK46" s="191"/>
      <c r="DPL46" s="191"/>
      <c r="DPM46" s="191"/>
      <c r="DPN46" s="191"/>
      <c r="DPO46" s="191"/>
      <c r="DPP46" s="191"/>
      <c r="DPQ46" s="191"/>
      <c r="DPR46" s="191"/>
      <c r="DPS46" s="191"/>
      <c r="DPT46" s="191"/>
      <c r="DPU46" s="191"/>
      <c r="DPV46" s="191"/>
      <c r="DPW46" s="191"/>
      <c r="DPX46" s="191"/>
      <c r="DPY46" s="191"/>
      <c r="DPZ46" s="191"/>
      <c r="DQA46" s="191"/>
      <c r="DQB46" s="191"/>
      <c r="DQC46" s="191"/>
      <c r="DQD46" s="191"/>
      <c r="DQE46" s="191"/>
      <c r="DQF46" s="191"/>
      <c r="DQG46" s="191"/>
      <c r="DQH46" s="191"/>
      <c r="DQI46" s="191"/>
      <c r="DQJ46" s="191"/>
      <c r="DQK46" s="191"/>
      <c r="DQL46" s="191"/>
      <c r="DQM46" s="191"/>
      <c r="DQN46" s="191"/>
      <c r="DQO46" s="191"/>
      <c r="DQP46" s="191"/>
      <c r="DQQ46" s="191"/>
      <c r="DQR46" s="191"/>
      <c r="DQS46" s="191"/>
      <c r="DQT46" s="191"/>
      <c r="DQU46" s="191"/>
      <c r="DQV46" s="191"/>
      <c r="DQW46" s="191"/>
      <c r="DQX46" s="191"/>
      <c r="DQY46" s="191"/>
      <c r="DQZ46" s="191"/>
      <c r="DRA46" s="191"/>
      <c r="DRB46" s="191"/>
      <c r="DRC46" s="191"/>
      <c r="DRD46" s="191"/>
      <c r="DRE46" s="191"/>
      <c r="DRF46" s="191"/>
      <c r="DRG46" s="191"/>
      <c r="DRH46" s="191"/>
      <c r="DRI46" s="191"/>
      <c r="DRJ46" s="191"/>
      <c r="DRK46" s="191"/>
      <c r="DRL46" s="191"/>
      <c r="DRM46" s="191"/>
      <c r="DRN46" s="191"/>
      <c r="DRO46" s="191"/>
      <c r="DRP46" s="191"/>
      <c r="DRQ46" s="191"/>
      <c r="DRR46" s="191"/>
      <c r="DRS46" s="191"/>
      <c r="DRT46" s="191"/>
      <c r="DRU46" s="191"/>
      <c r="DRV46" s="191"/>
      <c r="DRW46" s="191"/>
      <c r="DRX46" s="191"/>
      <c r="DRY46" s="191"/>
      <c r="DRZ46" s="191"/>
      <c r="DSA46" s="191"/>
      <c r="DSB46" s="191"/>
      <c r="DSC46" s="191"/>
      <c r="DSD46" s="191"/>
      <c r="DSE46" s="191"/>
      <c r="DSF46" s="191"/>
      <c r="DSG46" s="191"/>
      <c r="DSH46" s="191"/>
      <c r="DSI46" s="191"/>
      <c r="DSJ46" s="191"/>
      <c r="DSK46" s="191"/>
      <c r="DSL46" s="191"/>
      <c r="DSM46" s="191"/>
      <c r="DSN46" s="191"/>
      <c r="DSO46" s="191"/>
      <c r="DSP46" s="191"/>
      <c r="DSQ46" s="191"/>
      <c r="DSR46" s="191"/>
      <c r="DSS46" s="191"/>
      <c r="DST46" s="191"/>
      <c r="DSU46" s="191"/>
      <c r="DSV46" s="191"/>
      <c r="DSW46" s="191"/>
      <c r="DSX46" s="191"/>
      <c r="DSY46" s="191"/>
      <c r="DSZ46" s="191"/>
      <c r="DTA46" s="191"/>
      <c r="DTB46" s="191"/>
      <c r="DTC46" s="191"/>
      <c r="DTD46" s="191"/>
      <c r="DTE46" s="191"/>
      <c r="DTF46" s="191"/>
      <c r="DTG46" s="191"/>
      <c r="DTH46" s="191"/>
      <c r="DTI46" s="191"/>
      <c r="DTJ46" s="191"/>
      <c r="DTK46" s="191"/>
      <c r="DTL46" s="191"/>
      <c r="DTM46" s="191"/>
      <c r="DTN46" s="191"/>
      <c r="DTO46" s="191"/>
      <c r="DTP46" s="191"/>
      <c r="DTQ46" s="191"/>
      <c r="DTR46" s="191"/>
      <c r="DTS46" s="191"/>
      <c r="DTT46" s="191"/>
      <c r="DTU46" s="191"/>
      <c r="DTV46" s="191"/>
      <c r="DTW46" s="191"/>
      <c r="DTX46" s="191"/>
      <c r="DTY46" s="191"/>
      <c r="DTZ46" s="191"/>
      <c r="DUA46" s="191"/>
      <c r="DUB46" s="191"/>
      <c r="DUC46" s="191"/>
      <c r="DUD46" s="191"/>
      <c r="DUE46" s="191"/>
      <c r="DUF46" s="191"/>
      <c r="DUG46" s="191"/>
      <c r="DUH46" s="191"/>
      <c r="DUI46" s="191"/>
      <c r="DUJ46" s="191"/>
      <c r="DUK46" s="191"/>
      <c r="DUL46" s="191"/>
      <c r="DUM46" s="191"/>
      <c r="DUN46" s="191"/>
      <c r="DUO46" s="191"/>
      <c r="DUP46" s="191"/>
      <c r="DUQ46" s="191"/>
      <c r="DUR46" s="191"/>
      <c r="DUS46" s="191"/>
      <c r="DUT46" s="191"/>
      <c r="DUU46" s="191"/>
      <c r="DUV46" s="191"/>
      <c r="DUW46" s="191"/>
      <c r="DUX46" s="191"/>
      <c r="DUY46" s="191"/>
      <c r="DUZ46" s="191"/>
      <c r="DVA46" s="191"/>
      <c r="DVB46" s="191"/>
      <c r="DVC46" s="191"/>
      <c r="DVD46" s="191"/>
      <c r="DVE46" s="191"/>
      <c r="DVF46" s="191"/>
      <c r="DVG46" s="191"/>
      <c r="DVH46" s="191"/>
      <c r="DVI46" s="191"/>
      <c r="DVJ46" s="191"/>
      <c r="DVK46" s="191"/>
      <c r="DVL46" s="191"/>
      <c r="DVM46" s="191"/>
      <c r="DVN46" s="191"/>
      <c r="DVO46" s="191"/>
      <c r="DVP46" s="191"/>
      <c r="DVQ46" s="191"/>
      <c r="DVR46" s="191"/>
      <c r="DVS46" s="191"/>
      <c r="DVT46" s="191"/>
      <c r="DVU46" s="191"/>
      <c r="DVV46" s="191"/>
      <c r="DVW46" s="191"/>
      <c r="DVX46" s="191"/>
      <c r="DVY46" s="191"/>
      <c r="DVZ46" s="191"/>
      <c r="DWA46" s="191"/>
      <c r="DWB46" s="191"/>
      <c r="DWC46" s="191"/>
      <c r="DWD46" s="191"/>
      <c r="DWE46" s="191"/>
      <c r="DWF46" s="191"/>
      <c r="DWG46" s="191"/>
      <c r="DWH46" s="191"/>
      <c r="DWI46" s="191"/>
      <c r="DWJ46" s="191"/>
      <c r="DWK46" s="191"/>
      <c r="DWL46" s="191"/>
      <c r="DWM46" s="191"/>
      <c r="DWN46" s="191"/>
      <c r="DWO46" s="191"/>
      <c r="DWP46" s="191"/>
      <c r="DWQ46" s="191"/>
      <c r="DWR46" s="191"/>
      <c r="DWS46" s="191"/>
      <c r="DWT46" s="191"/>
      <c r="DWU46" s="191"/>
      <c r="DWV46" s="191"/>
      <c r="DWW46" s="191"/>
      <c r="DWX46" s="191"/>
      <c r="DWY46" s="191"/>
      <c r="DWZ46" s="191"/>
      <c r="DXA46" s="191"/>
      <c r="DXB46" s="191"/>
      <c r="DXC46" s="191"/>
      <c r="DXD46" s="191"/>
      <c r="DXE46" s="191"/>
      <c r="DXF46" s="191"/>
      <c r="DXG46" s="191"/>
      <c r="DXH46" s="191"/>
      <c r="DXI46" s="191"/>
      <c r="DXJ46" s="191"/>
      <c r="DXK46" s="191"/>
      <c r="DXL46" s="191"/>
      <c r="DXM46" s="191"/>
      <c r="DXN46" s="191"/>
      <c r="DXO46" s="191"/>
      <c r="DXP46" s="191"/>
      <c r="DXQ46" s="191"/>
      <c r="DXR46" s="191"/>
      <c r="DXS46" s="191"/>
      <c r="DXT46" s="191"/>
      <c r="DXU46" s="191"/>
      <c r="DXV46" s="191"/>
      <c r="DXW46" s="191"/>
      <c r="DXX46" s="191"/>
      <c r="DXY46" s="191"/>
      <c r="DXZ46" s="191"/>
      <c r="DYA46" s="191"/>
      <c r="DYB46" s="191"/>
      <c r="DYC46" s="191"/>
      <c r="DYD46" s="191"/>
      <c r="DYE46" s="191"/>
      <c r="DYF46" s="191"/>
      <c r="DYG46" s="191"/>
      <c r="DYH46" s="191"/>
      <c r="DYI46" s="191"/>
      <c r="DYJ46" s="191"/>
      <c r="DYK46" s="191"/>
      <c r="DYL46" s="191"/>
      <c r="DYM46" s="191"/>
      <c r="DYN46" s="191"/>
      <c r="DYO46" s="191"/>
      <c r="DYP46" s="191"/>
      <c r="DYQ46" s="191"/>
      <c r="DYR46" s="191"/>
      <c r="DYS46" s="191"/>
      <c r="DYT46" s="191"/>
      <c r="DYU46" s="191"/>
      <c r="DYV46" s="191"/>
      <c r="DYW46" s="191"/>
      <c r="DYX46" s="191"/>
      <c r="DYY46" s="191"/>
      <c r="DYZ46" s="191"/>
      <c r="DZA46" s="191"/>
      <c r="DZB46" s="191"/>
      <c r="DZC46" s="191"/>
      <c r="DZD46" s="191"/>
      <c r="DZE46" s="191"/>
      <c r="DZF46" s="191"/>
      <c r="DZG46" s="191"/>
      <c r="DZH46" s="191"/>
      <c r="DZI46" s="191"/>
      <c r="DZJ46" s="191"/>
      <c r="DZK46" s="191"/>
      <c r="DZL46" s="191"/>
      <c r="DZM46" s="191"/>
      <c r="DZN46" s="191"/>
      <c r="DZO46" s="191"/>
      <c r="DZP46" s="191"/>
      <c r="DZQ46" s="191"/>
      <c r="DZR46" s="191"/>
      <c r="DZS46" s="191"/>
      <c r="DZT46" s="191"/>
      <c r="DZU46" s="191"/>
      <c r="DZV46" s="191"/>
      <c r="DZW46" s="191"/>
      <c r="DZX46" s="191"/>
      <c r="DZY46" s="191"/>
      <c r="DZZ46" s="191"/>
      <c r="EAA46" s="191"/>
      <c r="EAB46" s="191"/>
      <c r="EAC46" s="191"/>
      <c r="EAD46" s="191"/>
      <c r="EAE46" s="191"/>
      <c r="EAF46" s="191"/>
      <c r="EAG46" s="191"/>
      <c r="EAH46" s="191"/>
      <c r="EAI46" s="191"/>
      <c r="EAJ46" s="191"/>
      <c r="EAK46" s="191"/>
      <c r="EAL46" s="191"/>
      <c r="EAM46" s="191"/>
      <c r="EAN46" s="191"/>
      <c r="EAO46" s="191"/>
      <c r="EAP46" s="191"/>
      <c r="EAQ46" s="191"/>
      <c r="EAR46" s="191"/>
      <c r="EAS46" s="191"/>
      <c r="EAT46" s="191"/>
      <c r="EAU46" s="191"/>
      <c r="EAV46" s="191"/>
      <c r="EAW46" s="191"/>
      <c r="EAX46" s="191"/>
      <c r="EAY46" s="191"/>
      <c r="EAZ46" s="191"/>
      <c r="EBA46" s="191"/>
      <c r="EBB46" s="191"/>
      <c r="EBC46" s="191"/>
      <c r="EBD46" s="191"/>
      <c r="EBE46" s="191"/>
      <c r="EBF46" s="191"/>
      <c r="EBG46" s="191"/>
      <c r="EBH46" s="191"/>
      <c r="EBI46" s="191"/>
      <c r="EBJ46" s="191"/>
      <c r="EBK46" s="191"/>
      <c r="EBL46" s="191"/>
      <c r="EBM46" s="191"/>
      <c r="EBN46" s="191"/>
      <c r="EBO46" s="191"/>
      <c r="EBP46" s="191"/>
      <c r="EBQ46" s="191"/>
      <c r="EBR46" s="191"/>
      <c r="EBS46" s="191"/>
      <c r="EBT46" s="191"/>
      <c r="EBU46" s="191"/>
      <c r="EBV46" s="191"/>
      <c r="EBW46" s="191"/>
      <c r="EBX46" s="191"/>
      <c r="EBY46" s="191"/>
      <c r="EBZ46" s="191"/>
      <c r="ECA46" s="191"/>
      <c r="ECB46" s="191"/>
      <c r="ECC46" s="191"/>
      <c r="ECD46" s="191"/>
      <c r="ECE46" s="191"/>
      <c r="ECF46" s="191"/>
      <c r="ECG46" s="191"/>
      <c r="ECH46" s="191"/>
      <c r="ECI46" s="191"/>
      <c r="ECJ46" s="191"/>
      <c r="ECK46" s="191"/>
      <c r="ECL46" s="191"/>
      <c r="ECM46" s="191"/>
      <c r="ECN46" s="191"/>
      <c r="ECO46" s="191"/>
      <c r="ECP46" s="191"/>
      <c r="ECQ46" s="191"/>
      <c r="ECR46" s="191"/>
      <c r="ECS46" s="191"/>
      <c r="ECT46" s="191"/>
      <c r="ECU46" s="191"/>
      <c r="ECV46" s="191"/>
      <c r="ECW46" s="191"/>
      <c r="ECX46" s="191"/>
      <c r="ECY46" s="191"/>
      <c r="ECZ46" s="191"/>
      <c r="EDA46" s="191"/>
      <c r="EDB46" s="191"/>
      <c r="EDC46" s="191"/>
      <c r="EDD46" s="191"/>
      <c r="EDE46" s="191"/>
      <c r="EDF46" s="191"/>
      <c r="EDG46" s="191"/>
      <c r="EDH46" s="191"/>
      <c r="EDI46" s="191"/>
      <c r="EDJ46" s="191"/>
      <c r="EDK46" s="191"/>
      <c r="EDL46" s="191"/>
      <c r="EDM46" s="191"/>
      <c r="EDN46" s="191"/>
      <c r="EDO46" s="191"/>
      <c r="EDP46" s="191"/>
      <c r="EDQ46" s="191"/>
      <c r="EDR46" s="191"/>
      <c r="EDS46" s="191"/>
      <c r="EDT46" s="191"/>
      <c r="EDU46" s="191"/>
      <c r="EDV46" s="191"/>
      <c r="EDW46" s="191"/>
      <c r="EDX46" s="191"/>
      <c r="EDY46" s="191"/>
      <c r="EDZ46" s="191"/>
      <c r="EEA46" s="191"/>
      <c r="EEB46" s="191"/>
      <c r="EEC46" s="191"/>
      <c r="EED46" s="191"/>
      <c r="EEE46" s="191"/>
      <c r="EEF46" s="191"/>
      <c r="EEG46" s="191"/>
      <c r="EEH46" s="191"/>
      <c r="EEI46" s="191"/>
      <c r="EEJ46" s="191"/>
      <c r="EEK46" s="191"/>
      <c r="EEL46" s="191"/>
      <c r="EEM46" s="191"/>
      <c r="EEN46" s="191"/>
      <c r="EEO46" s="191"/>
      <c r="EEP46" s="191"/>
      <c r="EEQ46" s="191"/>
      <c r="EER46" s="191"/>
      <c r="EES46" s="191"/>
      <c r="EET46" s="191"/>
      <c r="EEU46" s="191"/>
      <c r="EEV46" s="191"/>
      <c r="EEW46" s="191"/>
      <c r="EEX46" s="191"/>
      <c r="EEY46" s="191"/>
      <c r="EEZ46" s="191"/>
      <c r="EFA46" s="191"/>
      <c r="EFB46" s="191"/>
      <c r="EFC46" s="191"/>
      <c r="EFD46" s="191"/>
      <c r="EFE46" s="191"/>
      <c r="EFF46" s="191"/>
      <c r="EFG46" s="191"/>
      <c r="EFH46" s="191"/>
      <c r="EFI46" s="191"/>
      <c r="EFJ46" s="191"/>
      <c r="EFK46" s="191"/>
      <c r="EFL46" s="191"/>
      <c r="EFM46" s="191"/>
      <c r="EFN46" s="191"/>
      <c r="EFO46" s="191"/>
      <c r="EFP46" s="191"/>
      <c r="EFQ46" s="191"/>
      <c r="EFR46" s="191"/>
      <c r="EFS46" s="191"/>
      <c r="EFT46" s="191"/>
      <c r="EFU46" s="191"/>
      <c r="EFV46" s="191"/>
      <c r="EFW46" s="191"/>
      <c r="EFX46" s="191"/>
      <c r="EFY46" s="191"/>
      <c r="EFZ46" s="191"/>
      <c r="EGA46" s="191"/>
      <c r="EGB46" s="191"/>
      <c r="EGC46" s="191"/>
      <c r="EGD46" s="191"/>
      <c r="EGE46" s="191"/>
      <c r="EGF46" s="191"/>
      <c r="EGG46" s="191"/>
      <c r="EGH46" s="191"/>
      <c r="EGI46" s="191"/>
      <c r="EGJ46" s="191"/>
      <c r="EGK46" s="191"/>
      <c r="EGL46" s="191"/>
      <c r="EGM46" s="191"/>
      <c r="EGN46" s="191"/>
      <c r="EGO46" s="191"/>
      <c r="EGP46" s="191"/>
      <c r="EGQ46" s="191"/>
      <c r="EGR46" s="191"/>
      <c r="EGS46" s="191"/>
      <c r="EGT46" s="191"/>
      <c r="EGU46" s="191"/>
      <c r="EGV46" s="191"/>
      <c r="EGW46" s="191"/>
      <c r="EGX46" s="191"/>
      <c r="EGY46" s="191"/>
      <c r="EGZ46" s="191"/>
      <c r="EHA46" s="191"/>
      <c r="EHB46" s="191"/>
      <c r="EHC46" s="191"/>
      <c r="EHD46" s="191"/>
      <c r="EHE46" s="191"/>
      <c r="EHF46" s="191"/>
      <c r="EHG46" s="191"/>
      <c r="EHH46" s="191"/>
      <c r="EHI46" s="191"/>
      <c r="EHJ46" s="191"/>
      <c r="EHK46" s="191"/>
      <c r="EHL46" s="191"/>
      <c r="EHM46" s="191"/>
      <c r="EHN46" s="191"/>
      <c r="EHO46" s="191"/>
      <c r="EHP46" s="191"/>
      <c r="EHQ46" s="191"/>
      <c r="EHR46" s="191"/>
      <c r="EHS46" s="191"/>
      <c r="EHT46" s="191"/>
      <c r="EHU46" s="191"/>
      <c r="EHV46" s="191"/>
      <c r="EHW46" s="191"/>
      <c r="EHX46" s="191"/>
      <c r="EHY46" s="191"/>
      <c r="EHZ46" s="191"/>
      <c r="EIA46" s="191"/>
      <c r="EIB46" s="191"/>
      <c r="EIC46" s="191"/>
      <c r="EID46" s="191"/>
      <c r="EIE46" s="191"/>
      <c r="EIF46" s="191"/>
      <c r="EIG46" s="191"/>
      <c r="EIH46" s="191"/>
      <c r="EII46" s="191"/>
      <c r="EIJ46" s="191"/>
      <c r="EIK46" s="191"/>
      <c r="EIL46" s="191"/>
      <c r="EIM46" s="191"/>
      <c r="EIN46" s="191"/>
      <c r="EIO46" s="191"/>
      <c r="EIP46" s="191"/>
      <c r="EIQ46" s="191"/>
      <c r="EIR46" s="191"/>
      <c r="EIS46" s="191"/>
      <c r="EIT46" s="191"/>
      <c r="EIU46" s="191"/>
      <c r="EIV46" s="191"/>
      <c r="EIW46" s="191"/>
      <c r="EIX46" s="191"/>
      <c r="EIY46" s="191"/>
      <c r="EIZ46" s="191"/>
      <c r="EJA46" s="191"/>
      <c r="EJB46" s="191"/>
      <c r="EJC46" s="191"/>
      <c r="EJD46" s="191"/>
      <c r="EJE46" s="191"/>
      <c r="EJF46" s="191"/>
      <c r="EJG46" s="191"/>
      <c r="EJH46" s="191"/>
      <c r="EJI46" s="191"/>
      <c r="EJJ46" s="191"/>
      <c r="EJK46" s="191"/>
      <c r="EJL46" s="191"/>
      <c r="EJM46" s="191"/>
      <c r="EJN46" s="191"/>
      <c r="EJO46" s="191"/>
      <c r="EJP46" s="191"/>
      <c r="EJQ46" s="191"/>
      <c r="EJR46" s="191"/>
      <c r="EJS46" s="191"/>
      <c r="EJT46" s="191"/>
      <c r="EJU46" s="191"/>
      <c r="EJV46" s="191"/>
      <c r="EJW46" s="191"/>
      <c r="EJX46" s="191"/>
      <c r="EJY46" s="191"/>
      <c r="EJZ46" s="191"/>
      <c r="EKA46" s="191"/>
      <c r="EKB46" s="191"/>
      <c r="EKC46" s="191"/>
      <c r="EKD46" s="191"/>
      <c r="EKE46" s="191"/>
      <c r="EKF46" s="191"/>
      <c r="EKG46" s="191"/>
      <c r="EKH46" s="191"/>
      <c r="EKI46" s="191"/>
      <c r="EKJ46" s="191"/>
      <c r="EKK46" s="191"/>
      <c r="EKL46" s="191"/>
      <c r="EKM46" s="191"/>
      <c r="EKN46" s="191"/>
      <c r="EKO46" s="191"/>
      <c r="EKP46" s="191"/>
      <c r="EKQ46" s="191"/>
      <c r="EKR46" s="191"/>
      <c r="EKS46" s="191"/>
      <c r="EKT46" s="191"/>
      <c r="EKU46" s="191"/>
      <c r="EKV46" s="191"/>
      <c r="EKW46" s="191"/>
      <c r="EKX46" s="191"/>
      <c r="EKY46" s="191"/>
      <c r="EKZ46" s="191"/>
      <c r="ELA46" s="191"/>
      <c r="ELB46" s="191"/>
      <c r="ELC46" s="191"/>
      <c r="ELD46" s="191"/>
      <c r="ELE46" s="191"/>
      <c r="ELF46" s="191"/>
      <c r="ELG46" s="191"/>
      <c r="ELH46" s="191"/>
      <c r="ELI46" s="191"/>
      <c r="ELJ46" s="191"/>
      <c r="ELK46" s="191"/>
      <c r="ELL46" s="191"/>
      <c r="ELM46" s="191"/>
      <c r="ELN46" s="191"/>
      <c r="ELO46" s="191"/>
      <c r="ELP46" s="191"/>
      <c r="ELQ46" s="191"/>
      <c r="ELR46" s="191"/>
      <c r="ELS46" s="191"/>
      <c r="ELT46" s="191"/>
      <c r="ELU46" s="191"/>
      <c r="ELV46" s="191"/>
      <c r="ELW46" s="191"/>
      <c r="ELX46" s="191"/>
      <c r="ELY46" s="191"/>
      <c r="ELZ46" s="191"/>
      <c r="EMA46" s="191"/>
      <c r="EMB46" s="191"/>
      <c r="EMC46" s="191"/>
      <c r="EMD46" s="191"/>
      <c r="EME46" s="191"/>
      <c r="EMF46" s="191"/>
      <c r="EMG46" s="191"/>
      <c r="EMH46" s="191"/>
      <c r="EMI46" s="191"/>
      <c r="EMJ46" s="191"/>
      <c r="EMK46" s="191"/>
      <c r="EML46" s="191"/>
      <c r="EMM46" s="191"/>
      <c r="EMN46" s="191"/>
      <c r="EMO46" s="191"/>
      <c r="EMP46" s="191"/>
      <c r="EMQ46" s="191"/>
      <c r="EMR46" s="191"/>
      <c r="EMS46" s="191"/>
      <c r="EMT46" s="191"/>
      <c r="EMU46" s="191"/>
      <c r="EMV46" s="191"/>
      <c r="EMW46" s="191"/>
      <c r="EMX46" s="191"/>
      <c r="EMY46" s="191"/>
      <c r="EMZ46" s="191"/>
      <c r="ENA46" s="191"/>
      <c r="ENB46" s="191"/>
      <c r="ENC46" s="191"/>
      <c r="END46" s="191"/>
      <c r="ENE46" s="191"/>
      <c r="ENF46" s="191"/>
      <c r="ENG46" s="191"/>
      <c r="ENH46" s="191"/>
      <c r="ENI46" s="191"/>
      <c r="ENJ46" s="191"/>
      <c r="ENK46" s="191"/>
      <c r="ENL46" s="191"/>
      <c r="ENM46" s="191"/>
      <c r="ENN46" s="191"/>
      <c r="ENO46" s="191"/>
      <c r="ENP46" s="191"/>
      <c r="ENQ46" s="191"/>
      <c r="ENR46" s="191"/>
      <c r="ENS46" s="191"/>
      <c r="ENT46" s="191"/>
      <c r="ENU46" s="191"/>
      <c r="ENV46" s="191"/>
      <c r="ENW46" s="191"/>
      <c r="ENX46" s="191"/>
      <c r="ENY46" s="191"/>
      <c r="ENZ46" s="191"/>
      <c r="EOA46" s="191"/>
      <c r="EOB46" s="191"/>
      <c r="EOC46" s="191"/>
      <c r="EOD46" s="191"/>
      <c r="EOE46" s="191"/>
      <c r="EOF46" s="191"/>
      <c r="EOG46" s="191"/>
      <c r="EOH46" s="191"/>
      <c r="EOI46" s="191"/>
      <c r="EOJ46" s="191"/>
      <c r="EOK46" s="191"/>
      <c r="EOL46" s="191"/>
      <c r="EOM46" s="191"/>
      <c r="EON46" s="191"/>
      <c r="EOO46" s="191"/>
      <c r="EOP46" s="191"/>
      <c r="EOQ46" s="191"/>
      <c r="EOR46" s="191"/>
      <c r="EOS46" s="191"/>
      <c r="EOT46" s="191"/>
      <c r="EOU46" s="191"/>
      <c r="EOV46" s="191"/>
      <c r="EOW46" s="191"/>
      <c r="EOX46" s="191"/>
      <c r="EOY46" s="191"/>
      <c r="EOZ46" s="191"/>
      <c r="EPA46" s="191"/>
      <c r="EPB46" s="191"/>
      <c r="EPC46" s="191"/>
      <c r="EPD46" s="191"/>
      <c r="EPE46" s="191"/>
      <c r="EPF46" s="191"/>
      <c r="EPG46" s="191"/>
      <c r="EPH46" s="191"/>
      <c r="EPI46" s="191"/>
      <c r="EPJ46" s="191"/>
      <c r="EPK46" s="191"/>
      <c r="EPL46" s="191"/>
      <c r="EPM46" s="191"/>
      <c r="EPN46" s="191"/>
      <c r="EPO46" s="191"/>
      <c r="EPP46" s="191"/>
      <c r="EPQ46" s="191"/>
      <c r="EPR46" s="191"/>
      <c r="EPS46" s="191"/>
      <c r="EPT46" s="191"/>
      <c r="EPU46" s="191"/>
      <c r="EPV46" s="191"/>
      <c r="EPW46" s="191"/>
      <c r="EPX46" s="191"/>
      <c r="EPY46" s="191"/>
      <c r="EPZ46" s="191"/>
      <c r="EQA46" s="191"/>
      <c r="EQB46" s="191"/>
      <c r="EQC46" s="191"/>
      <c r="EQD46" s="191"/>
      <c r="EQE46" s="191"/>
      <c r="EQF46" s="191"/>
      <c r="EQG46" s="191"/>
      <c r="EQH46" s="191"/>
      <c r="EQI46" s="191"/>
      <c r="EQJ46" s="191"/>
      <c r="EQK46" s="191"/>
      <c r="EQL46" s="191"/>
      <c r="EQM46" s="191"/>
      <c r="EQN46" s="191"/>
      <c r="EQO46" s="191"/>
      <c r="EQP46" s="191"/>
      <c r="EQQ46" s="191"/>
      <c r="EQR46" s="191"/>
      <c r="EQS46" s="191"/>
      <c r="EQT46" s="191"/>
      <c r="EQU46" s="191"/>
      <c r="EQV46" s="191"/>
      <c r="EQW46" s="191"/>
      <c r="EQX46" s="191"/>
      <c r="EQY46" s="191"/>
      <c r="EQZ46" s="191"/>
      <c r="ERA46" s="191"/>
      <c r="ERB46" s="191"/>
      <c r="ERC46" s="191"/>
      <c r="ERD46" s="191"/>
      <c r="ERE46" s="191"/>
      <c r="ERF46" s="191"/>
      <c r="ERG46" s="191"/>
      <c r="ERH46" s="191"/>
      <c r="ERI46" s="191"/>
      <c r="ERJ46" s="191"/>
      <c r="ERK46" s="191"/>
      <c r="ERL46" s="191"/>
      <c r="ERM46" s="191"/>
      <c r="ERN46" s="191"/>
      <c r="ERO46" s="191"/>
      <c r="ERP46" s="191"/>
      <c r="ERQ46" s="191"/>
      <c r="ERR46" s="191"/>
      <c r="ERS46" s="191"/>
      <c r="ERT46" s="191"/>
      <c r="ERU46" s="191"/>
      <c r="ERV46" s="191"/>
      <c r="ERW46" s="191"/>
      <c r="ERX46" s="191"/>
      <c r="ERY46" s="191"/>
      <c r="ERZ46" s="191"/>
      <c r="ESA46" s="191"/>
      <c r="ESB46" s="191"/>
      <c r="ESC46" s="191"/>
      <c r="ESD46" s="191"/>
      <c r="ESE46" s="191"/>
      <c r="ESF46" s="191"/>
      <c r="ESG46" s="191"/>
      <c r="ESH46" s="191"/>
      <c r="ESI46" s="191"/>
      <c r="ESJ46" s="191"/>
      <c r="ESK46" s="191"/>
      <c r="ESL46" s="191"/>
      <c r="ESM46" s="191"/>
      <c r="ESN46" s="191"/>
      <c r="ESO46" s="191"/>
      <c r="ESP46" s="191"/>
      <c r="ESQ46" s="191"/>
      <c r="ESR46" s="191"/>
      <c r="ESS46" s="191"/>
      <c r="EST46" s="191"/>
      <c r="ESU46" s="191"/>
      <c r="ESV46" s="191"/>
      <c r="ESW46" s="191"/>
      <c r="ESX46" s="191"/>
      <c r="ESY46" s="191"/>
      <c r="ESZ46" s="191"/>
      <c r="ETA46" s="191"/>
      <c r="ETB46" s="191"/>
      <c r="ETC46" s="191"/>
      <c r="ETD46" s="191"/>
      <c r="ETE46" s="191"/>
      <c r="ETF46" s="191"/>
      <c r="ETG46" s="191"/>
      <c r="ETH46" s="191"/>
      <c r="ETI46" s="191"/>
      <c r="ETJ46" s="191"/>
      <c r="ETK46" s="191"/>
      <c r="ETL46" s="191"/>
      <c r="ETM46" s="191"/>
      <c r="ETN46" s="191"/>
      <c r="ETO46" s="191"/>
      <c r="ETP46" s="191"/>
      <c r="ETQ46" s="191"/>
      <c r="ETR46" s="191"/>
      <c r="ETS46" s="191"/>
      <c r="ETT46" s="191"/>
      <c r="ETU46" s="191"/>
      <c r="ETV46" s="191"/>
      <c r="ETW46" s="191"/>
      <c r="ETX46" s="191"/>
      <c r="ETY46" s="191"/>
      <c r="ETZ46" s="191"/>
      <c r="EUA46" s="191"/>
      <c r="EUB46" s="191"/>
      <c r="EUC46" s="191"/>
      <c r="EUD46" s="191"/>
      <c r="EUE46" s="191"/>
      <c r="EUF46" s="191"/>
      <c r="EUG46" s="191"/>
      <c r="EUH46" s="191"/>
      <c r="EUI46" s="191"/>
      <c r="EUJ46" s="191"/>
      <c r="EUK46" s="191"/>
      <c r="EUL46" s="191"/>
      <c r="EUM46" s="191"/>
      <c r="EUN46" s="191"/>
      <c r="EUO46" s="191"/>
      <c r="EUP46" s="191"/>
      <c r="EUQ46" s="191"/>
      <c r="EUR46" s="191"/>
      <c r="EUS46" s="191"/>
      <c r="EUT46" s="191"/>
      <c r="EUU46" s="191"/>
      <c r="EUV46" s="191"/>
      <c r="EUW46" s="191"/>
      <c r="EUX46" s="191"/>
      <c r="EUY46" s="191"/>
      <c r="EUZ46" s="191"/>
      <c r="EVA46" s="191"/>
      <c r="EVB46" s="191"/>
      <c r="EVC46" s="191"/>
      <c r="EVD46" s="191"/>
      <c r="EVE46" s="191"/>
      <c r="EVF46" s="191"/>
      <c r="EVG46" s="191"/>
      <c r="EVH46" s="191"/>
      <c r="EVI46" s="191"/>
      <c r="EVJ46" s="191"/>
      <c r="EVK46" s="191"/>
      <c r="EVL46" s="191"/>
      <c r="EVM46" s="191"/>
      <c r="EVN46" s="191"/>
      <c r="EVO46" s="191"/>
      <c r="EVP46" s="191"/>
      <c r="EVQ46" s="191"/>
      <c r="EVR46" s="191"/>
      <c r="EVS46" s="191"/>
      <c r="EVT46" s="191"/>
      <c r="EVU46" s="191"/>
      <c r="EVV46" s="191"/>
      <c r="EVW46" s="191"/>
      <c r="EVX46" s="191"/>
      <c r="EVY46" s="191"/>
      <c r="EVZ46" s="191"/>
      <c r="EWA46" s="191"/>
      <c r="EWB46" s="191"/>
      <c r="EWC46" s="191"/>
      <c r="EWD46" s="191"/>
      <c r="EWE46" s="191"/>
      <c r="EWF46" s="191"/>
      <c r="EWG46" s="191"/>
      <c r="EWH46" s="191"/>
      <c r="EWI46" s="191"/>
      <c r="EWJ46" s="191"/>
      <c r="EWK46" s="191"/>
      <c r="EWL46" s="191"/>
      <c r="EWM46" s="191"/>
      <c r="EWN46" s="191"/>
      <c r="EWO46" s="191"/>
      <c r="EWP46" s="191"/>
      <c r="EWQ46" s="191"/>
      <c r="EWR46" s="191"/>
      <c r="EWS46" s="191"/>
      <c r="EWT46" s="191"/>
      <c r="EWU46" s="191"/>
      <c r="EWV46" s="191"/>
      <c r="EWW46" s="191"/>
      <c r="EWX46" s="191"/>
      <c r="EWY46" s="191"/>
      <c r="EWZ46" s="191"/>
      <c r="EXA46" s="191"/>
      <c r="EXB46" s="191"/>
      <c r="EXC46" s="191"/>
      <c r="EXD46" s="191"/>
      <c r="EXE46" s="191"/>
      <c r="EXF46" s="191"/>
      <c r="EXG46" s="191"/>
      <c r="EXH46" s="191"/>
      <c r="EXI46" s="191"/>
      <c r="EXJ46" s="191"/>
      <c r="EXK46" s="191"/>
      <c r="EXL46" s="191"/>
      <c r="EXM46" s="191"/>
      <c r="EXN46" s="191"/>
      <c r="EXO46" s="191"/>
      <c r="EXP46" s="191"/>
      <c r="EXQ46" s="191"/>
      <c r="EXR46" s="191"/>
      <c r="EXS46" s="191"/>
      <c r="EXT46" s="191"/>
      <c r="EXU46" s="191"/>
      <c r="EXV46" s="191"/>
      <c r="EXW46" s="191"/>
      <c r="EXX46" s="191"/>
      <c r="EXY46" s="191"/>
      <c r="EXZ46" s="191"/>
      <c r="EYA46" s="191"/>
      <c r="EYB46" s="191"/>
      <c r="EYC46" s="191"/>
      <c r="EYD46" s="191"/>
      <c r="EYE46" s="191"/>
      <c r="EYF46" s="191"/>
      <c r="EYG46" s="191"/>
      <c r="EYH46" s="191"/>
      <c r="EYI46" s="191"/>
      <c r="EYJ46" s="191"/>
      <c r="EYK46" s="191"/>
      <c r="EYL46" s="191"/>
      <c r="EYM46" s="191"/>
      <c r="EYN46" s="191"/>
      <c r="EYO46" s="191"/>
      <c r="EYP46" s="191"/>
      <c r="EYQ46" s="191"/>
      <c r="EYR46" s="191"/>
      <c r="EYS46" s="191"/>
      <c r="EYT46" s="191"/>
      <c r="EYU46" s="191"/>
      <c r="EYV46" s="191"/>
      <c r="EYW46" s="191"/>
      <c r="EYX46" s="191"/>
      <c r="EYY46" s="191"/>
      <c r="EYZ46" s="191"/>
      <c r="EZA46" s="191"/>
      <c r="EZB46" s="191"/>
      <c r="EZC46" s="191"/>
      <c r="EZD46" s="191"/>
      <c r="EZE46" s="191"/>
      <c r="EZF46" s="191"/>
      <c r="EZG46" s="191"/>
      <c r="EZH46" s="191"/>
      <c r="EZI46" s="191"/>
      <c r="EZJ46" s="191"/>
      <c r="EZK46" s="191"/>
      <c r="EZL46" s="191"/>
      <c r="EZM46" s="191"/>
      <c r="EZN46" s="191"/>
      <c r="EZO46" s="191"/>
      <c r="EZP46" s="191"/>
      <c r="EZQ46" s="191"/>
      <c r="EZR46" s="191"/>
      <c r="EZS46" s="191"/>
      <c r="EZT46" s="191"/>
      <c r="EZU46" s="191"/>
      <c r="EZV46" s="191"/>
      <c r="EZW46" s="191"/>
      <c r="EZX46" s="191"/>
      <c r="EZY46" s="191"/>
      <c r="EZZ46" s="191"/>
      <c r="FAA46" s="191"/>
      <c r="FAB46" s="191"/>
      <c r="FAC46" s="191"/>
      <c r="FAD46" s="191"/>
      <c r="FAE46" s="191"/>
      <c r="FAF46" s="191"/>
      <c r="FAG46" s="191"/>
      <c r="FAH46" s="191"/>
      <c r="FAI46" s="191"/>
      <c r="FAJ46" s="191"/>
      <c r="FAK46" s="191"/>
      <c r="FAL46" s="191"/>
      <c r="FAM46" s="191"/>
      <c r="FAN46" s="191"/>
      <c r="FAO46" s="191"/>
      <c r="FAP46" s="191"/>
      <c r="FAQ46" s="191"/>
      <c r="FAR46" s="191"/>
      <c r="FAS46" s="191"/>
      <c r="FAT46" s="191"/>
      <c r="FAU46" s="191"/>
      <c r="FAV46" s="191"/>
      <c r="FAW46" s="191"/>
      <c r="FAX46" s="191"/>
      <c r="FAY46" s="191"/>
      <c r="FAZ46" s="191"/>
      <c r="FBA46" s="191"/>
      <c r="FBB46" s="191"/>
      <c r="FBC46" s="191"/>
      <c r="FBD46" s="191"/>
      <c r="FBE46" s="191"/>
      <c r="FBF46" s="191"/>
      <c r="FBG46" s="191"/>
      <c r="FBH46" s="191"/>
      <c r="FBI46" s="191"/>
      <c r="FBJ46" s="191"/>
      <c r="FBK46" s="191"/>
      <c r="FBL46" s="191"/>
      <c r="FBM46" s="191"/>
      <c r="FBN46" s="191"/>
      <c r="FBO46" s="191"/>
      <c r="FBP46" s="191"/>
      <c r="FBQ46" s="191"/>
      <c r="FBR46" s="191"/>
      <c r="FBS46" s="191"/>
      <c r="FBT46" s="191"/>
      <c r="FBU46" s="191"/>
      <c r="FBV46" s="191"/>
      <c r="FBW46" s="191"/>
      <c r="FBX46" s="191"/>
      <c r="FBY46" s="191"/>
      <c r="FBZ46" s="191"/>
      <c r="FCA46" s="191"/>
      <c r="FCB46" s="191"/>
      <c r="FCC46" s="191"/>
      <c r="FCD46" s="191"/>
      <c r="FCE46" s="191"/>
      <c r="FCF46" s="191"/>
      <c r="FCG46" s="191"/>
      <c r="FCH46" s="191"/>
      <c r="FCI46" s="191"/>
      <c r="FCJ46" s="191"/>
      <c r="FCK46" s="191"/>
      <c r="FCL46" s="191"/>
      <c r="FCM46" s="191"/>
      <c r="FCN46" s="191"/>
      <c r="FCO46" s="191"/>
      <c r="FCP46" s="191"/>
      <c r="FCQ46" s="191"/>
      <c r="FCR46" s="191"/>
      <c r="FCS46" s="191"/>
      <c r="FCT46" s="191"/>
      <c r="FCU46" s="191"/>
      <c r="FCV46" s="191"/>
      <c r="FCW46" s="191"/>
      <c r="FCX46" s="191"/>
      <c r="FCY46" s="191"/>
      <c r="FCZ46" s="191"/>
      <c r="FDA46" s="191"/>
      <c r="FDB46" s="191"/>
      <c r="FDC46" s="191"/>
      <c r="FDD46" s="191"/>
      <c r="FDE46" s="191"/>
      <c r="FDF46" s="191"/>
      <c r="FDG46" s="191"/>
      <c r="FDH46" s="191"/>
      <c r="FDI46" s="191"/>
      <c r="FDJ46" s="191"/>
      <c r="FDK46" s="191"/>
      <c r="FDL46" s="191"/>
      <c r="FDM46" s="191"/>
      <c r="FDN46" s="191"/>
      <c r="FDO46" s="191"/>
      <c r="FDP46" s="191"/>
      <c r="FDQ46" s="191"/>
      <c r="FDR46" s="191"/>
      <c r="FDS46" s="191"/>
      <c r="FDT46" s="191"/>
      <c r="FDU46" s="191"/>
      <c r="FDV46" s="191"/>
      <c r="FDW46" s="191"/>
      <c r="FDX46" s="191"/>
      <c r="FDY46" s="191"/>
      <c r="FDZ46" s="191"/>
      <c r="FEA46" s="191"/>
      <c r="FEB46" s="191"/>
      <c r="FEC46" s="191"/>
      <c r="FED46" s="191"/>
      <c r="FEE46" s="191"/>
      <c r="FEF46" s="191"/>
      <c r="FEG46" s="191"/>
      <c r="FEH46" s="191"/>
      <c r="FEI46" s="191"/>
      <c r="FEJ46" s="191"/>
      <c r="FEK46" s="191"/>
      <c r="FEL46" s="191"/>
      <c r="FEM46" s="191"/>
      <c r="FEN46" s="191"/>
      <c r="FEO46" s="191"/>
      <c r="FEP46" s="191"/>
      <c r="FEQ46" s="191"/>
      <c r="FER46" s="191"/>
      <c r="FES46" s="191"/>
      <c r="FET46" s="191"/>
      <c r="FEU46" s="191"/>
      <c r="FEV46" s="191"/>
      <c r="FEW46" s="191"/>
      <c r="FEX46" s="191"/>
      <c r="FEY46" s="191"/>
      <c r="FEZ46" s="191"/>
      <c r="FFA46" s="191"/>
      <c r="FFB46" s="191"/>
      <c r="FFC46" s="191"/>
      <c r="FFD46" s="191"/>
      <c r="FFE46" s="191"/>
      <c r="FFF46" s="191"/>
      <c r="FFG46" s="191"/>
      <c r="FFH46" s="191"/>
      <c r="FFI46" s="191"/>
      <c r="FFJ46" s="191"/>
      <c r="FFK46" s="191"/>
      <c r="FFL46" s="191"/>
      <c r="FFM46" s="191"/>
      <c r="FFN46" s="191"/>
      <c r="FFO46" s="191"/>
      <c r="FFP46" s="191"/>
      <c r="FFQ46" s="191"/>
      <c r="FFR46" s="191"/>
      <c r="FFS46" s="191"/>
      <c r="FFT46" s="191"/>
      <c r="FFU46" s="191"/>
      <c r="FFV46" s="191"/>
      <c r="FFW46" s="191"/>
      <c r="FFX46" s="191"/>
      <c r="FFY46" s="191"/>
      <c r="FFZ46" s="191"/>
      <c r="FGA46" s="191"/>
      <c r="FGB46" s="191"/>
      <c r="FGC46" s="191"/>
      <c r="FGD46" s="191"/>
      <c r="FGE46" s="191"/>
      <c r="FGF46" s="191"/>
      <c r="FGG46" s="191"/>
      <c r="FGH46" s="191"/>
      <c r="FGI46" s="191"/>
      <c r="FGJ46" s="191"/>
      <c r="FGK46" s="191"/>
      <c r="FGL46" s="191"/>
      <c r="FGM46" s="191"/>
      <c r="FGN46" s="191"/>
      <c r="FGO46" s="191"/>
      <c r="FGP46" s="191"/>
      <c r="FGQ46" s="191"/>
      <c r="FGR46" s="191"/>
      <c r="FGS46" s="191"/>
      <c r="FGT46" s="191"/>
      <c r="FGU46" s="191"/>
      <c r="FGV46" s="191"/>
      <c r="FGW46" s="191"/>
      <c r="FGX46" s="191"/>
      <c r="FGY46" s="191"/>
      <c r="FGZ46" s="191"/>
      <c r="FHA46" s="191"/>
      <c r="FHB46" s="191"/>
      <c r="FHC46" s="191"/>
      <c r="FHD46" s="191"/>
      <c r="FHE46" s="191"/>
      <c r="FHF46" s="191"/>
      <c r="FHG46" s="191"/>
      <c r="FHH46" s="191"/>
      <c r="FHI46" s="191"/>
      <c r="FHJ46" s="191"/>
      <c r="FHK46" s="191"/>
      <c r="FHL46" s="191"/>
      <c r="FHM46" s="191"/>
      <c r="FHN46" s="191"/>
      <c r="FHO46" s="191"/>
      <c r="FHP46" s="191"/>
      <c r="FHQ46" s="191"/>
      <c r="FHR46" s="191"/>
      <c r="FHS46" s="191"/>
      <c r="FHT46" s="191"/>
      <c r="FHU46" s="191"/>
      <c r="FHV46" s="191"/>
      <c r="FHW46" s="191"/>
      <c r="FHX46" s="191"/>
      <c r="FHY46" s="191"/>
      <c r="FHZ46" s="191"/>
      <c r="FIA46" s="191"/>
      <c r="FIB46" s="191"/>
      <c r="FIC46" s="191"/>
      <c r="FID46" s="191"/>
      <c r="FIE46" s="191"/>
      <c r="FIF46" s="191"/>
      <c r="FIG46" s="191"/>
      <c r="FIH46" s="191"/>
      <c r="FII46" s="191"/>
      <c r="FIJ46" s="191"/>
      <c r="FIK46" s="191"/>
      <c r="FIL46" s="191"/>
      <c r="FIM46" s="191"/>
      <c r="FIN46" s="191"/>
      <c r="FIO46" s="191"/>
      <c r="FIP46" s="191"/>
      <c r="FIQ46" s="191"/>
      <c r="FIR46" s="191"/>
      <c r="FIS46" s="191"/>
      <c r="FIT46" s="191"/>
      <c r="FIU46" s="191"/>
      <c r="FIV46" s="191"/>
      <c r="FIW46" s="191"/>
      <c r="FIX46" s="191"/>
      <c r="FIY46" s="191"/>
      <c r="FIZ46" s="191"/>
      <c r="FJA46" s="191"/>
      <c r="FJB46" s="191"/>
      <c r="FJC46" s="191"/>
      <c r="FJD46" s="191"/>
      <c r="FJE46" s="191"/>
      <c r="FJF46" s="191"/>
      <c r="FJG46" s="191"/>
      <c r="FJH46" s="191"/>
      <c r="FJI46" s="191"/>
      <c r="FJJ46" s="191"/>
      <c r="FJK46" s="191"/>
      <c r="FJL46" s="191"/>
      <c r="FJM46" s="191"/>
      <c r="FJN46" s="191"/>
      <c r="FJO46" s="191"/>
      <c r="FJP46" s="191"/>
      <c r="FJQ46" s="191"/>
      <c r="FJR46" s="191"/>
      <c r="FJS46" s="191"/>
      <c r="FJT46" s="191"/>
      <c r="FJU46" s="191"/>
      <c r="FJV46" s="191"/>
      <c r="FJW46" s="191"/>
      <c r="FJX46" s="191"/>
      <c r="FJY46" s="191"/>
      <c r="FJZ46" s="191"/>
      <c r="FKA46" s="191"/>
      <c r="FKB46" s="191"/>
      <c r="FKC46" s="191"/>
      <c r="FKD46" s="191"/>
      <c r="FKE46" s="191"/>
      <c r="FKF46" s="191"/>
      <c r="FKG46" s="191"/>
      <c r="FKH46" s="191"/>
      <c r="FKI46" s="191"/>
      <c r="FKJ46" s="191"/>
      <c r="FKK46" s="191"/>
      <c r="FKL46" s="191"/>
      <c r="FKM46" s="191"/>
      <c r="FKN46" s="191"/>
      <c r="FKO46" s="191"/>
      <c r="FKP46" s="191"/>
      <c r="FKQ46" s="191"/>
      <c r="FKR46" s="191"/>
      <c r="FKS46" s="191"/>
      <c r="FKT46" s="191"/>
      <c r="FKU46" s="191"/>
      <c r="FKV46" s="191"/>
      <c r="FKW46" s="191"/>
      <c r="FKX46" s="191"/>
      <c r="FKY46" s="191"/>
      <c r="FKZ46" s="191"/>
      <c r="FLA46" s="191"/>
      <c r="FLB46" s="191"/>
      <c r="FLC46" s="191"/>
      <c r="FLD46" s="191"/>
      <c r="FLE46" s="191"/>
      <c r="FLF46" s="191"/>
      <c r="FLG46" s="191"/>
      <c r="FLH46" s="191"/>
      <c r="FLI46" s="191"/>
      <c r="FLJ46" s="191"/>
      <c r="FLK46" s="191"/>
      <c r="FLL46" s="191"/>
      <c r="FLM46" s="191"/>
      <c r="FLN46" s="191"/>
      <c r="FLO46" s="191"/>
      <c r="FLP46" s="191"/>
      <c r="FLQ46" s="191"/>
      <c r="FLR46" s="191"/>
      <c r="FLS46" s="191"/>
      <c r="FLT46" s="191"/>
      <c r="FLU46" s="191"/>
      <c r="FLV46" s="191"/>
      <c r="FLW46" s="191"/>
      <c r="FLX46" s="191"/>
      <c r="FLY46" s="191"/>
      <c r="FLZ46" s="191"/>
      <c r="FMA46" s="191"/>
      <c r="FMB46" s="191"/>
      <c r="FMC46" s="191"/>
      <c r="FMD46" s="191"/>
      <c r="FME46" s="191"/>
      <c r="FMF46" s="191"/>
      <c r="FMG46" s="191"/>
      <c r="FMH46" s="191"/>
      <c r="FMI46" s="191"/>
      <c r="FMJ46" s="191"/>
      <c r="FMK46" s="191"/>
      <c r="FML46" s="191"/>
      <c r="FMM46" s="191"/>
      <c r="FMN46" s="191"/>
      <c r="FMO46" s="191"/>
      <c r="FMP46" s="191"/>
      <c r="FMQ46" s="191"/>
      <c r="FMR46" s="191"/>
      <c r="FMS46" s="191"/>
      <c r="FMT46" s="191"/>
      <c r="FMU46" s="191"/>
      <c r="FMV46" s="191"/>
      <c r="FMW46" s="191"/>
      <c r="FMX46" s="191"/>
      <c r="FMY46" s="191"/>
      <c r="FMZ46" s="191"/>
      <c r="FNA46" s="191"/>
      <c r="FNB46" s="191"/>
      <c r="FNC46" s="191"/>
      <c r="FND46" s="191"/>
      <c r="FNE46" s="191"/>
      <c r="FNF46" s="191"/>
      <c r="FNG46" s="191"/>
      <c r="FNH46" s="191"/>
      <c r="FNI46" s="191"/>
      <c r="FNJ46" s="191"/>
      <c r="FNK46" s="191"/>
      <c r="FNL46" s="191"/>
      <c r="FNM46" s="191"/>
      <c r="FNN46" s="191"/>
      <c r="FNO46" s="191"/>
      <c r="FNP46" s="191"/>
      <c r="FNQ46" s="191"/>
      <c r="FNR46" s="191"/>
      <c r="FNS46" s="191"/>
      <c r="FNT46" s="191"/>
      <c r="FNU46" s="191"/>
      <c r="FNV46" s="191"/>
      <c r="FNW46" s="191"/>
      <c r="FNX46" s="191"/>
      <c r="FNY46" s="191"/>
      <c r="FNZ46" s="191"/>
      <c r="FOA46" s="191"/>
      <c r="FOB46" s="191"/>
      <c r="FOC46" s="191"/>
      <c r="FOD46" s="191"/>
      <c r="FOE46" s="191"/>
      <c r="FOF46" s="191"/>
      <c r="FOG46" s="191"/>
      <c r="FOH46" s="191"/>
      <c r="FOI46" s="191"/>
      <c r="FOJ46" s="191"/>
      <c r="FOK46" s="191"/>
      <c r="FOL46" s="191"/>
      <c r="FOM46" s="191"/>
      <c r="FON46" s="191"/>
      <c r="FOO46" s="191"/>
      <c r="FOP46" s="191"/>
      <c r="FOQ46" s="191"/>
      <c r="FOR46" s="191"/>
      <c r="FOS46" s="191"/>
      <c r="FOT46" s="191"/>
      <c r="FOU46" s="191"/>
      <c r="FOV46" s="191"/>
      <c r="FOW46" s="191"/>
      <c r="FOX46" s="191"/>
      <c r="FOY46" s="191"/>
      <c r="FOZ46" s="191"/>
      <c r="FPA46" s="191"/>
      <c r="FPB46" s="191"/>
      <c r="FPC46" s="191"/>
      <c r="FPD46" s="191"/>
      <c r="FPE46" s="191"/>
      <c r="FPF46" s="191"/>
      <c r="FPG46" s="191"/>
      <c r="FPH46" s="191"/>
      <c r="FPI46" s="191"/>
      <c r="FPJ46" s="191"/>
      <c r="FPK46" s="191"/>
      <c r="FPL46" s="191"/>
      <c r="FPM46" s="191"/>
      <c r="FPN46" s="191"/>
      <c r="FPO46" s="191"/>
      <c r="FPP46" s="191"/>
      <c r="FPQ46" s="191"/>
      <c r="FPR46" s="191"/>
      <c r="FPS46" s="191"/>
      <c r="FPT46" s="191"/>
      <c r="FPU46" s="191"/>
      <c r="FPV46" s="191"/>
      <c r="FPW46" s="191"/>
      <c r="FPX46" s="191"/>
      <c r="FPY46" s="191"/>
      <c r="FPZ46" s="191"/>
      <c r="FQA46" s="191"/>
      <c r="FQB46" s="191"/>
      <c r="FQC46" s="191"/>
      <c r="FQD46" s="191"/>
      <c r="FQE46" s="191"/>
      <c r="FQF46" s="191"/>
      <c r="FQG46" s="191"/>
      <c r="FQH46" s="191"/>
      <c r="FQI46" s="191"/>
      <c r="FQJ46" s="191"/>
      <c r="FQK46" s="191"/>
      <c r="FQL46" s="191"/>
      <c r="FQM46" s="191"/>
      <c r="FQN46" s="191"/>
      <c r="FQO46" s="191"/>
      <c r="FQP46" s="191"/>
      <c r="FQQ46" s="191"/>
      <c r="FQR46" s="191"/>
      <c r="FQS46" s="191"/>
      <c r="FQT46" s="191"/>
      <c r="FQU46" s="191"/>
      <c r="FQV46" s="191"/>
      <c r="FQW46" s="191"/>
      <c r="FQX46" s="191"/>
      <c r="FQY46" s="191"/>
      <c r="FQZ46" s="191"/>
      <c r="FRA46" s="191"/>
      <c r="FRB46" s="191"/>
      <c r="FRC46" s="191"/>
      <c r="FRD46" s="191"/>
      <c r="FRE46" s="191"/>
      <c r="FRF46" s="191"/>
      <c r="FRG46" s="191"/>
      <c r="FRH46" s="191"/>
      <c r="FRI46" s="191"/>
      <c r="FRJ46" s="191"/>
      <c r="FRK46" s="191"/>
      <c r="FRL46" s="191"/>
      <c r="FRM46" s="191"/>
      <c r="FRN46" s="191"/>
      <c r="FRO46" s="191"/>
      <c r="FRP46" s="191"/>
      <c r="FRQ46" s="191"/>
      <c r="FRR46" s="191"/>
      <c r="FRS46" s="191"/>
      <c r="FRT46" s="191"/>
      <c r="FRU46" s="191"/>
      <c r="FRV46" s="191"/>
      <c r="FRW46" s="191"/>
      <c r="FRX46" s="191"/>
      <c r="FRY46" s="191"/>
      <c r="FRZ46" s="191"/>
      <c r="FSA46" s="191"/>
      <c r="FSB46" s="191"/>
      <c r="FSC46" s="191"/>
      <c r="FSD46" s="191"/>
      <c r="FSE46" s="191"/>
      <c r="FSF46" s="191"/>
      <c r="FSG46" s="191"/>
      <c r="FSH46" s="191"/>
      <c r="FSI46" s="191"/>
      <c r="FSJ46" s="191"/>
      <c r="FSK46" s="191"/>
      <c r="FSL46" s="191"/>
      <c r="FSM46" s="191"/>
      <c r="FSN46" s="191"/>
      <c r="FSO46" s="191"/>
      <c r="FSP46" s="191"/>
      <c r="FSQ46" s="191"/>
      <c r="FSR46" s="191"/>
      <c r="FSS46" s="191"/>
      <c r="FST46" s="191"/>
      <c r="FSU46" s="191"/>
      <c r="FSV46" s="191"/>
      <c r="FSW46" s="191"/>
      <c r="FSX46" s="191"/>
      <c r="FSY46" s="191"/>
      <c r="FSZ46" s="191"/>
      <c r="FTA46" s="191"/>
      <c r="FTB46" s="191"/>
      <c r="FTC46" s="191"/>
      <c r="FTD46" s="191"/>
      <c r="FTE46" s="191"/>
      <c r="FTF46" s="191"/>
      <c r="FTG46" s="191"/>
      <c r="FTH46" s="191"/>
      <c r="FTI46" s="191"/>
      <c r="FTJ46" s="191"/>
      <c r="FTK46" s="191"/>
      <c r="FTL46" s="191"/>
      <c r="FTM46" s="191"/>
      <c r="FTN46" s="191"/>
      <c r="FTO46" s="191"/>
      <c r="FTP46" s="191"/>
      <c r="FTQ46" s="191"/>
      <c r="FTR46" s="191"/>
      <c r="FTS46" s="191"/>
      <c r="FTT46" s="191"/>
      <c r="FTU46" s="191"/>
      <c r="FTV46" s="191"/>
      <c r="FTW46" s="191"/>
      <c r="FTX46" s="191"/>
      <c r="FTY46" s="191"/>
      <c r="FTZ46" s="191"/>
      <c r="FUA46" s="191"/>
      <c r="FUB46" s="191"/>
      <c r="FUC46" s="191"/>
      <c r="FUD46" s="191"/>
      <c r="FUE46" s="191"/>
      <c r="FUF46" s="191"/>
      <c r="FUG46" s="191"/>
      <c r="FUH46" s="191"/>
      <c r="FUI46" s="191"/>
      <c r="FUJ46" s="191"/>
      <c r="FUK46" s="191"/>
      <c r="FUL46" s="191"/>
      <c r="FUM46" s="191"/>
      <c r="FUN46" s="191"/>
      <c r="FUO46" s="191"/>
      <c r="FUP46" s="191"/>
      <c r="FUQ46" s="191"/>
      <c r="FUR46" s="191"/>
      <c r="FUS46" s="191"/>
      <c r="FUT46" s="191"/>
      <c r="FUU46" s="191"/>
      <c r="FUV46" s="191"/>
      <c r="FUW46" s="191"/>
      <c r="FUX46" s="191"/>
      <c r="FUY46" s="191"/>
      <c r="FUZ46" s="191"/>
      <c r="FVA46" s="191"/>
      <c r="FVB46" s="191"/>
      <c r="FVC46" s="191"/>
      <c r="FVD46" s="191"/>
      <c r="FVE46" s="191"/>
      <c r="FVF46" s="191"/>
      <c r="FVG46" s="191"/>
      <c r="FVH46" s="191"/>
      <c r="FVI46" s="191"/>
      <c r="FVJ46" s="191"/>
      <c r="FVK46" s="191"/>
      <c r="FVL46" s="191"/>
      <c r="FVM46" s="191"/>
      <c r="FVN46" s="191"/>
      <c r="FVO46" s="191"/>
      <c r="FVP46" s="191"/>
      <c r="FVQ46" s="191"/>
      <c r="FVR46" s="191"/>
      <c r="FVS46" s="191"/>
      <c r="FVT46" s="191"/>
      <c r="FVU46" s="191"/>
      <c r="FVV46" s="191"/>
      <c r="FVW46" s="191"/>
      <c r="FVX46" s="191"/>
      <c r="FVY46" s="191"/>
      <c r="FVZ46" s="191"/>
      <c r="FWA46" s="191"/>
      <c r="FWB46" s="191"/>
      <c r="FWC46" s="191"/>
      <c r="FWD46" s="191"/>
      <c r="FWE46" s="191"/>
      <c r="FWF46" s="191"/>
      <c r="FWG46" s="191"/>
      <c r="FWH46" s="191"/>
      <c r="FWI46" s="191"/>
      <c r="FWJ46" s="191"/>
      <c r="FWK46" s="191"/>
      <c r="FWL46" s="191"/>
      <c r="FWM46" s="191"/>
      <c r="FWN46" s="191"/>
      <c r="FWO46" s="191"/>
      <c r="FWP46" s="191"/>
      <c r="FWQ46" s="191"/>
      <c r="FWR46" s="191"/>
      <c r="FWS46" s="191"/>
      <c r="FWT46" s="191"/>
      <c r="FWU46" s="191"/>
      <c r="FWV46" s="191"/>
      <c r="FWW46" s="191"/>
      <c r="FWX46" s="191"/>
      <c r="FWY46" s="191"/>
      <c r="FWZ46" s="191"/>
      <c r="FXA46" s="191"/>
      <c r="FXB46" s="191"/>
      <c r="FXC46" s="191"/>
      <c r="FXD46" s="191"/>
      <c r="FXE46" s="191"/>
      <c r="FXF46" s="191"/>
      <c r="FXG46" s="191"/>
      <c r="FXH46" s="191"/>
      <c r="FXI46" s="191"/>
      <c r="FXJ46" s="191"/>
      <c r="FXK46" s="191"/>
      <c r="FXL46" s="191"/>
      <c r="FXM46" s="191"/>
      <c r="FXN46" s="191"/>
      <c r="FXO46" s="191"/>
      <c r="FXP46" s="191"/>
      <c r="FXQ46" s="191"/>
      <c r="FXR46" s="191"/>
      <c r="FXS46" s="191"/>
      <c r="FXT46" s="191"/>
      <c r="FXU46" s="191"/>
      <c r="FXV46" s="191"/>
      <c r="FXW46" s="191"/>
      <c r="FXX46" s="191"/>
      <c r="FXY46" s="191"/>
      <c r="FXZ46" s="191"/>
      <c r="FYA46" s="191"/>
      <c r="FYB46" s="191"/>
      <c r="FYC46" s="191"/>
      <c r="FYD46" s="191"/>
      <c r="FYE46" s="191"/>
      <c r="FYF46" s="191"/>
      <c r="FYG46" s="191"/>
      <c r="FYH46" s="191"/>
      <c r="FYI46" s="191"/>
      <c r="FYJ46" s="191"/>
      <c r="FYK46" s="191"/>
      <c r="FYL46" s="191"/>
      <c r="FYM46" s="191"/>
      <c r="FYN46" s="191"/>
      <c r="FYO46" s="191"/>
      <c r="FYP46" s="191"/>
      <c r="FYQ46" s="191"/>
      <c r="FYR46" s="191"/>
      <c r="FYS46" s="191"/>
      <c r="FYT46" s="191"/>
      <c r="FYU46" s="191"/>
      <c r="FYV46" s="191"/>
      <c r="FYW46" s="191"/>
      <c r="FYX46" s="191"/>
      <c r="FYY46" s="191"/>
      <c r="FYZ46" s="191"/>
      <c r="FZA46" s="191"/>
      <c r="FZB46" s="191"/>
      <c r="FZC46" s="191"/>
      <c r="FZD46" s="191"/>
      <c r="FZE46" s="191"/>
      <c r="FZF46" s="191"/>
      <c r="FZG46" s="191"/>
      <c r="FZH46" s="191"/>
      <c r="FZI46" s="191"/>
      <c r="FZJ46" s="191"/>
      <c r="FZK46" s="191"/>
      <c r="FZL46" s="191"/>
      <c r="FZM46" s="191"/>
      <c r="FZN46" s="191"/>
      <c r="FZO46" s="191"/>
      <c r="FZP46" s="191"/>
      <c r="FZQ46" s="191"/>
      <c r="FZR46" s="191"/>
      <c r="FZS46" s="191"/>
      <c r="FZT46" s="191"/>
      <c r="FZU46" s="191"/>
      <c r="FZV46" s="191"/>
      <c r="FZW46" s="191"/>
      <c r="FZX46" s="191"/>
      <c r="FZY46" s="191"/>
      <c r="FZZ46" s="191"/>
      <c r="GAA46" s="191"/>
      <c r="GAB46" s="191"/>
      <c r="GAC46" s="191"/>
      <c r="GAD46" s="191"/>
      <c r="GAE46" s="191"/>
      <c r="GAF46" s="191"/>
      <c r="GAG46" s="191"/>
      <c r="GAH46" s="191"/>
      <c r="GAI46" s="191"/>
      <c r="GAJ46" s="191"/>
      <c r="GAK46" s="191"/>
      <c r="GAL46" s="191"/>
      <c r="GAM46" s="191"/>
      <c r="GAN46" s="191"/>
      <c r="GAO46" s="191"/>
      <c r="GAP46" s="191"/>
      <c r="GAQ46" s="191"/>
      <c r="GAR46" s="191"/>
      <c r="GAS46" s="191"/>
      <c r="GAT46" s="191"/>
      <c r="GAU46" s="191"/>
      <c r="GAV46" s="191"/>
      <c r="GAW46" s="191"/>
      <c r="GAX46" s="191"/>
      <c r="GAY46" s="191"/>
      <c r="GAZ46" s="191"/>
      <c r="GBA46" s="191"/>
      <c r="GBB46" s="191"/>
      <c r="GBC46" s="191"/>
      <c r="GBD46" s="191"/>
      <c r="GBE46" s="191"/>
      <c r="GBF46" s="191"/>
      <c r="GBG46" s="191"/>
      <c r="GBH46" s="191"/>
      <c r="GBI46" s="191"/>
      <c r="GBJ46" s="191"/>
      <c r="GBK46" s="191"/>
      <c r="GBL46" s="191"/>
      <c r="GBM46" s="191"/>
      <c r="GBN46" s="191"/>
      <c r="GBO46" s="191"/>
      <c r="GBP46" s="191"/>
      <c r="GBQ46" s="191"/>
      <c r="GBR46" s="191"/>
      <c r="GBS46" s="191"/>
      <c r="GBT46" s="191"/>
      <c r="GBU46" s="191"/>
      <c r="GBV46" s="191"/>
      <c r="GBW46" s="191"/>
      <c r="GBX46" s="191"/>
      <c r="GBY46" s="191"/>
      <c r="GBZ46" s="191"/>
      <c r="GCA46" s="191"/>
      <c r="GCB46" s="191"/>
      <c r="GCC46" s="191"/>
      <c r="GCD46" s="191"/>
      <c r="GCE46" s="191"/>
      <c r="GCF46" s="191"/>
      <c r="GCG46" s="191"/>
      <c r="GCH46" s="191"/>
      <c r="GCI46" s="191"/>
      <c r="GCJ46" s="191"/>
      <c r="GCK46" s="191"/>
      <c r="GCL46" s="191"/>
      <c r="GCM46" s="191"/>
      <c r="GCN46" s="191"/>
      <c r="GCO46" s="191"/>
      <c r="GCP46" s="191"/>
      <c r="GCQ46" s="191"/>
      <c r="GCR46" s="191"/>
      <c r="GCS46" s="191"/>
      <c r="GCT46" s="191"/>
      <c r="GCU46" s="191"/>
      <c r="GCV46" s="191"/>
      <c r="GCW46" s="191"/>
      <c r="GCX46" s="191"/>
      <c r="GCY46" s="191"/>
      <c r="GCZ46" s="191"/>
      <c r="GDA46" s="191"/>
      <c r="GDB46" s="191"/>
      <c r="GDC46" s="191"/>
      <c r="GDD46" s="191"/>
      <c r="GDE46" s="191"/>
      <c r="GDF46" s="191"/>
      <c r="GDG46" s="191"/>
      <c r="GDH46" s="191"/>
      <c r="GDI46" s="191"/>
      <c r="GDJ46" s="191"/>
      <c r="GDK46" s="191"/>
      <c r="GDL46" s="191"/>
      <c r="GDM46" s="191"/>
      <c r="GDN46" s="191"/>
      <c r="GDO46" s="191"/>
      <c r="GDP46" s="191"/>
      <c r="GDQ46" s="191"/>
      <c r="GDR46" s="191"/>
      <c r="GDS46" s="191"/>
      <c r="GDT46" s="191"/>
      <c r="GDU46" s="191"/>
      <c r="GDV46" s="191"/>
      <c r="GDW46" s="191"/>
      <c r="GDX46" s="191"/>
      <c r="GDY46" s="191"/>
      <c r="GDZ46" s="191"/>
      <c r="GEA46" s="191"/>
      <c r="GEB46" s="191"/>
      <c r="GEC46" s="191"/>
      <c r="GED46" s="191"/>
      <c r="GEE46" s="191"/>
      <c r="GEF46" s="191"/>
      <c r="GEG46" s="191"/>
      <c r="GEH46" s="191"/>
      <c r="GEI46" s="191"/>
      <c r="GEJ46" s="191"/>
      <c r="GEK46" s="191"/>
      <c r="GEL46" s="191"/>
      <c r="GEM46" s="191"/>
      <c r="GEN46" s="191"/>
      <c r="GEO46" s="191"/>
      <c r="GEP46" s="191"/>
      <c r="GEQ46" s="191"/>
      <c r="GER46" s="191"/>
      <c r="GES46" s="191"/>
      <c r="GET46" s="191"/>
      <c r="GEU46" s="191"/>
      <c r="GEV46" s="191"/>
      <c r="GEW46" s="191"/>
      <c r="GEX46" s="191"/>
      <c r="GEY46" s="191"/>
      <c r="GEZ46" s="191"/>
      <c r="GFA46" s="191"/>
      <c r="GFB46" s="191"/>
      <c r="GFC46" s="191"/>
      <c r="GFD46" s="191"/>
      <c r="GFE46" s="191"/>
      <c r="GFF46" s="191"/>
      <c r="GFG46" s="191"/>
      <c r="GFH46" s="191"/>
      <c r="GFI46" s="191"/>
      <c r="GFJ46" s="191"/>
      <c r="GFK46" s="191"/>
      <c r="GFL46" s="191"/>
      <c r="GFM46" s="191"/>
      <c r="GFN46" s="191"/>
      <c r="GFO46" s="191"/>
      <c r="GFP46" s="191"/>
      <c r="GFQ46" s="191"/>
      <c r="GFR46" s="191"/>
      <c r="GFS46" s="191"/>
      <c r="GFT46" s="191"/>
      <c r="GFU46" s="191"/>
      <c r="GFV46" s="191"/>
      <c r="GFW46" s="191"/>
      <c r="GFX46" s="191"/>
      <c r="GFY46" s="191"/>
      <c r="GFZ46" s="191"/>
      <c r="GGA46" s="191"/>
      <c r="GGB46" s="191"/>
      <c r="GGC46" s="191"/>
      <c r="GGD46" s="191"/>
      <c r="GGE46" s="191"/>
      <c r="GGF46" s="191"/>
      <c r="GGG46" s="191"/>
      <c r="GGH46" s="191"/>
      <c r="GGI46" s="191"/>
      <c r="GGJ46" s="191"/>
      <c r="GGK46" s="191"/>
      <c r="GGL46" s="191"/>
      <c r="GGM46" s="191"/>
      <c r="GGN46" s="191"/>
      <c r="GGO46" s="191"/>
      <c r="GGP46" s="191"/>
      <c r="GGQ46" s="191"/>
      <c r="GGR46" s="191"/>
      <c r="GGS46" s="191"/>
      <c r="GGT46" s="191"/>
      <c r="GGU46" s="191"/>
      <c r="GGV46" s="191"/>
      <c r="GGW46" s="191"/>
      <c r="GGX46" s="191"/>
      <c r="GGY46" s="191"/>
      <c r="GGZ46" s="191"/>
      <c r="GHA46" s="191"/>
      <c r="GHB46" s="191"/>
      <c r="GHC46" s="191"/>
      <c r="GHD46" s="191"/>
      <c r="GHE46" s="191"/>
      <c r="GHF46" s="191"/>
      <c r="GHG46" s="191"/>
      <c r="GHH46" s="191"/>
      <c r="GHI46" s="191"/>
      <c r="GHJ46" s="191"/>
      <c r="GHK46" s="191"/>
      <c r="GHL46" s="191"/>
      <c r="GHM46" s="191"/>
      <c r="GHN46" s="191"/>
      <c r="GHO46" s="191"/>
      <c r="GHP46" s="191"/>
      <c r="GHQ46" s="191"/>
      <c r="GHR46" s="191"/>
      <c r="GHS46" s="191"/>
      <c r="GHT46" s="191"/>
      <c r="GHU46" s="191"/>
      <c r="GHV46" s="191"/>
      <c r="GHW46" s="191"/>
      <c r="GHX46" s="191"/>
      <c r="GHY46" s="191"/>
      <c r="GHZ46" s="191"/>
      <c r="GIA46" s="191"/>
      <c r="GIB46" s="191"/>
      <c r="GIC46" s="191"/>
      <c r="GID46" s="191"/>
      <c r="GIE46" s="191"/>
      <c r="GIF46" s="191"/>
      <c r="GIG46" s="191"/>
      <c r="GIH46" s="191"/>
      <c r="GII46" s="191"/>
      <c r="GIJ46" s="191"/>
      <c r="GIK46" s="191"/>
      <c r="GIL46" s="191"/>
      <c r="GIM46" s="191"/>
      <c r="GIN46" s="191"/>
      <c r="GIO46" s="191"/>
      <c r="GIP46" s="191"/>
      <c r="GIQ46" s="191"/>
      <c r="GIR46" s="191"/>
      <c r="GIS46" s="191"/>
      <c r="GIT46" s="191"/>
      <c r="GIU46" s="191"/>
      <c r="GIV46" s="191"/>
      <c r="GIW46" s="191"/>
      <c r="GIX46" s="191"/>
      <c r="GIY46" s="191"/>
      <c r="GIZ46" s="191"/>
      <c r="GJA46" s="191"/>
      <c r="GJB46" s="191"/>
      <c r="GJC46" s="191"/>
      <c r="GJD46" s="191"/>
      <c r="GJE46" s="191"/>
      <c r="GJF46" s="191"/>
      <c r="GJG46" s="191"/>
      <c r="GJH46" s="191"/>
      <c r="GJI46" s="191"/>
      <c r="GJJ46" s="191"/>
      <c r="GJK46" s="191"/>
      <c r="GJL46" s="191"/>
      <c r="GJM46" s="191"/>
      <c r="GJN46" s="191"/>
      <c r="GJO46" s="191"/>
      <c r="GJP46" s="191"/>
      <c r="GJQ46" s="191"/>
      <c r="GJR46" s="191"/>
      <c r="GJS46" s="191"/>
      <c r="GJT46" s="191"/>
      <c r="GJU46" s="191"/>
      <c r="GJV46" s="191"/>
      <c r="GJW46" s="191"/>
      <c r="GJX46" s="191"/>
      <c r="GJY46" s="191"/>
      <c r="GJZ46" s="191"/>
      <c r="GKA46" s="191"/>
      <c r="GKB46" s="191"/>
      <c r="GKC46" s="191"/>
      <c r="GKD46" s="191"/>
      <c r="GKE46" s="191"/>
      <c r="GKF46" s="191"/>
      <c r="GKG46" s="191"/>
      <c r="GKH46" s="191"/>
      <c r="GKI46" s="191"/>
      <c r="GKJ46" s="191"/>
      <c r="GKK46" s="191"/>
      <c r="GKL46" s="191"/>
      <c r="GKM46" s="191"/>
      <c r="GKN46" s="191"/>
      <c r="GKO46" s="191"/>
      <c r="GKP46" s="191"/>
      <c r="GKQ46" s="191"/>
      <c r="GKR46" s="191"/>
      <c r="GKS46" s="191"/>
      <c r="GKT46" s="191"/>
      <c r="GKU46" s="191"/>
      <c r="GKV46" s="191"/>
      <c r="GKW46" s="191"/>
      <c r="GKX46" s="191"/>
      <c r="GKY46" s="191"/>
      <c r="GKZ46" s="191"/>
      <c r="GLA46" s="191"/>
      <c r="GLB46" s="191"/>
      <c r="GLC46" s="191"/>
      <c r="GLD46" s="191"/>
      <c r="GLE46" s="191"/>
      <c r="GLF46" s="191"/>
      <c r="GLG46" s="191"/>
      <c r="GLH46" s="191"/>
      <c r="GLI46" s="191"/>
      <c r="GLJ46" s="191"/>
      <c r="GLK46" s="191"/>
      <c r="GLL46" s="191"/>
      <c r="GLM46" s="191"/>
      <c r="GLN46" s="191"/>
      <c r="GLO46" s="191"/>
      <c r="GLP46" s="191"/>
      <c r="GLQ46" s="191"/>
      <c r="GLR46" s="191"/>
      <c r="GLS46" s="191"/>
      <c r="GLT46" s="191"/>
      <c r="GLU46" s="191"/>
      <c r="GLV46" s="191"/>
      <c r="GLW46" s="191"/>
      <c r="GLX46" s="191"/>
      <c r="GLY46" s="191"/>
      <c r="GLZ46" s="191"/>
      <c r="GMA46" s="191"/>
      <c r="GMB46" s="191"/>
      <c r="GMC46" s="191"/>
      <c r="GMD46" s="191"/>
      <c r="GME46" s="191"/>
      <c r="GMF46" s="191"/>
      <c r="GMG46" s="191"/>
      <c r="GMH46" s="191"/>
      <c r="GMI46" s="191"/>
      <c r="GMJ46" s="191"/>
      <c r="GMK46" s="191"/>
      <c r="GML46" s="191"/>
      <c r="GMM46" s="191"/>
      <c r="GMN46" s="191"/>
      <c r="GMO46" s="191"/>
      <c r="GMP46" s="191"/>
      <c r="GMQ46" s="191"/>
      <c r="GMR46" s="191"/>
      <c r="GMS46" s="191"/>
      <c r="GMT46" s="191"/>
      <c r="GMU46" s="191"/>
      <c r="GMV46" s="191"/>
      <c r="GMW46" s="191"/>
      <c r="GMX46" s="191"/>
      <c r="GMY46" s="191"/>
      <c r="GMZ46" s="191"/>
      <c r="GNA46" s="191"/>
      <c r="GNB46" s="191"/>
      <c r="GNC46" s="191"/>
      <c r="GND46" s="191"/>
      <c r="GNE46" s="191"/>
      <c r="GNF46" s="191"/>
      <c r="GNG46" s="191"/>
      <c r="GNH46" s="191"/>
      <c r="GNI46" s="191"/>
      <c r="GNJ46" s="191"/>
      <c r="GNK46" s="191"/>
      <c r="GNL46" s="191"/>
      <c r="GNM46" s="191"/>
      <c r="GNN46" s="191"/>
      <c r="GNO46" s="191"/>
      <c r="GNP46" s="191"/>
      <c r="GNQ46" s="191"/>
      <c r="GNR46" s="191"/>
      <c r="GNS46" s="191"/>
      <c r="GNT46" s="191"/>
      <c r="GNU46" s="191"/>
      <c r="GNV46" s="191"/>
      <c r="GNW46" s="191"/>
      <c r="GNX46" s="191"/>
      <c r="GNY46" s="191"/>
      <c r="GNZ46" s="191"/>
      <c r="GOA46" s="191"/>
      <c r="GOB46" s="191"/>
      <c r="GOC46" s="191"/>
      <c r="GOD46" s="191"/>
      <c r="GOE46" s="191"/>
      <c r="GOF46" s="191"/>
      <c r="GOG46" s="191"/>
      <c r="GOH46" s="191"/>
      <c r="GOI46" s="191"/>
      <c r="GOJ46" s="191"/>
      <c r="GOK46" s="191"/>
      <c r="GOL46" s="191"/>
      <c r="GOM46" s="191"/>
      <c r="GON46" s="191"/>
      <c r="GOO46" s="191"/>
      <c r="GOP46" s="191"/>
      <c r="GOQ46" s="191"/>
      <c r="GOR46" s="191"/>
      <c r="GOS46" s="191"/>
      <c r="GOT46" s="191"/>
      <c r="GOU46" s="191"/>
      <c r="GOV46" s="191"/>
      <c r="GOW46" s="191"/>
      <c r="GOX46" s="191"/>
      <c r="GOY46" s="191"/>
      <c r="GOZ46" s="191"/>
      <c r="GPA46" s="191"/>
      <c r="GPB46" s="191"/>
      <c r="GPC46" s="191"/>
      <c r="GPD46" s="191"/>
      <c r="GPE46" s="191"/>
      <c r="GPF46" s="191"/>
      <c r="GPG46" s="191"/>
      <c r="GPH46" s="191"/>
      <c r="GPI46" s="191"/>
      <c r="GPJ46" s="191"/>
      <c r="GPK46" s="191"/>
      <c r="GPL46" s="191"/>
      <c r="GPM46" s="191"/>
      <c r="GPN46" s="191"/>
      <c r="GPO46" s="191"/>
      <c r="GPP46" s="191"/>
      <c r="GPQ46" s="191"/>
      <c r="GPR46" s="191"/>
      <c r="GPS46" s="191"/>
      <c r="GPT46" s="191"/>
      <c r="GPU46" s="191"/>
      <c r="GPV46" s="191"/>
      <c r="GPW46" s="191"/>
      <c r="GPX46" s="191"/>
      <c r="GPY46" s="191"/>
      <c r="GPZ46" s="191"/>
      <c r="GQA46" s="191"/>
      <c r="GQB46" s="191"/>
      <c r="GQC46" s="191"/>
      <c r="GQD46" s="191"/>
      <c r="GQE46" s="191"/>
      <c r="GQF46" s="191"/>
      <c r="GQG46" s="191"/>
      <c r="GQH46" s="191"/>
      <c r="GQI46" s="191"/>
      <c r="GQJ46" s="191"/>
      <c r="GQK46" s="191"/>
      <c r="GQL46" s="191"/>
      <c r="GQM46" s="191"/>
      <c r="GQN46" s="191"/>
      <c r="GQO46" s="191"/>
      <c r="GQP46" s="191"/>
      <c r="GQQ46" s="191"/>
      <c r="GQR46" s="191"/>
      <c r="GQS46" s="191"/>
      <c r="GQT46" s="191"/>
      <c r="GQU46" s="191"/>
      <c r="GQV46" s="191"/>
      <c r="GQW46" s="191"/>
      <c r="GQX46" s="191"/>
      <c r="GQY46" s="191"/>
      <c r="GQZ46" s="191"/>
      <c r="GRA46" s="191"/>
      <c r="GRB46" s="191"/>
      <c r="GRC46" s="191"/>
      <c r="GRD46" s="191"/>
      <c r="GRE46" s="191"/>
      <c r="GRF46" s="191"/>
      <c r="GRG46" s="191"/>
      <c r="GRH46" s="191"/>
      <c r="GRI46" s="191"/>
      <c r="GRJ46" s="191"/>
      <c r="GRK46" s="191"/>
      <c r="GRL46" s="191"/>
      <c r="GRM46" s="191"/>
      <c r="GRN46" s="191"/>
      <c r="GRO46" s="191"/>
      <c r="GRP46" s="191"/>
      <c r="GRQ46" s="191"/>
      <c r="GRR46" s="191"/>
      <c r="GRS46" s="191"/>
      <c r="GRT46" s="191"/>
      <c r="GRU46" s="191"/>
      <c r="GRV46" s="191"/>
      <c r="GRW46" s="191"/>
      <c r="GRX46" s="191"/>
      <c r="GRY46" s="191"/>
      <c r="GRZ46" s="191"/>
      <c r="GSA46" s="191"/>
      <c r="GSB46" s="191"/>
      <c r="GSC46" s="191"/>
      <c r="GSD46" s="191"/>
      <c r="GSE46" s="191"/>
      <c r="GSF46" s="191"/>
      <c r="GSG46" s="191"/>
      <c r="GSH46" s="191"/>
      <c r="GSI46" s="191"/>
      <c r="GSJ46" s="191"/>
      <c r="GSK46" s="191"/>
      <c r="GSL46" s="191"/>
      <c r="GSM46" s="191"/>
      <c r="GSN46" s="191"/>
      <c r="GSO46" s="191"/>
      <c r="GSP46" s="191"/>
      <c r="GSQ46" s="191"/>
      <c r="GSR46" s="191"/>
      <c r="GSS46" s="191"/>
      <c r="GST46" s="191"/>
      <c r="GSU46" s="191"/>
      <c r="GSV46" s="191"/>
      <c r="GSW46" s="191"/>
      <c r="GSX46" s="191"/>
      <c r="GSY46" s="191"/>
      <c r="GSZ46" s="191"/>
      <c r="GTA46" s="191"/>
      <c r="GTB46" s="191"/>
      <c r="GTC46" s="191"/>
      <c r="GTD46" s="191"/>
      <c r="GTE46" s="191"/>
      <c r="GTF46" s="191"/>
      <c r="GTG46" s="191"/>
      <c r="GTH46" s="191"/>
      <c r="GTI46" s="191"/>
      <c r="GTJ46" s="191"/>
      <c r="GTK46" s="191"/>
      <c r="GTL46" s="191"/>
      <c r="GTM46" s="191"/>
      <c r="GTN46" s="191"/>
      <c r="GTO46" s="191"/>
      <c r="GTP46" s="191"/>
      <c r="GTQ46" s="191"/>
      <c r="GTR46" s="191"/>
      <c r="GTS46" s="191"/>
      <c r="GTT46" s="191"/>
      <c r="GTU46" s="191"/>
      <c r="GTV46" s="191"/>
      <c r="GTW46" s="191"/>
      <c r="GTX46" s="191"/>
      <c r="GTY46" s="191"/>
      <c r="GTZ46" s="191"/>
      <c r="GUA46" s="191"/>
      <c r="GUB46" s="191"/>
      <c r="GUC46" s="191"/>
      <c r="GUD46" s="191"/>
      <c r="GUE46" s="191"/>
      <c r="GUF46" s="191"/>
      <c r="GUG46" s="191"/>
      <c r="GUH46" s="191"/>
      <c r="GUI46" s="191"/>
      <c r="GUJ46" s="191"/>
      <c r="GUK46" s="191"/>
      <c r="GUL46" s="191"/>
      <c r="GUM46" s="191"/>
      <c r="GUN46" s="191"/>
      <c r="GUO46" s="191"/>
      <c r="GUP46" s="191"/>
      <c r="GUQ46" s="191"/>
      <c r="GUR46" s="191"/>
      <c r="GUS46" s="191"/>
      <c r="GUT46" s="191"/>
      <c r="GUU46" s="191"/>
      <c r="GUV46" s="191"/>
      <c r="GUW46" s="191"/>
      <c r="GUX46" s="191"/>
      <c r="GUY46" s="191"/>
      <c r="GUZ46" s="191"/>
      <c r="GVA46" s="191"/>
      <c r="GVB46" s="191"/>
      <c r="GVC46" s="191"/>
      <c r="GVD46" s="191"/>
      <c r="GVE46" s="191"/>
      <c r="GVF46" s="191"/>
      <c r="GVG46" s="191"/>
      <c r="GVH46" s="191"/>
      <c r="GVI46" s="191"/>
      <c r="GVJ46" s="191"/>
      <c r="GVK46" s="191"/>
      <c r="GVL46" s="191"/>
      <c r="GVM46" s="191"/>
      <c r="GVN46" s="191"/>
      <c r="GVO46" s="191"/>
      <c r="GVP46" s="191"/>
      <c r="GVQ46" s="191"/>
      <c r="GVR46" s="191"/>
      <c r="GVS46" s="191"/>
      <c r="GVT46" s="191"/>
      <c r="GVU46" s="191"/>
      <c r="GVV46" s="191"/>
      <c r="GVW46" s="191"/>
      <c r="GVX46" s="191"/>
      <c r="GVY46" s="191"/>
      <c r="GVZ46" s="191"/>
      <c r="GWA46" s="191"/>
      <c r="GWB46" s="191"/>
      <c r="GWC46" s="191"/>
      <c r="GWD46" s="191"/>
      <c r="GWE46" s="191"/>
      <c r="GWF46" s="191"/>
      <c r="GWG46" s="191"/>
      <c r="GWH46" s="191"/>
      <c r="GWI46" s="191"/>
      <c r="GWJ46" s="191"/>
      <c r="GWK46" s="191"/>
      <c r="GWL46" s="191"/>
      <c r="GWM46" s="191"/>
      <c r="GWN46" s="191"/>
      <c r="GWO46" s="191"/>
      <c r="GWP46" s="191"/>
      <c r="GWQ46" s="191"/>
      <c r="GWR46" s="191"/>
      <c r="GWS46" s="191"/>
      <c r="GWT46" s="191"/>
      <c r="GWU46" s="191"/>
      <c r="GWV46" s="191"/>
      <c r="GWW46" s="191"/>
      <c r="GWX46" s="191"/>
      <c r="GWY46" s="191"/>
      <c r="GWZ46" s="191"/>
      <c r="GXA46" s="191"/>
      <c r="GXB46" s="191"/>
      <c r="GXC46" s="191"/>
      <c r="GXD46" s="191"/>
      <c r="GXE46" s="191"/>
      <c r="GXF46" s="191"/>
      <c r="GXG46" s="191"/>
      <c r="GXH46" s="191"/>
      <c r="GXI46" s="191"/>
      <c r="GXJ46" s="191"/>
      <c r="GXK46" s="191"/>
      <c r="GXL46" s="191"/>
      <c r="GXM46" s="191"/>
      <c r="GXN46" s="191"/>
      <c r="GXO46" s="191"/>
      <c r="GXP46" s="191"/>
      <c r="GXQ46" s="191"/>
      <c r="GXR46" s="191"/>
      <c r="GXS46" s="191"/>
      <c r="GXT46" s="191"/>
      <c r="GXU46" s="191"/>
      <c r="GXV46" s="191"/>
      <c r="GXW46" s="191"/>
      <c r="GXX46" s="191"/>
      <c r="GXY46" s="191"/>
      <c r="GXZ46" s="191"/>
      <c r="GYA46" s="191"/>
      <c r="GYB46" s="191"/>
      <c r="GYC46" s="191"/>
      <c r="GYD46" s="191"/>
      <c r="GYE46" s="191"/>
      <c r="GYF46" s="191"/>
      <c r="GYG46" s="191"/>
      <c r="GYH46" s="191"/>
      <c r="GYI46" s="191"/>
      <c r="GYJ46" s="191"/>
      <c r="GYK46" s="191"/>
      <c r="GYL46" s="191"/>
      <c r="GYM46" s="191"/>
      <c r="GYN46" s="191"/>
      <c r="GYO46" s="191"/>
      <c r="GYP46" s="191"/>
      <c r="GYQ46" s="191"/>
      <c r="GYR46" s="191"/>
      <c r="GYS46" s="191"/>
      <c r="GYT46" s="191"/>
      <c r="GYU46" s="191"/>
      <c r="GYV46" s="191"/>
      <c r="GYW46" s="191"/>
      <c r="GYX46" s="191"/>
      <c r="GYY46" s="191"/>
      <c r="GYZ46" s="191"/>
      <c r="GZA46" s="191"/>
      <c r="GZB46" s="191"/>
      <c r="GZC46" s="191"/>
      <c r="GZD46" s="191"/>
      <c r="GZE46" s="191"/>
      <c r="GZF46" s="191"/>
      <c r="GZG46" s="191"/>
      <c r="GZH46" s="191"/>
      <c r="GZI46" s="191"/>
      <c r="GZJ46" s="191"/>
      <c r="GZK46" s="191"/>
      <c r="GZL46" s="191"/>
      <c r="GZM46" s="191"/>
      <c r="GZN46" s="191"/>
      <c r="GZO46" s="191"/>
      <c r="GZP46" s="191"/>
      <c r="GZQ46" s="191"/>
      <c r="GZR46" s="191"/>
      <c r="GZS46" s="191"/>
      <c r="GZT46" s="191"/>
      <c r="GZU46" s="191"/>
      <c r="GZV46" s="191"/>
      <c r="GZW46" s="191"/>
      <c r="GZX46" s="191"/>
      <c r="GZY46" s="191"/>
      <c r="GZZ46" s="191"/>
      <c r="HAA46" s="191"/>
      <c r="HAB46" s="191"/>
      <c r="HAC46" s="191"/>
      <c r="HAD46" s="191"/>
      <c r="HAE46" s="191"/>
      <c r="HAF46" s="191"/>
      <c r="HAG46" s="191"/>
      <c r="HAH46" s="191"/>
      <c r="HAI46" s="191"/>
      <c r="HAJ46" s="191"/>
      <c r="HAK46" s="191"/>
      <c r="HAL46" s="191"/>
      <c r="HAM46" s="191"/>
      <c r="HAN46" s="191"/>
      <c r="HAO46" s="191"/>
      <c r="HAP46" s="191"/>
      <c r="HAQ46" s="191"/>
      <c r="HAR46" s="191"/>
      <c r="HAS46" s="191"/>
      <c r="HAT46" s="191"/>
      <c r="HAU46" s="191"/>
      <c r="HAV46" s="191"/>
      <c r="HAW46" s="191"/>
      <c r="HAX46" s="191"/>
      <c r="HAY46" s="191"/>
      <c r="HAZ46" s="191"/>
      <c r="HBA46" s="191"/>
      <c r="HBB46" s="191"/>
      <c r="HBC46" s="191"/>
      <c r="HBD46" s="191"/>
      <c r="HBE46" s="191"/>
      <c r="HBF46" s="191"/>
      <c r="HBG46" s="191"/>
      <c r="HBH46" s="191"/>
      <c r="HBI46" s="191"/>
      <c r="HBJ46" s="191"/>
      <c r="HBK46" s="191"/>
      <c r="HBL46" s="191"/>
      <c r="HBM46" s="191"/>
      <c r="HBN46" s="191"/>
      <c r="HBO46" s="191"/>
      <c r="HBP46" s="191"/>
      <c r="HBQ46" s="191"/>
      <c r="HBR46" s="191"/>
      <c r="HBS46" s="191"/>
      <c r="HBT46" s="191"/>
      <c r="HBU46" s="191"/>
      <c r="HBV46" s="191"/>
      <c r="HBW46" s="191"/>
      <c r="HBX46" s="191"/>
      <c r="HBY46" s="191"/>
      <c r="HBZ46" s="191"/>
      <c r="HCA46" s="191"/>
      <c r="HCB46" s="191"/>
      <c r="HCC46" s="191"/>
      <c r="HCD46" s="191"/>
      <c r="HCE46" s="191"/>
      <c r="HCF46" s="191"/>
      <c r="HCG46" s="191"/>
      <c r="HCH46" s="191"/>
      <c r="HCI46" s="191"/>
      <c r="HCJ46" s="191"/>
      <c r="HCK46" s="191"/>
      <c r="HCL46" s="191"/>
      <c r="HCM46" s="191"/>
      <c r="HCN46" s="191"/>
      <c r="HCO46" s="191"/>
      <c r="HCP46" s="191"/>
      <c r="HCQ46" s="191"/>
      <c r="HCR46" s="191"/>
      <c r="HCS46" s="191"/>
      <c r="HCT46" s="191"/>
      <c r="HCU46" s="191"/>
      <c r="HCV46" s="191"/>
      <c r="HCW46" s="191"/>
      <c r="HCX46" s="191"/>
      <c r="HCY46" s="191"/>
      <c r="HCZ46" s="191"/>
      <c r="HDA46" s="191"/>
      <c r="HDB46" s="191"/>
      <c r="HDC46" s="191"/>
      <c r="HDD46" s="191"/>
      <c r="HDE46" s="191"/>
      <c r="HDF46" s="191"/>
      <c r="HDG46" s="191"/>
      <c r="HDH46" s="191"/>
      <c r="HDI46" s="191"/>
      <c r="HDJ46" s="191"/>
      <c r="HDK46" s="191"/>
      <c r="HDL46" s="191"/>
      <c r="HDM46" s="191"/>
      <c r="HDN46" s="191"/>
      <c r="HDO46" s="191"/>
      <c r="HDP46" s="191"/>
      <c r="HDQ46" s="191"/>
      <c r="HDR46" s="191"/>
      <c r="HDS46" s="191"/>
      <c r="HDT46" s="191"/>
      <c r="HDU46" s="191"/>
      <c r="HDV46" s="191"/>
      <c r="HDW46" s="191"/>
      <c r="HDX46" s="191"/>
      <c r="HDY46" s="191"/>
      <c r="HDZ46" s="191"/>
      <c r="HEA46" s="191"/>
      <c r="HEB46" s="191"/>
      <c r="HEC46" s="191"/>
      <c r="HED46" s="191"/>
      <c r="HEE46" s="191"/>
      <c r="HEF46" s="191"/>
      <c r="HEG46" s="191"/>
      <c r="HEH46" s="191"/>
      <c r="HEI46" s="191"/>
      <c r="HEJ46" s="191"/>
      <c r="HEK46" s="191"/>
      <c r="HEL46" s="191"/>
      <c r="HEM46" s="191"/>
      <c r="HEN46" s="191"/>
      <c r="HEO46" s="191"/>
      <c r="HEP46" s="191"/>
      <c r="HEQ46" s="191"/>
      <c r="HER46" s="191"/>
      <c r="HES46" s="191"/>
      <c r="HET46" s="191"/>
      <c r="HEU46" s="191"/>
      <c r="HEV46" s="191"/>
      <c r="HEW46" s="191"/>
      <c r="HEX46" s="191"/>
      <c r="HEY46" s="191"/>
      <c r="HEZ46" s="191"/>
      <c r="HFA46" s="191"/>
      <c r="HFB46" s="191"/>
      <c r="HFC46" s="191"/>
      <c r="HFD46" s="191"/>
      <c r="HFE46" s="191"/>
      <c r="HFF46" s="191"/>
      <c r="HFG46" s="191"/>
      <c r="HFH46" s="191"/>
      <c r="HFI46" s="191"/>
      <c r="HFJ46" s="191"/>
      <c r="HFK46" s="191"/>
      <c r="HFL46" s="191"/>
      <c r="HFM46" s="191"/>
      <c r="HFN46" s="191"/>
      <c r="HFO46" s="191"/>
      <c r="HFP46" s="191"/>
      <c r="HFQ46" s="191"/>
      <c r="HFR46" s="191"/>
      <c r="HFS46" s="191"/>
      <c r="HFT46" s="191"/>
      <c r="HFU46" s="191"/>
      <c r="HFV46" s="191"/>
      <c r="HFW46" s="191"/>
      <c r="HFX46" s="191"/>
      <c r="HFY46" s="191"/>
      <c r="HFZ46" s="191"/>
      <c r="HGA46" s="191"/>
      <c r="HGB46" s="191"/>
      <c r="HGC46" s="191"/>
      <c r="HGD46" s="191"/>
      <c r="HGE46" s="191"/>
      <c r="HGF46" s="191"/>
      <c r="HGG46" s="191"/>
      <c r="HGH46" s="191"/>
      <c r="HGI46" s="191"/>
      <c r="HGJ46" s="191"/>
      <c r="HGK46" s="191"/>
      <c r="HGL46" s="191"/>
      <c r="HGM46" s="191"/>
      <c r="HGN46" s="191"/>
      <c r="HGO46" s="191"/>
      <c r="HGP46" s="191"/>
      <c r="HGQ46" s="191"/>
      <c r="HGR46" s="191"/>
      <c r="HGS46" s="191"/>
      <c r="HGT46" s="191"/>
      <c r="HGU46" s="191"/>
      <c r="HGV46" s="191"/>
      <c r="HGW46" s="191"/>
      <c r="HGX46" s="191"/>
      <c r="HGY46" s="191"/>
      <c r="HGZ46" s="191"/>
      <c r="HHA46" s="191"/>
      <c r="HHB46" s="191"/>
      <c r="HHC46" s="191"/>
      <c r="HHD46" s="191"/>
      <c r="HHE46" s="191"/>
      <c r="HHF46" s="191"/>
      <c r="HHG46" s="191"/>
      <c r="HHH46" s="191"/>
      <c r="HHI46" s="191"/>
      <c r="HHJ46" s="191"/>
      <c r="HHK46" s="191"/>
      <c r="HHL46" s="191"/>
      <c r="HHM46" s="191"/>
      <c r="HHN46" s="191"/>
      <c r="HHO46" s="191"/>
      <c r="HHP46" s="191"/>
      <c r="HHQ46" s="191"/>
      <c r="HHR46" s="191"/>
      <c r="HHS46" s="191"/>
      <c r="HHT46" s="191"/>
      <c r="HHU46" s="191"/>
      <c r="HHV46" s="191"/>
      <c r="HHW46" s="191"/>
      <c r="HHX46" s="191"/>
      <c r="HHY46" s="191"/>
      <c r="HHZ46" s="191"/>
      <c r="HIA46" s="191"/>
      <c r="HIB46" s="191"/>
      <c r="HIC46" s="191"/>
      <c r="HID46" s="191"/>
      <c r="HIE46" s="191"/>
      <c r="HIF46" s="191"/>
      <c r="HIG46" s="191"/>
      <c r="HIH46" s="191"/>
      <c r="HII46" s="191"/>
      <c r="HIJ46" s="191"/>
      <c r="HIK46" s="191"/>
      <c r="HIL46" s="191"/>
      <c r="HIM46" s="191"/>
      <c r="HIN46" s="191"/>
      <c r="HIO46" s="191"/>
      <c r="HIP46" s="191"/>
      <c r="HIQ46" s="191"/>
      <c r="HIR46" s="191"/>
      <c r="HIS46" s="191"/>
      <c r="HIT46" s="191"/>
      <c r="HIU46" s="191"/>
      <c r="HIV46" s="191"/>
      <c r="HIW46" s="191"/>
      <c r="HIX46" s="191"/>
      <c r="HIY46" s="191"/>
      <c r="HIZ46" s="191"/>
      <c r="HJA46" s="191"/>
      <c r="HJB46" s="191"/>
      <c r="HJC46" s="191"/>
      <c r="HJD46" s="191"/>
      <c r="HJE46" s="191"/>
      <c r="HJF46" s="191"/>
      <c r="HJG46" s="191"/>
      <c r="HJH46" s="191"/>
      <c r="HJI46" s="191"/>
      <c r="HJJ46" s="191"/>
      <c r="HJK46" s="191"/>
      <c r="HJL46" s="191"/>
      <c r="HJM46" s="191"/>
      <c r="HJN46" s="191"/>
      <c r="HJO46" s="191"/>
      <c r="HJP46" s="191"/>
      <c r="HJQ46" s="191"/>
      <c r="HJR46" s="191"/>
      <c r="HJS46" s="191"/>
      <c r="HJT46" s="191"/>
      <c r="HJU46" s="191"/>
      <c r="HJV46" s="191"/>
      <c r="HJW46" s="191"/>
      <c r="HJX46" s="191"/>
      <c r="HJY46" s="191"/>
      <c r="HJZ46" s="191"/>
      <c r="HKA46" s="191"/>
      <c r="HKB46" s="191"/>
      <c r="HKC46" s="191"/>
      <c r="HKD46" s="191"/>
      <c r="HKE46" s="191"/>
      <c r="HKF46" s="191"/>
      <c r="HKG46" s="191"/>
      <c r="HKH46" s="191"/>
      <c r="HKI46" s="191"/>
      <c r="HKJ46" s="191"/>
      <c r="HKK46" s="191"/>
      <c r="HKL46" s="191"/>
      <c r="HKM46" s="191"/>
      <c r="HKN46" s="191"/>
      <c r="HKO46" s="191"/>
      <c r="HKP46" s="191"/>
      <c r="HKQ46" s="191"/>
      <c r="HKR46" s="191"/>
      <c r="HKS46" s="191"/>
      <c r="HKT46" s="191"/>
      <c r="HKU46" s="191"/>
      <c r="HKV46" s="191"/>
      <c r="HKW46" s="191"/>
      <c r="HKX46" s="191"/>
      <c r="HKY46" s="191"/>
      <c r="HKZ46" s="191"/>
      <c r="HLA46" s="191"/>
      <c r="HLB46" s="191"/>
      <c r="HLC46" s="191"/>
      <c r="HLD46" s="191"/>
      <c r="HLE46" s="191"/>
      <c r="HLF46" s="191"/>
      <c r="HLG46" s="191"/>
      <c r="HLH46" s="191"/>
      <c r="HLI46" s="191"/>
      <c r="HLJ46" s="191"/>
      <c r="HLK46" s="191"/>
      <c r="HLL46" s="191"/>
      <c r="HLM46" s="191"/>
      <c r="HLN46" s="191"/>
      <c r="HLO46" s="191"/>
      <c r="HLP46" s="191"/>
      <c r="HLQ46" s="191"/>
      <c r="HLR46" s="191"/>
      <c r="HLS46" s="191"/>
      <c r="HLT46" s="191"/>
      <c r="HLU46" s="191"/>
      <c r="HLV46" s="191"/>
      <c r="HLW46" s="191"/>
      <c r="HLX46" s="191"/>
      <c r="HLY46" s="191"/>
      <c r="HLZ46" s="191"/>
      <c r="HMA46" s="191"/>
      <c r="HMB46" s="191"/>
      <c r="HMC46" s="191"/>
      <c r="HMD46" s="191"/>
      <c r="HME46" s="191"/>
      <c r="HMF46" s="191"/>
      <c r="HMG46" s="191"/>
      <c r="HMH46" s="191"/>
      <c r="HMI46" s="191"/>
      <c r="HMJ46" s="191"/>
      <c r="HMK46" s="191"/>
      <c r="HML46" s="191"/>
      <c r="HMM46" s="191"/>
      <c r="HMN46" s="191"/>
      <c r="HMO46" s="191"/>
      <c r="HMP46" s="191"/>
      <c r="HMQ46" s="191"/>
      <c r="HMR46" s="191"/>
      <c r="HMS46" s="191"/>
      <c r="HMT46" s="191"/>
      <c r="HMU46" s="191"/>
      <c r="HMV46" s="191"/>
      <c r="HMW46" s="191"/>
      <c r="HMX46" s="191"/>
      <c r="HMY46" s="191"/>
      <c r="HMZ46" s="191"/>
      <c r="HNA46" s="191"/>
      <c r="HNB46" s="191"/>
      <c r="HNC46" s="191"/>
      <c r="HND46" s="191"/>
      <c r="HNE46" s="191"/>
      <c r="HNF46" s="191"/>
      <c r="HNG46" s="191"/>
      <c r="HNH46" s="191"/>
      <c r="HNI46" s="191"/>
      <c r="HNJ46" s="191"/>
      <c r="HNK46" s="191"/>
      <c r="HNL46" s="191"/>
      <c r="HNM46" s="191"/>
      <c r="HNN46" s="191"/>
      <c r="HNO46" s="191"/>
      <c r="HNP46" s="191"/>
      <c r="HNQ46" s="191"/>
      <c r="HNR46" s="191"/>
      <c r="HNS46" s="191"/>
      <c r="HNT46" s="191"/>
      <c r="HNU46" s="191"/>
      <c r="HNV46" s="191"/>
      <c r="HNW46" s="191"/>
      <c r="HNX46" s="191"/>
      <c r="HNY46" s="191"/>
      <c r="HNZ46" s="191"/>
      <c r="HOA46" s="191"/>
      <c r="HOB46" s="191"/>
      <c r="HOC46" s="191"/>
      <c r="HOD46" s="191"/>
      <c r="HOE46" s="191"/>
      <c r="HOF46" s="191"/>
      <c r="HOG46" s="191"/>
      <c r="HOH46" s="191"/>
      <c r="HOI46" s="191"/>
      <c r="HOJ46" s="191"/>
      <c r="HOK46" s="191"/>
      <c r="HOL46" s="191"/>
      <c r="HOM46" s="191"/>
      <c r="HON46" s="191"/>
      <c r="HOO46" s="191"/>
      <c r="HOP46" s="191"/>
      <c r="HOQ46" s="191"/>
      <c r="HOR46" s="191"/>
      <c r="HOS46" s="191"/>
      <c r="HOT46" s="191"/>
      <c r="HOU46" s="191"/>
      <c r="HOV46" s="191"/>
      <c r="HOW46" s="191"/>
      <c r="HOX46" s="191"/>
      <c r="HOY46" s="191"/>
      <c r="HOZ46" s="191"/>
      <c r="HPA46" s="191"/>
      <c r="HPB46" s="191"/>
      <c r="HPC46" s="191"/>
      <c r="HPD46" s="191"/>
      <c r="HPE46" s="191"/>
      <c r="HPF46" s="191"/>
      <c r="HPG46" s="191"/>
      <c r="HPH46" s="191"/>
      <c r="HPI46" s="191"/>
      <c r="HPJ46" s="191"/>
      <c r="HPK46" s="191"/>
      <c r="HPL46" s="191"/>
      <c r="HPM46" s="191"/>
      <c r="HPN46" s="191"/>
      <c r="HPO46" s="191"/>
      <c r="HPP46" s="191"/>
      <c r="HPQ46" s="191"/>
      <c r="HPR46" s="191"/>
      <c r="HPS46" s="191"/>
      <c r="HPT46" s="191"/>
      <c r="HPU46" s="191"/>
      <c r="HPV46" s="191"/>
      <c r="HPW46" s="191"/>
      <c r="HPX46" s="191"/>
      <c r="HPY46" s="191"/>
      <c r="HPZ46" s="191"/>
      <c r="HQA46" s="191"/>
      <c r="HQB46" s="191"/>
      <c r="HQC46" s="191"/>
      <c r="HQD46" s="191"/>
      <c r="HQE46" s="191"/>
      <c r="HQF46" s="191"/>
      <c r="HQG46" s="191"/>
      <c r="HQH46" s="191"/>
      <c r="HQI46" s="191"/>
      <c r="HQJ46" s="191"/>
      <c r="HQK46" s="191"/>
      <c r="HQL46" s="191"/>
      <c r="HQM46" s="191"/>
      <c r="HQN46" s="191"/>
      <c r="HQO46" s="191"/>
      <c r="HQP46" s="191"/>
      <c r="HQQ46" s="191"/>
      <c r="HQR46" s="191"/>
      <c r="HQS46" s="191"/>
      <c r="HQT46" s="191"/>
      <c r="HQU46" s="191"/>
      <c r="HQV46" s="191"/>
      <c r="HQW46" s="191"/>
      <c r="HQX46" s="191"/>
      <c r="HQY46" s="191"/>
      <c r="HQZ46" s="191"/>
      <c r="HRA46" s="191"/>
      <c r="HRB46" s="191"/>
      <c r="HRC46" s="191"/>
      <c r="HRD46" s="191"/>
      <c r="HRE46" s="191"/>
      <c r="HRF46" s="191"/>
      <c r="HRG46" s="191"/>
      <c r="HRH46" s="191"/>
      <c r="HRI46" s="191"/>
      <c r="HRJ46" s="191"/>
      <c r="HRK46" s="191"/>
      <c r="HRL46" s="191"/>
      <c r="HRM46" s="191"/>
      <c r="HRN46" s="191"/>
      <c r="HRO46" s="191"/>
      <c r="HRP46" s="191"/>
      <c r="HRQ46" s="191"/>
      <c r="HRR46" s="191"/>
      <c r="HRS46" s="191"/>
      <c r="HRT46" s="191"/>
      <c r="HRU46" s="191"/>
      <c r="HRV46" s="191"/>
      <c r="HRW46" s="191"/>
      <c r="HRX46" s="191"/>
      <c r="HRY46" s="191"/>
      <c r="HRZ46" s="191"/>
      <c r="HSA46" s="191"/>
      <c r="HSB46" s="191"/>
      <c r="HSC46" s="191"/>
      <c r="HSD46" s="191"/>
      <c r="HSE46" s="191"/>
      <c r="HSF46" s="191"/>
      <c r="HSG46" s="191"/>
      <c r="HSH46" s="191"/>
      <c r="HSI46" s="191"/>
      <c r="HSJ46" s="191"/>
      <c r="HSK46" s="191"/>
      <c r="HSL46" s="191"/>
      <c r="HSM46" s="191"/>
      <c r="HSN46" s="191"/>
      <c r="HSO46" s="191"/>
      <c r="HSP46" s="191"/>
      <c r="HSQ46" s="191"/>
      <c r="HSR46" s="191"/>
      <c r="HSS46" s="191"/>
      <c r="HST46" s="191"/>
      <c r="HSU46" s="191"/>
      <c r="HSV46" s="191"/>
      <c r="HSW46" s="191"/>
      <c r="HSX46" s="191"/>
      <c r="HSY46" s="191"/>
      <c r="HSZ46" s="191"/>
      <c r="HTA46" s="191"/>
      <c r="HTB46" s="191"/>
      <c r="HTC46" s="191"/>
      <c r="HTD46" s="191"/>
      <c r="HTE46" s="191"/>
      <c r="HTF46" s="191"/>
      <c r="HTG46" s="191"/>
      <c r="HTH46" s="191"/>
      <c r="HTI46" s="191"/>
      <c r="HTJ46" s="191"/>
      <c r="HTK46" s="191"/>
      <c r="HTL46" s="191"/>
      <c r="HTM46" s="191"/>
      <c r="HTN46" s="191"/>
      <c r="HTO46" s="191"/>
      <c r="HTP46" s="191"/>
      <c r="HTQ46" s="191"/>
      <c r="HTR46" s="191"/>
      <c r="HTS46" s="191"/>
      <c r="HTT46" s="191"/>
      <c r="HTU46" s="191"/>
      <c r="HTV46" s="191"/>
      <c r="HTW46" s="191"/>
      <c r="HTX46" s="191"/>
      <c r="HTY46" s="191"/>
      <c r="HTZ46" s="191"/>
      <c r="HUA46" s="191"/>
      <c r="HUB46" s="191"/>
      <c r="HUC46" s="191"/>
      <c r="HUD46" s="191"/>
      <c r="HUE46" s="191"/>
      <c r="HUF46" s="191"/>
      <c r="HUG46" s="191"/>
      <c r="HUH46" s="191"/>
      <c r="HUI46" s="191"/>
      <c r="HUJ46" s="191"/>
      <c r="HUK46" s="191"/>
      <c r="HUL46" s="191"/>
      <c r="HUM46" s="191"/>
      <c r="HUN46" s="191"/>
      <c r="HUO46" s="191"/>
      <c r="HUP46" s="191"/>
      <c r="HUQ46" s="191"/>
      <c r="HUR46" s="191"/>
      <c r="HUS46" s="191"/>
      <c r="HUT46" s="191"/>
      <c r="HUU46" s="191"/>
      <c r="HUV46" s="191"/>
      <c r="HUW46" s="191"/>
      <c r="HUX46" s="191"/>
      <c r="HUY46" s="191"/>
      <c r="HUZ46" s="191"/>
      <c r="HVA46" s="191"/>
      <c r="HVB46" s="191"/>
      <c r="HVC46" s="191"/>
      <c r="HVD46" s="191"/>
      <c r="HVE46" s="191"/>
      <c r="HVF46" s="191"/>
      <c r="HVG46" s="191"/>
      <c r="HVH46" s="191"/>
      <c r="HVI46" s="191"/>
      <c r="HVJ46" s="191"/>
      <c r="HVK46" s="191"/>
      <c r="HVL46" s="191"/>
      <c r="HVM46" s="191"/>
      <c r="HVN46" s="191"/>
      <c r="HVO46" s="191"/>
      <c r="HVP46" s="191"/>
      <c r="HVQ46" s="191"/>
      <c r="HVR46" s="191"/>
      <c r="HVS46" s="191"/>
      <c r="HVT46" s="191"/>
      <c r="HVU46" s="191"/>
      <c r="HVV46" s="191"/>
      <c r="HVW46" s="191"/>
      <c r="HVX46" s="191"/>
      <c r="HVY46" s="191"/>
      <c r="HVZ46" s="191"/>
      <c r="HWA46" s="191"/>
      <c r="HWB46" s="191"/>
      <c r="HWC46" s="191"/>
      <c r="HWD46" s="191"/>
      <c r="HWE46" s="191"/>
      <c r="HWF46" s="191"/>
      <c r="HWG46" s="191"/>
      <c r="HWH46" s="191"/>
      <c r="HWI46" s="191"/>
      <c r="HWJ46" s="191"/>
      <c r="HWK46" s="191"/>
      <c r="HWL46" s="191"/>
      <c r="HWM46" s="191"/>
      <c r="HWN46" s="191"/>
      <c r="HWO46" s="191"/>
      <c r="HWP46" s="191"/>
      <c r="HWQ46" s="191"/>
      <c r="HWR46" s="191"/>
      <c r="HWS46" s="191"/>
      <c r="HWT46" s="191"/>
      <c r="HWU46" s="191"/>
      <c r="HWV46" s="191"/>
      <c r="HWW46" s="191"/>
      <c r="HWX46" s="191"/>
      <c r="HWY46" s="191"/>
      <c r="HWZ46" s="191"/>
      <c r="HXA46" s="191"/>
      <c r="HXB46" s="191"/>
      <c r="HXC46" s="191"/>
      <c r="HXD46" s="191"/>
      <c r="HXE46" s="191"/>
      <c r="HXF46" s="191"/>
      <c r="HXG46" s="191"/>
      <c r="HXH46" s="191"/>
      <c r="HXI46" s="191"/>
      <c r="HXJ46" s="191"/>
      <c r="HXK46" s="191"/>
      <c r="HXL46" s="191"/>
      <c r="HXM46" s="191"/>
      <c r="HXN46" s="191"/>
      <c r="HXO46" s="191"/>
      <c r="HXP46" s="191"/>
      <c r="HXQ46" s="191"/>
      <c r="HXR46" s="191"/>
      <c r="HXS46" s="191"/>
      <c r="HXT46" s="191"/>
      <c r="HXU46" s="191"/>
      <c r="HXV46" s="191"/>
      <c r="HXW46" s="191"/>
      <c r="HXX46" s="191"/>
      <c r="HXY46" s="191"/>
      <c r="HXZ46" s="191"/>
      <c r="HYA46" s="191"/>
      <c r="HYB46" s="191"/>
      <c r="HYC46" s="191"/>
      <c r="HYD46" s="191"/>
      <c r="HYE46" s="191"/>
      <c r="HYF46" s="191"/>
      <c r="HYG46" s="191"/>
      <c r="HYH46" s="191"/>
      <c r="HYI46" s="191"/>
      <c r="HYJ46" s="191"/>
      <c r="HYK46" s="191"/>
      <c r="HYL46" s="191"/>
      <c r="HYM46" s="191"/>
      <c r="HYN46" s="191"/>
      <c r="HYO46" s="191"/>
      <c r="HYP46" s="191"/>
      <c r="HYQ46" s="191"/>
      <c r="HYR46" s="191"/>
      <c r="HYS46" s="191"/>
      <c r="HYT46" s="191"/>
      <c r="HYU46" s="191"/>
      <c r="HYV46" s="191"/>
      <c r="HYW46" s="191"/>
      <c r="HYX46" s="191"/>
      <c r="HYY46" s="191"/>
      <c r="HYZ46" s="191"/>
      <c r="HZA46" s="191"/>
      <c r="HZB46" s="191"/>
      <c r="HZC46" s="191"/>
      <c r="HZD46" s="191"/>
      <c r="HZE46" s="191"/>
      <c r="HZF46" s="191"/>
      <c r="HZG46" s="191"/>
      <c r="HZH46" s="191"/>
      <c r="HZI46" s="191"/>
      <c r="HZJ46" s="191"/>
      <c r="HZK46" s="191"/>
      <c r="HZL46" s="191"/>
      <c r="HZM46" s="191"/>
      <c r="HZN46" s="191"/>
      <c r="HZO46" s="191"/>
      <c r="HZP46" s="191"/>
      <c r="HZQ46" s="191"/>
      <c r="HZR46" s="191"/>
      <c r="HZS46" s="191"/>
      <c r="HZT46" s="191"/>
      <c r="HZU46" s="191"/>
      <c r="HZV46" s="191"/>
      <c r="HZW46" s="191"/>
      <c r="HZX46" s="191"/>
      <c r="HZY46" s="191"/>
      <c r="HZZ46" s="191"/>
      <c r="IAA46" s="191"/>
      <c r="IAB46" s="191"/>
      <c r="IAC46" s="191"/>
      <c r="IAD46" s="191"/>
      <c r="IAE46" s="191"/>
      <c r="IAF46" s="191"/>
      <c r="IAG46" s="191"/>
      <c r="IAH46" s="191"/>
      <c r="IAI46" s="191"/>
      <c r="IAJ46" s="191"/>
      <c r="IAK46" s="191"/>
      <c r="IAL46" s="191"/>
      <c r="IAM46" s="191"/>
      <c r="IAN46" s="191"/>
      <c r="IAO46" s="191"/>
      <c r="IAP46" s="191"/>
      <c r="IAQ46" s="191"/>
      <c r="IAR46" s="191"/>
      <c r="IAS46" s="191"/>
      <c r="IAT46" s="191"/>
      <c r="IAU46" s="191"/>
      <c r="IAV46" s="191"/>
      <c r="IAW46" s="191"/>
      <c r="IAX46" s="191"/>
      <c r="IAY46" s="191"/>
      <c r="IAZ46" s="191"/>
      <c r="IBA46" s="191"/>
      <c r="IBB46" s="191"/>
      <c r="IBC46" s="191"/>
      <c r="IBD46" s="191"/>
      <c r="IBE46" s="191"/>
      <c r="IBF46" s="191"/>
      <c r="IBG46" s="191"/>
      <c r="IBH46" s="191"/>
      <c r="IBI46" s="191"/>
      <c r="IBJ46" s="191"/>
      <c r="IBK46" s="191"/>
      <c r="IBL46" s="191"/>
      <c r="IBM46" s="191"/>
      <c r="IBN46" s="191"/>
      <c r="IBO46" s="191"/>
      <c r="IBP46" s="191"/>
      <c r="IBQ46" s="191"/>
      <c r="IBR46" s="191"/>
      <c r="IBS46" s="191"/>
      <c r="IBT46" s="191"/>
      <c r="IBU46" s="191"/>
      <c r="IBV46" s="191"/>
      <c r="IBW46" s="191"/>
      <c r="IBX46" s="191"/>
      <c r="IBY46" s="191"/>
      <c r="IBZ46" s="191"/>
      <c r="ICA46" s="191"/>
      <c r="ICB46" s="191"/>
      <c r="ICC46" s="191"/>
      <c r="ICD46" s="191"/>
      <c r="ICE46" s="191"/>
      <c r="ICF46" s="191"/>
      <c r="ICG46" s="191"/>
      <c r="ICH46" s="191"/>
      <c r="ICI46" s="191"/>
      <c r="ICJ46" s="191"/>
      <c r="ICK46" s="191"/>
      <c r="ICL46" s="191"/>
      <c r="ICM46" s="191"/>
      <c r="ICN46" s="191"/>
      <c r="ICO46" s="191"/>
      <c r="ICP46" s="191"/>
      <c r="ICQ46" s="191"/>
      <c r="ICR46" s="191"/>
      <c r="ICS46" s="191"/>
      <c r="ICT46" s="191"/>
      <c r="ICU46" s="191"/>
      <c r="ICV46" s="191"/>
      <c r="ICW46" s="191"/>
      <c r="ICX46" s="191"/>
      <c r="ICY46" s="191"/>
      <c r="ICZ46" s="191"/>
      <c r="IDA46" s="191"/>
      <c r="IDB46" s="191"/>
      <c r="IDC46" s="191"/>
      <c r="IDD46" s="191"/>
      <c r="IDE46" s="191"/>
      <c r="IDF46" s="191"/>
      <c r="IDG46" s="191"/>
      <c r="IDH46" s="191"/>
      <c r="IDI46" s="191"/>
      <c r="IDJ46" s="191"/>
      <c r="IDK46" s="191"/>
      <c r="IDL46" s="191"/>
      <c r="IDM46" s="191"/>
      <c r="IDN46" s="191"/>
      <c r="IDO46" s="191"/>
      <c r="IDP46" s="191"/>
      <c r="IDQ46" s="191"/>
      <c r="IDR46" s="191"/>
      <c r="IDS46" s="191"/>
      <c r="IDT46" s="191"/>
      <c r="IDU46" s="191"/>
      <c r="IDV46" s="191"/>
      <c r="IDW46" s="191"/>
      <c r="IDX46" s="191"/>
      <c r="IDY46" s="191"/>
      <c r="IDZ46" s="191"/>
      <c r="IEA46" s="191"/>
      <c r="IEB46" s="191"/>
      <c r="IEC46" s="191"/>
      <c r="IED46" s="191"/>
      <c r="IEE46" s="191"/>
      <c r="IEF46" s="191"/>
      <c r="IEG46" s="191"/>
      <c r="IEH46" s="191"/>
      <c r="IEI46" s="191"/>
      <c r="IEJ46" s="191"/>
      <c r="IEK46" s="191"/>
      <c r="IEL46" s="191"/>
      <c r="IEM46" s="191"/>
      <c r="IEN46" s="191"/>
      <c r="IEO46" s="191"/>
      <c r="IEP46" s="191"/>
      <c r="IEQ46" s="191"/>
      <c r="IER46" s="191"/>
      <c r="IES46" s="191"/>
      <c r="IET46" s="191"/>
      <c r="IEU46" s="191"/>
      <c r="IEV46" s="191"/>
      <c r="IEW46" s="191"/>
      <c r="IEX46" s="191"/>
      <c r="IEY46" s="191"/>
      <c r="IEZ46" s="191"/>
      <c r="IFA46" s="191"/>
      <c r="IFB46" s="191"/>
      <c r="IFC46" s="191"/>
      <c r="IFD46" s="191"/>
      <c r="IFE46" s="191"/>
      <c r="IFF46" s="191"/>
      <c r="IFG46" s="191"/>
      <c r="IFH46" s="191"/>
      <c r="IFI46" s="191"/>
      <c r="IFJ46" s="191"/>
      <c r="IFK46" s="191"/>
      <c r="IFL46" s="191"/>
      <c r="IFM46" s="191"/>
      <c r="IFN46" s="191"/>
      <c r="IFO46" s="191"/>
      <c r="IFP46" s="191"/>
      <c r="IFQ46" s="191"/>
      <c r="IFR46" s="191"/>
      <c r="IFS46" s="191"/>
      <c r="IFT46" s="191"/>
      <c r="IFU46" s="191"/>
      <c r="IFV46" s="191"/>
      <c r="IFW46" s="191"/>
      <c r="IFX46" s="191"/>
      <c r="IFY46" s="191"/>
      <c r="IFZ46" s="191"/>
      <c r="IGA46" s="191"/>
      <c r="IGB46" s="191"/>
      <c r="IGC46" s="191"/>
      <c r="IGD46" s="191"/>
      <c r="IGE46" s="191"/>
      <c r="IGF46" s="191"/>
      <c r="IGG46" s="191"/>
      <c r="IGH46" s="191"/>
      <c r="IGI46" s="191"/>
      <c r="IGJ46" s="191"/>
      <c r="IGK46" s="191"/>
      <c r="IGL46" s="191"/>
      <c r="IGM46" s="191"/>
      <c r="IGN46" s="191"/>
      <c r="IGO46" s="191"/>
      <c r="IGP46" s="191"/>
      <c r="IGQ46" s="191"/>
      <c r="IGR46" s="191"/>
      <c r="IGS46" s="191"/>
      <c r="IGT46" s="191"/>
      <c r="IGU46" s="191"/>
      <c r="IGV46" s="191"/>
      <c r="IGW46" s="191"/>
      <c r="IGX46" s="191"/>
      <c r="IGY46" s="191"/>
      <c r="IGZ46" s="191"/>
      <c r="IHA46" s="191"/>
      <c r="IHB46" s="191"/>
      <c r="IHC46" s="191"/>
      <c r="IHD46" s="191"/>
      <c r="IHE46" s="191"/>
      <c r="IHF46" s="191"/>
      <c r="IHG46" s="191"/>
      <c r="IHH46" s="191"/>
      <c r="IHI46" s="191"/>
      <c r="IHJ46" s="191"/>
      <c r="IHK46" s="191"/>
      <c r="IHL46" s="191"/>
      <c r="IHM46" s="191"/>
      <c r="IHN46" s="191"/>
      <c r="IHO46" s="191"/>
      <c r="IHP46" s="191"/>
      <c r="IHQ46" s="191"/>
      <c r="IHR46" s="191"/>
      <c r="IHS46" s="191"/>
      <c r="IHT46" s="191"/>
      <c r="IHU46" s="191"/>
      <c r="IHV46" s="191"/>
      <c r="IHW46" s="191"/>
      <c r="IHX46" s="191"/>
      <c r="IHY46" s="191"/>
      <c r="IHZ46" s="191"/>
      <c r="IIA46" s="191"/>
      <c r="IIB46" s="191"/>
      <c r="IIC46" s="191"/>
      <c r="IID46" s="191"/>
      <c r="IIE46" s="191"/>
      <c r="IIF46" s="191"/>
      <c r="IIG46" s="191"/>
      <c r="IIH46" s="191"/>
      <c r="III46" s="191"/>
      <c r="IIJ46" s="191"/>
      <c r="IIK46" s="191"/>
      <c r="IIL46" s="191"/>
      <c r="IIM46" s="191"/>
      <c r="IIN46" s="191"/>
      <c r="IIO46" s="191"/>
      <c r="IIP46" s="191"/>
      <c r="IIQ46" s="191"/>
      <c r="IIR46" s="191"/>
      <c r="IIS46" s="191"/>
      <c r="IIT46" s="191"/>
      <c r="IIU46" s="191"/>
      <c r="IIV46" s="191"/>
      <c r="IIW46" s="191"/>
      <c r="IIX46" s="191"/>
      <c r="IIY46" s="191"/>
      <c r="IIZ46" s="191"/>
      <c r="IJA46" s="191"/>
      <c r="IJB46" s="191"/>
      <c r="IJC46" s="191"/>
      <c r="IJD46" s="191"/>
      <c r="IJE46" s="191"/>
      <c r="IJF46" s="191"/>
      <c r="IJG46" s="191"/>
      <c r="IJH46" s="191"/>
      <c r="IJI46" s="191"/>
      <c r="IJJ46" s="191"/>
      <c r="IJK46" s="191"/>
      <c r="IJL46" s="191"/>
      <c r="IJM46" s="191"/>
      <c r="IJN46" s="191"/>
      <c r="IJO46" s="191"/>
      <c r="IJP46" s="191"/>
      <c r="IJQ46" s="191"/>
      <c r="IJR46" s="191"/>
      <c r="IJS46" s="191"/>
      <c r="IJT46" s="191"/>
      <c r="IJU46" s="191"/>
      <c r="IJV46" s="191"/>
      <c r="IJW46" s="191"/>
      <c r="IJX46" s="191"/>
      <c r="IJY46" s="191"/>
      <c r="IJZ46" s="191"/>
      <c r="IKA46" s="191"/>
      <c r="IKB46" s="191"/>
      <c r="IKC46" s="191"/>
      <c r="IKD46" s="191"/>
      <c r="IKE46" s="191"/>
      <c r="IKF46" s="191"/>
      <c r="IKG46" s="191"/>
      <c r="IKH46" s="191"/>
      <c r="IKI46" s="191"/>
      <c r="IKJ46" s="191"/>
      <c r="IKK46" s="191"/>
      <c r="IKL46" s="191"/>
      <c r="IKM46" s="191"/>
      <c r="IKN46" s="191"/>
      <c r="IKO46" s="191"/>
      <c r="IKP46" s="191"/>
      <c r="IKQ46" s="191"/>
      <c r="IKR46" s="191"/>
      <c r="IKS46" s="191"/>
      <c r="IKT46" s="191"/>
      <c r="IKU46" s="191"/>
      <c r="IKV46" s="191"/>
      <c r="IKW46" s="191"/>
      <c r="IKX46" s="191"/>
      <c r="IKY46" s="191"/>
      <c r="IKZ46" s="191"/>
      <c r="ILA46" s="191"/>
      <c r="ILB46" s="191"/>
      <c r="ILC46" s="191"/>
      <c r="ILD46" s="191"/>
      <c r="ILE46" s="191"/>
      <c r="ILF46" s="191"/>
      <c r="ILG46" s="191"/>
      <c r="ILH46" s="191"/>
      <c r="ILI46" s="191"/>
      <c r="ILJ46" s="191"/>
      <c r="ILK46" s="191"/>
      <c r="ILL46" s="191"/>
      <c r="ILM46" s="191"/>
      <c r="ILN46" s="191"/>
      <c r="ILO46" s="191"/>
      <c r="ILP46" s="191"/>
      <c r="ILQ46" s="191"/>
      <c r="ILR46" s="191"/>
      <c r="ILS46" s="191"/>
      <c r="ILT46" s="191"/>
      <c r="ILU46" s="191"/>
      <c r="ILV46" s="191"/>
      <c r="ILW46" s="191"/>
      <c r="ILX46" s="191"/>
      <c r="ILY46" s="191"/>
      <c r="ILZ46" s="191"/>
      <c r="IMA46" s="191"/>
      <c r="IMB46" s="191"/>
      <c r="IMC46" s="191"/>
      <c r="IMD46" s="191"/>
      <c r="IME46" s="191"/>
      <c r="IMF46" s="191"/>
      <c r="IMG46" s="191"/>
      <c r="IMH46" s="191"/>
      <c r="IMI46" s="191"/>
      <c r="IMJ46" s="191"/>
      <c r="IMK46" s="191"/>
      <c r="IML46" s="191"/>
      <c r="IMM46" s="191"/>
      <c r="IMN46" s="191"/>
      <c r="IMO46" s="191"/>
      <c r="IMP46" s="191"/>
      <c r="IMQ46" s="191"/>
      <c r="IMR46" s="191"/>
      <c r="IMS46" s="191"/>
      <c r="IMT46" s="191"/>
      <c r="IMU46" s="191"/>
      <c r="IMV46" s="191"/>
      <c r="IMW46" s="191"/>
      <c r="IMX46" s="191"/>
      <c r="IMY46" s="191"/>
      <c r="IMZ46" s="191"/>
      <c r="INA46" s="191"/>
      <c r="INB46" s="191"/>
      <c r="INC46" s="191"/>
      <c r="IND46" s="191"/>
      <c r="INE46" s="191"/>
      <c r="INF46" s="191"/>
      <c r="ING46" s="191"/>
      <c r="INH46" s="191"/>
      <c r="INI46" s="191"/>
      <c r="INJ46" s="191"/>
      <c r="INK46" s="191"/>
      <c r="INL46" s="191"/>
      <c r="INM46" s="191"/>
      <c r="INN46" s="191"/>
      <c r="INO46" s="191"/>
      <c r="INP46" s="191"/>
      <c r="INQ46" s="191"/>
      <c r="INR46" s="191"/>
      <c r="INS46" s="191"/>
      <c r="INT46" s="191"/>
      <c r="INU46" s="191"/>
      <c r="INV46" s="191"/>
      <c r="INW46" s="191"/>
      <c r="INX46" s="191"/>
      <c r="INY46" s="191"/>
      <c r="INZ46" s="191"/>
      <c r="IOA46" s="191"/>
      <c r="IOB46" s="191"/>
      <c r="IOC46" s="191"/>
      <c r="IOD46" s="191"/>
      <c r="IOE46" s="191"/>
      <c r="IOF46" s="191"/>
      <c r="IOG46" s="191"/>
      <c r="IOH46" s="191"/>
      <c r="IOI46" s="191"/>
      <c r="IOJ46" s="191"/>
      <c r="IOK46" s="191"/>
      <c r="IOL46" s="191"/>
      <c r="IOM46" s="191"/>
      <c r="ION46" s="191"/>
      <c r="IOO46" s="191"/>
      <c r="IOP46" s="191"/>
      <c r="IOQ46" s="191"/>
      <c r="IOR46" s="191"/>
      <c r="IOS46" s="191"/>
      <c r="IOT46" s="191"/>
      <c r="IOU46" s="191"/>
      <c r="IOV46" s="191"/>
      <c r="IOW46" s="191"/>
      <c r="IOX46" s="191"/>
      <c r="IOY46" s="191"/>
      <c r="IOZ46" s="191"/>
      <c r="IPA46" s="191"/>
      <c r="IPB46" s="191"/>
      <c r="IPC46" s="191"/>
      <c r="IPD46" s="191"/>
      <c r="IPE46" s="191"/>
      <c r="IPF46" s="191"/>
      <c r="IPG46" s="191"/>
      <c r="IPH46" s="191"/>
      <c r="IPI46" s="191"/>
      <c r="IPJ46" s="191"/>
      <c r="IPK46" s="191"/>
      <c r="IPL46" s="191"/>
      <c r="IPM46" s="191"/>
      <c r="IPN46" s="191"/>
      <c r="IPO46" s="191"/>
      <c r="IPP46" s="191"/>
      <c r="IPQ46" s="191"/>
      <c r="IPR46" s="191"/>
      <c r="IPS46" s="191"/>
      <c r="IPT46" s="191"/>
      <c r="IPU46" s="191"/>
      <c r="IPV46" s="191"/>
      <c r="IPW46" s="191"/>
      <c r="IPX46" s="191"/>
      <c r="IPY46" s="191"/>
      <c r="IPZ46" s="191"/>
      <c r="IQA46" s="191"/>
      <c r="IQB46" s="191"/>
      <c r="IQC46" s="191"/>
      <c r="IQD46" s="191"/>
      <c r="IQE46" s="191"/>
      <c r="IQF46" s="191"/>
      <c r="IQG46" s="191"/>
      <c r="IQH46" s="191"/>
      <c r="IQI46" s="191"/>
      <c r="IQJ46" s="191"/>
      <c r="IQK46" s="191"/>
      <c r="IQL46" s="191"/>
      <c r="IQM46" s="191"/>
      <c r="IQN46" s="191"/>
      <c r="IQO46" s="191"/>
      <c r="IQP46" s="191"/>
      <c r="IQQ46" s="191"/>
      <c r="IQR46" s="191"/>
      <c r="IQS46" s="191"/>
      <c r="IQT46" s="191"/>
      <c r="IQU46" s="191"/>
      <c r="IQV46" s="191"/>
      <c r="IQW46" s="191"/>
      <c r="IQX46" s="191"/>
      <c r="IQY46" s="191"/>
      <c r="IQZ46" s="191"/>
      <c r="IRA46" s="191"/>
      <c r="IRB46" s="191"/>
      <c r="IRC46" s="191"/>
      <c r="IRD46" s="191"/>
      <c r="IRE46" s="191"/>
      <c r="IRF46" s="191"/>
      <c r="IRG46" s="191"/>
      <c r="IRH46" s="191"/>
      <c r="IRI46" s="191"/>
      <c r="IRJ46" s="191"/>
      <c r="IRK46" s="191"/>
      <c r="IRL46" s="191"/>
      <c r="IRM46" s="191"/>
      <c r="IRN46" s="191"/>
      <c r="IRO46" s="191"/>
      <c r="IRP46" s="191"/>
      <c r="IRQ46" s="191"/>
      <c r="IRR46" s="191"/>
      <c r="IRS46" s="191"/>
      <c r="IRT46" s="191"/>
      <c r="IRU46" s="191"/>
      <c r="IRV46" s="191"/>
      <c r="IRW46" s="191"/>
      <c r="IRX46" s="191"/>
      <c r="IRY46" s="191"/>
      <c r="IRZ46" s="191"/>
      <c r="ISA46" s="191"/>
      <c r="ISB46" s="191"/>
      <c r="ISC46" s="191"/>
      <c r="ISD46" s="191"/>
      <c r="ISE46" s="191"/>
      <c r="ISF46" s="191"/>
      <c r="ISG46" s="191"/>
      <c r="ISH46" s="191"/>
      <c r="ISI46" s="191"/>
      <c r="ISJ46" s="191"/>
      <c r="ISK46" s="191"/>
      <c r="ISL46" s="191"/>
      <c r="ISM46" s="191"/>
      <c r="ISN46" s="191"/>
      <c r="ISO46" s="191"/>
      <c r="ISP46" s="191"/>
      <c r="ISQ46" s="191"/>
      <c r="ISR46" s="191"/>
      <c r="ISS46" s="191"/>
      <c r="IST46" s="191"/>
      <c r="ISU46" s="191"/>
      <c r="ISV46" s="191"/>
      <c r="ISW46" s="191"/>
      <c r="ISX46" s="191"/>
      <c r="ISY46" s="191"/>
      <c r="ISZ46" s="191"/>
      <c r="ITA46" s="191"/>
      <c r="ITB46" s="191"/>
      <c r="ITC46" s="191"/>
      <c r="ITD46" s="191"/>
      <c r="ITE46" s="191"/>
      <c r="ITF46" s="191"/>
      <c r="ITG46" s="191"/>
      <c r="ITH46" s="191"/>
      <c r="ITI46" s="191"/>
      <c r="ITJ46" s="191"/>
      <c r="ITK46" s="191"/>
      <c r="ITL46" s="191"/>
      <c r="ITM46" s="191"/>
      <c r="ITN46" s="191"/>
      <c r="ITO46" s="191"/>
      <c r="ITP46" s="191"/>
      <c r="ITQ46" s="191"/>
      <c r="ITR46" s="191"/>
      <c r="ITS46" s="191"/>
      <c r="ITT46" s="191"/>
      <c r="ITU46" s="191"/>
      <c r="ITV46" s="191"/>
      <c r="ITW46" s="191"/>
      <c r="ITX46" s="191"/>
      <c r="ITY46" s="191"/>
      <c r="ITZ46" s="191"/>
      <c r="IUA46" s="191"/>
      <c r="IUB46" s="191"/>
      <c r="IUC46" s="191"/>
      <c r="IUD46" s="191"/>
      <c r="IUE46" s="191"/>
      <c r="IUF46" s="191"/>
      <c r="IUG46" s="191"/>
      <c r="IUH46" s="191"/>
      <c r="IUI46" s="191"/>
      <c r="IUJ46" s="191"/>
      <c r="IUK46" s="191"/>
      <c r="IUL46" s="191"/>
      <c r="IUM46" s="191"/>
      <c r="IUN46" s="191"/>
      <c r="IUO46" s="191"/>
      <c r="IUP46" s="191"/>
      <c r="IUQ46" s="191"/>
      <c r="IUR46" s="191"/>
      <c r="IUS46" s="191"/>
      <c r="IUT46" s="191"/>
      <c r="IUU46" s="191"/>
      <c r="IUV46" s="191"/>
      <c r="IUW46" s="191"/>
      <c r="IUX46" s="191"/>
      <c r="IUY46" s="191"/>
      <c r="IUZ46" s="191"/>
      <c r="IVA46" s="191"/>
      <c r="IVB46" s="191"/>
      <c r="IVC46" s="191"/>
      <c r="IVD46" s="191"/>
      <c r="IVE46" s="191"/>
      <c r="IVF46" s="191"/>
      <c r="IVG46" s="191"/>
      <c r="IVH46" s="191"/>
      <c r="IVI46" s="191"/>
      <c r="IVJ46" s="191"/>
      <c r="IVK46" s="191"/>
      <c r="IVL46" s="191"/>
      <c r="IVM46" s="191"/>
      <c r="IVN46" s="191"/>
      <c r="IVO46" s="191"/>
      <c r="IVP46" s="191"/>
      <c r="IVQ46" s="191"/>
      <c r="IVR46" s="191"/>
      <c r="IVS46" s="191"/>
      <c r="IVT46" s="191"/>
      <c r="IVU46" s="191"/>
      <c r="IVV46" s="191"/>
      <c r="IVW46" s="191"/>
      <c r="IVX46" s="191"/>
      <c r="IVY46" s="191"/>
      <c r="IVZ46" s="191"/>
      <c r="IWA46" s="191"/>
      <c r="IWB46" s="191"/>
      <c r="IWC46" s="191"/>
      <c r="IWD46" s="191"/>
      <c r="IWE46" s="191"/>
      <c r="IWF46" s="191"/>
      <c r="IWG46" s="191"/>
      <c r="IWH46" s="191"/>
      <c r="IWI46" s="191"/>
      <c r="IWJ46" s="191"/>
      <c r="IWK46" s="191"/>
      <c r="IWL46" s="191"/>
      <c r="IWM46" s="191"/>
      <c r="IWN46" s="191"/>
      <c r="IWO46" s="191"/>
      <c r="IWP46" s="191"/>
      <c r="IWQ46" s="191"/>
      <c r="IWR46" s="191"/>
      <c r="IWS46" s="191"/>
      <c r="IWT46" s="191"/>
      <c r="IWU46" s="191"/>
      <c r="IWV46" s="191"/>
      <c r="IWW46" s="191"/>
      <c r="IWX46" s="191"/>
      <c r="IWY46" s="191"/>
      <c r="IWZ46" s="191"/>
      <c r="IXA46" s="191"/>
      <c r="IXB46" s="191"/>
      <c r="IXC46" s="191"/>
      <c r="IXD46" s="191"/>
      <c r="IXE46" s="191"/>
      <c r="IXF46" s="191"/>
      <c r="IXG46" s="191"/>
      <c r="IXH46" s="191"/>
      <c r="IXI46" s="191"/>
      <c r="IXJ46" s="191"/>
      <c r="IXK46" s="191"/>
      <c r="IXL46" s="191"/>
      <c r="IXM46" s="191"/>
      <c r="IXN46" s="191"/>
      <c r="IXO46" s="191"/>
      <c r="IXP46" s="191"/>
      <c r="IXQ46" s="191"/>
      <c r="IXR46" s="191"/>
      <c r="IXS46" s="191"/>
      <c r="IXT46" s="191"/>
      <c r="IXU46" s="191"/>
      <c r="IXV46" s="191"/>
      <c r="IXW46" s="191"/>
      <c r="IXX46" s="191"/>
      <c r="IXY46" s="191"/>
      <c r="IXZ46" s="191"/>
      <c r="IYA46" s="191"/>
      <c r="IYB46" s="191"/>
      <c r="IYC46" s="191"/>
      <c r="IYD46" s="191"/>
      <c r="IYE46" s="191"/>
      <c r="IYF46" s="191"/>
      <c r="IYG46" s="191"/>
      <c r="IYH46" s="191"/>
      <c r="IYI46" s="191"/>
      <c r="IYJ46" s="191"/>
      <c r="IYK46" s="191"/>
      <c r="IYL46" s="191"/>
      <c r="IYM46" s="191"/>
      <c r="IYN46" s="191"/>
      <c r="IYO46" s="191"/>
      <c r="IYP46" s="191"/>
      <c r="IYQ46" s="191"/>
      <c r="IYR46" s="191"/>
      <c r="IYS46" s="191"/>
      <c r="IYT46" s="191"/>
      <c r="IYU46" s="191"/>
      <c r="IYV46" s="191"/>
      <c r="IYW46" s="191"/>
      <c r="IYX46" s="191"/>
      <c r="IYY46" s="191"/>
      <c r="IYZ46" s="191"/>
      <c r="IZA46" s="191"/>
      <c r="IZB46" s="191"/>
      <c r="IZC46" s="191"/>
      <c r="IZD46" s="191"/>
      <c r="IZE46" s="191"/>
      <c r="IZF46" s="191"/>
      <c r="IZG46" s="191"/>
      <c r="IZH46" s="191"/>
      <c r="IZI46" s="191"/>
      <c r="IZJ46" s="191"/>
      <c r="IZK46" s="191"/>
      <c r="IZL46" s="191"/>
      <c r="IZM46" s="191"/>
      <c r="IZN46" s="191"/>
      <c r="IZO46" s="191"/>
      <c r="IZP46" s="191"/>
      <c r="IZQ46" s="191"/>
      <c r="IZR46" s="191"/>
      <c r="IZS46" s="191"/>
      <c r="IZT46" s="191"/>
      <c r="IZU46" s="191"/>
      <c r="IZV46" s="191"/>
      <c r="IZW46" s="191"/>
      <c r="IZX46" s="191"/>
      <c r="IZY46" s="191"/>
      <c r="IZZ46" s="191"/>
      <c r="JAA46" s="191"/>
      <c r="JAB46" s="191"/>
      <c r="JAC46" s="191"/>
      <c r="JAD46" s="191"/>
      <c r="JAE46" s="191"/>
      <c r="JAF46" s="191"/>
      <c r="JAG46" s="191"/>
      <c r="JAH46" s="191"/>
      <c r="JAI46" s="191"/>
      <c r="JAJ46" s="191"/>
      <c r="JAK46" s="191"/>
      <c r="JAL46" s="191"/>
      <c r="JAM46" s="191"/>
      <c r="JAN46" s="191"/>
      <c r="JAO46" s="191"/>
      <c r="JAP46" s="191"/>
      <c r="JAQ46" s="191"/>
      <c r="JAR46" s="191"/>
      <c r="JAS46" s="191"/>
      <c r="JAT46" s="191"/>
      <c r="JAU46" s="191"/>
      <c r="JAV46" s="191"/>
      <c r="JAW46" s="191"/>
      <c r="JAX46" s="191"/>
      <c r="JAY46" s="191"/>
      <c r="JAZ46" s="191"/>
      <c r="JBA46" s="191"/>
      <c r="JBB46" s="191"/>
      <c r="JBC46" s="191"/>
      <c r="JBD46" s="191"/>
      <c r="JBE46" s="191"/>
      <c r="JBF46" s="191"/>
      <c r="JBG46" s="191"/>
      <c r="JBH46" s="191"/>
      <c r="JBI46" s="191"/>
      <c r="JBJ46" s="191"/>
      <c r="JBK46" s="191"/>
      <c r="JBL46" s="191"/>
      <c r="JBM46" s="191"/>
      <c r="JBN46" s="191"/>
      <c r="JBO46" s="191"/>
      <c r="JBP46" s="191"/>
      <c r="JBQ46" s="191"/>
      <c r="JBR46" s="191"/>
      <c r="JBS46" s="191"/>
      <c r="JBT46" s="191"/>
      <c r="JBU46" s="191"/>
      <c r="JBV46" s="191"/>
      <c r="JBW46" s="191"/>
      <c r="JBX46" s="191"/>
      <c r="JBY46" s="191"/>
      <c r="JBZ46" s="191"/>
      <c r="JCA46" s="191"/>
      <c r="JCB46" s="191"/>
      <c r="JCC46" s="191"/>
      <c r="JCD46" s="191"/>
      <c r="JCE46" s="191"/>
      <c r="JCF46" s="191"/>
      <c r="JCG46" s="191"/>
      <c r="JCH46" s="191"/>
      <c r="JCI46" s="191"/>
      <c r="JCJ46" s="191"/>
      <c r="JCK46" s="191"/>
      <c r="JCL46" s="191"/>
      <c r="JCM46" s="191"/>
      <c r="JCN46" s="191"/>
      <c r="JCO46" s="191"/>
      <c r="JCP46" s="191"/>
      <c r="JCQ46" s="191"/>
      <c r="JCR46" s="191"/>
      <c r="JCS46" s="191"/>
      <c r="JCT46" s="191"/>
      <c r="JCU46" s="191"/>
      <c r="JCV46" s="191"/>
      <c r="JCW46" s="191"/>
      <c r="JCX46" s="191"/>
      <c r="JCY46" s="191"/>
      <c r="JCZ46" s="191"/>
      <c r="JDA46" s="191"/>
      <c r="JDB46" s="191"/>
      <c r="JDC46" s="191"/>
      <c r="JDD46" s="191"/>
      <c r="JDE46" s="191"/>
      <c r="JDF46" s="191"/>
      <c r="JDG46" s="191"/>
      <c r="JDH46" s="191"/>
      <c r="JDI46" s="191"/>
      <c r="JDJ46" s="191"/>
      <c r="JDK46" s="191"/>
      <c r="JDL46" s="191"/>
      <c r="JDM46" s="191"/>
      <c r="JDN46" s="191"/>
      <c r="JDO46" s="191"/>
      <c r="JDP46" s="191"/>
      <c r="JDQ46" s="191"/>
      <c r="JDR46" s="191"/>
      <c r="JDS46" s="191"/>
      <c r="JDT46" s="191"/>
      <c r="JDU46" s="191"/>
      <c r="JDV46" s="191"/>
      <c r="JDW46" s="191"/>
      <c r="JDX46" s="191"/>
      <c r="JDY46" s="191"/>
      <c r="JDZ46" s="191"/>
      <c r="JEA46" s="191"/>
      <c r="JEB46" s="191"/>
      <c r="JEC46" s="191"/>
      <c r="JED46" s="191"/>
      <c r="JEE46" s="191"/>
      <c r="JEF46" s="191"/>
      <c r="JEG46" s="191"/>
      <c r="JEH46" s="191"/>
      <c r="JEI46" s="191"/>
      <c r="JEJ46" s="191"/>
      <c r="JEK46" s="191"/>
      <c r="JEL46" s="191"/>
      <c r="JEM46" s="191"/>
      <c r="JEN46" s="191"/>
      <c r="JEO46" s="191"/>
      <c r="JEP46" s="191"/>
      <c r="JEQ46" s="191"/>
      <c r="JER46" s="191"/>
      <c r="JES46" s="191"/>
      <c r="JET46" s="191"/>
      <c r="JEU46" s="191"/>
      <c r="JEV46" s="191"/>
      <c r="JEW46" s="191"/>
      <c r="JEX46" s="191"/>
      <c r="JEY46" s="191"/>
      <c r="JEZ46" s="191"/>
      <c r="JFA46" s="191"/>
      <c r="JFB46" s="191"/>
      <c r="JFC46" s="191"/>
      <c r="JFD46" s="191"/>
      <c r="JFE46" s="191"/>
      <c r="JFF46" s="191"/>
      <c r="JFG46" s="191"/>
      <c r="JFH46" s="191"/>
      <c r="JFI46" s="191"/>
      <c r="JFJ46" s="191"/>
      <c r="JFK46" s="191"/>
      <c r="JFL46" s="191"/>
      <c r="JFM46" s="191"/>
      <c r="JFN46" s="191"/>
      <c r="JFO46" s="191"/>
      <c r="JFP46" s="191"/>
      <c r="JFQ46" s="191"/>
      <c r="JFR46" s="191"/>
      <c r="JFS46" s="191"/>
      <c r="JFT46" s="191"/>
      <c r="JFU46" s="191"/>
      <c r="JFV46" s="191"/>
      <c r="JFW46" s="191"/>
      <c r="JFX46" s="191"/>
      <c r="JFY46" s="191"/>
      <c r="JFZ46" s="191"/>
      <c r="JGA46" s="191"/>
      <c r="JGB46" s="191"/>
      <c r="JGC46" s="191"/>
      <c r="JGD46" s="191"/>
      <c r="JGE46" s="191"/>
      <c r="JGF46" s="191"/>
      <c r="JGG46" s="191"/>
      <c r="JGH46" s="191"/>
      <c r="JGI46" s="191"/>
      <c r="JGJ46" s="191"/>
      <c r="JGK46" s="191"/>
      <c r="JGL46" s="191"/>
      <c r="JGM46" s="191"/>
      <c r="JGN46" s="191"/>
      <c r="JGO46" s="191"/>
      <c r="JGP46" s="191"/>
      <c r="JGQ46" s="191"/>
      <c r="JGR46" s="191"/>
      <c r="JGS46" s="191"/>
      <c r="JGT46" s="191"/>
      <c r="JGU46" s="191"/>
      <c r="JGV46" s="191"/>
      <c r="JGW46" s="191"/>
      <c r="JGX46" s="191"/>
      <c r="JGY46" s="191"/>
      <c r="JGZ46" s="191"/>
      <c r="JHA46" s="191"/>
      <c r="JHB46" s="191"/>
      <c r="JHC46" s="191"/>
      <c r="JHD46" s="191"/>
      <c r="JHE46" s="191"/>
      <c r="JHF46" s="191"/>
      <c r="JHG46" s="191"/>
      <c r="JHH46" s="191"/>
      <c r="JHI46" s="191"/>
      <c r="JHJ46" s="191"/>
      <c r="JHK46" s="191"/>
      <c r="JHL46" s="191"/>
      <c r="JHM46" s="191"/>
      <c r="JHN46" s="191"/>
      <c r="JHO46" s="191"/>
      <c r="JHP46" s="191"/>
      <c r="JHQ46" s="191"/>
      <c r="JHR46" s="191"/>
      <c r="JHS46" s="191"/>
      <c r="JHT46" s="191"/>
      <c r="JHU46" s="191"/>
      <c r="JHV46" s="191"/>
      <c r="JHW46" s="191"/>
      <c r="JHX46" s="191"/>
      <c r="JHY46" s="191"/>
      <c r="JHZ46" s="191"/>
      <c r="JIA46" s="191"/>
      <c r="JIB46" s="191"/>
      <c r="JIC46" s="191"/>
      <c r="JID46" s="191"/>
      <c r="JIE46" s="191"/>
      <c r="JIF46" s="191"/>
      <c r="JIG46" s="191"/>
      <c r="JIH46" s="191"/>
      <c r="JII46" s="191"/>
      <c r="JIJ46" s="191"/>
      <c r="JIK46" s="191"/>
      <c r="JIL46" s="191"/>
      <c r="JIM46" s="191"/>
      <c r="JIN46" s="191"/>
      <c r="JIO46" s="191"/>
      <c r="JIP46" s="191"/>
      <c r="JIQ46" s="191"/>
      <c r="JIR46" s="191"/>
      <c r="JIS46" s="191"/>
      <c r="JIT46" s="191"/>
      <c r="JIU46" s="191"/>
      <c r="JIV46" s="191"/>
      <c r="JIW46" s="191"/>
      <c r="JIX46" s="191"/>
      <c r="JIY46" s="191"/>
      <c r="JIZ46" s="191"/>
      <c r="JJA46" s="191"/>
      <c r="JJB46" s="191"/>
      <c r="JJC46" s="191"/>
      <c r="JJD46" s="191"/>
      <c r="JJE46" s="191"/>
      <c r="JJF46" s="191"/>
      <c r="JJG46" s="191"/>
      <c r="JJH46" s="191"/>
      <c r="JJI46" s="191"/>
      <c r="JJJ46" s="191"/>
      <c r="JJK46" s="191"/>
      <c r="JJL46" s="191"/>
      <c r="JJM46" s="191"/>
      <c r="JJN46" s="191"/>
      <c r="JJO46" s="191"/>
      <c r="JJP46" s="191"/>
      <c r="JJQ46" s="191"/>
      <c r="JJR46" s="191"/>
      <c r="JJS46" s="191"/>
      <c r="JJT46" s="191"/>
      <c r="JJU46" s="191"/>
      <c r="JJV46" s="191"/>
      <c r="JJW46" s="191"/>
      <c r="JJX46" s="191"/>
      <c r="JJY46" s="191"/>
      <c r="JJZ46" s="191"/>
      <c r="JKA46" s="191"/>
      <c r="JKB46" s="191"/>
      <c r="JKC46" s="191"/>
      <c r="JKD46" s="191"/>
      <c r="JKE46" s="191"/>
      <c r="JKF46" s="191"/>
      <c r="JKG46" s="191"/>
      <c r="JKH46" s="191"/>
      <c r="JKI46" s="191"/>
      <c r="JKJ46" s="191"/>
      <c r="JKK46" s="191"/>
      <c r="JKL46" s="191"/>
      <c r="JKM46" s="191"/>
      <c r="JKN46" s="191"/>
      <c r="JKO46" s="191"/>
      <c r="JKP46" s="191"/>
      <c r="JKQ46" s="191"/>
      <c r="JKR46" s="191"/>
      <c r="JKS46" s="191"/>
      <c r="JKT46" s="191"/>
      <c r="JKU46" s="191"/>
      <c r="JKV46" s="191"/>
      <c r="JKW46" s="191"/>
      <c r="JKX46" s="191"/>
      <c r="JKY46" s="191"/>
      <c r="JKZ46" s="191"/>
      <c r="JLA46" s="191"/>
      <c r="JLB46" s="191"/>
      <c r="JLC46" s="191"/>
      <c r="JLD46" s="191"/>
      <c r="JLE46" s="191"/>
      <c r="JLF46" s="191"/>
      <c r="JLG46" s="191"/>
      <c r="JLH46" s="191"/>
      <c r="JLI46" s="191"/>
      <c r="JLJ46" s="191"/>
      <c r="JLK46" s="191"/>
      <c r="JLL46" s="191"/>
      <c r="JLM46" s="191"/>
      <c r="JLN46" s="191"/>
      <c r="JLO46" s="191"/>
      <c r="JLP46" s="191"/>
      <c r="JLQ46" s="191"/>
      <c r="JLR46" s="191"/>
      <c r="JLS46" s="191"/>
      <c r="JLT46" s="191"/>
      <c r="JLU46" s="191"/>
      <c r="JLV46" s="191"/>
      <c r="JLW46" s="191"/>
      <c r="JLX46" s="191"/>
      <c r="JLY46" s="191"/>
      <c r="JLZ46" s="191"/>
      <c r="JMA46" s="191"/>
      <c r="JMB46" s="191"/>
      <c r="JMC46" s="191"/>
      <c r="JMD46" s="191"/>
      <c r="JME46" s="191"/>
      <c r="JMF46" s="191"/>
      <c r="JMG46" s="191"/>
      <c r="JMH46" s="191"/>
      <c r="JMI46" s="191"/>
      <c r="JMJ46" s="191"/>
      <c r="JMK46" s="191"/>
      <c r="JML46" s="191"/>
      <c r="JMM46" s="191"/>
      <c r="JMN46" s="191"/>
      <c r="JMO46" s="191"/>
      <c r="JMP46" s="191"/>
      <c r="JMQ46" s="191"/>
      <c r="JMR46" s="191"/>
      <c r="JMS46" s="191"/>
      <c r="JMT46" s="191"/>
      <c r="JMU46" s="191"/>
      <c r="JMV46" s="191"/>
      <c r="JMW46" s="191"/>
      <c r="JMX46" s="191"/>
      <c r="JMY46" s="191"/>
      <c r="JMZ46" s="191"/>
      <c r="JNA46" s="191"/>
      <c r="JNB46" s="191"/>
      <c r="JNC46" s="191"/>
      <c r="JND46" s="191"/>
      <c r="JNE46" s="191"/>
      <c r="JNF46" s="191"/>
      <c r="JNG46" s="191"/>
      <c r="JNH46" s="191"/>
      <c r="JNI46" s="191"/>
      <c r="JNJ46" s="191"/>
      <c r="JNK46" s="191"/>
      <c r="JNL46" s="191"/>
      <c r="JNM46" s="191"/>
      <c r="JNN46" s="191"/>
      <c r="JNO46" s="191"/>
      <c r="JNP46" s="191"/>
      <c r="JNQ46" s="191"/>
      <c r="JNR46" s="191"/>
      <c r="JNS46" s="191"/>
      <c r="JNT46" s="191"/>
      <c r="JNU46" s="191"/>
      <c r="JNV46" s="191"/>
      <c r="JNW46" s="191"/>
      <c r="JNX46" s="191"/>
      <c r="JNY46" s="191"/>
      <c r="JNZ46" s="191"/>
      <c r="JOA46" s="191"/>
      <c r="JOB46" s="191"/>
      <c r="JOC46" s="191"/>
      <c r="JOD46" s="191"/>
      <c r="JOE46" s="191"/>
      <c r="JOF46" s="191"/>
      <c r="JOG46" s="191"/>
      <c r="JOH46" s="191"/>
      <c r="JOI46" s="191"/>
      <c r="JOJ46" s="191"/>
      <c r="JOK46" s="191"/>
      <c r="JOL46" s="191"/>
      <c r="JOM46" s="191"/>
      <c r="JON46" s="191"/>
      <c r="JOO46" s="191"/>
      <c r="JOP46" s="191"/>
      <c r="JOQ46" s="191"/>
      <c r="JOR46" s="191"/>
      <c r="JOS46" s="191"/>
      <c r="JOT46" s="191"/>
      <c r="JOU46" s="191"/>
      <c r="JOV46" s="191"/>
      <c r="JOW46" s="191"/>
      <c r="JOX46" s="191"/>
      <c r="JOY46" s="191"/>
      <c r="JOZ46" s="191"/>
      <c r="JPA46" s="191"/>
      <c r="JPB46" s="191"/>
      <c r="JPC46" s="191"/>
      <c r="JPD46" s="191"/>
      <c r="JPE46" s="191"/>
      <c r="JPF46" s="191"/>
      <c r="JPG46" s="191"/>
      <c r="JPH46" s="191"/>
      <c r="JPI46" s="191"/>
      <c r="JPJ46" s="191"/>
      <c r="JPK46" s="191"/>
      <c r="JPL46" s="191"/>
      <c r="JPM46" s="191"/>
      <c r="JPN46" s="191"/>
      <c r="JPO46" s="191"/>
      <c r="JPP46" s="191"/>
      <c r="JPQ46" s="191"/>
      <c r="JPR46" s="191"/>
      <c r="JPS46" s="191"/>
      <c r="JPT46" s="191"/>
      <c r="JPU46" s="191"/>
      <c r="JPV46" s="191"/>
      <c r="JPW46" s="191"/>
      <c r="JPX46" s="191"/>
      <c r="JPY46" s="191"/>
      <c r="JPZ46" s="191"/>
      <c r="JQA46" s="191"/>
      <c r="JQB46" s="191"/>
      <c r="JQC46" s="191"/>
      <c r="JQD46" s="191"/>
      <c r="JQE46" s="191"/>
      <c r="JQF46" s="191"/>
      <c r="JQG46" s="191"/>
      <c r="JQH46" s="191"/>
      <c r="JQI46" s="191"/>
      <c r="JQJ46" s="191"/>
      <c r="JQK46" s="191"/>
      <c r="JQL46" s="191"/>
      <c r="JQM46" s="191"/>
      <c r="JQN46" s="191"/>
      <c r="JQO46" s="191"/>
      <c r="JQP46" s="191"/>
      <c r="JQQ46" s="191"/>
      <c r="JQR46" s="191"/>
      <c r="JQS46" s="191"/>
      <c r="JQT46" s="191"/>
      <c r="JQU46" s="191"/>
      <c r="JQV46" s="191"/>
      <c r="JQW46" s="191"/>
      <c r="JQX46" s="191"/>
      <c r="JQY46" s="191"/>
      <c r="JQZ46" s="191"/>
      <c r="JRA46" s="191"/>
      <c r="JRB46" s="191"/>
      <c r="JRC46" s="191"/>
      <c r="JRD46" s="191"/>
      <c r="JRE46" s="191"/>
      <c r="JRF46" s="191"/>
      <c r="JRG46" s="191"/>
      <c r="JRH46" s="191"/>
      <c r="JRI46" s="191"/>
      <c r="JRJ46" s="191"/>
      <c r="JRK46" s="191"/>
      <c r="JRL46" s="191"/>
      <c r="JRM46" s="191"/>
      <c r="JRN46" s="191"/>
      <c r="JRO46" s="191"/>
      <c r="JRP46" s="191"/>
      <c r="JRQ46" s="191"/>
      <c r="JRR46" s="191"/>
      <c r="JRS46" s="191"/>
      <c r="JRT46" s="191"/>
      <c r="JRU46" s="191"/>
      <c r="JRV46" s="191"/>
      <c r="JRW46" s="191"/>
      <c r="JRX46" s="191"/>
      <c r="JRY46" s="191"/>
      <c r="JRZ46" s="191"/>
      <c r="JSA46" s="191"/>
      <c r="JSB46" s="191"/>
      <c r="JSC46" s="191"/>
      <c r="JSD46" s="191"/>
      <c r="JSE46" s="191"/>
      <c r="JSF46" s="191"/>
      <c r="JSG46" s="191"/>
      <c r="JSH46" s="191"/>
      <c r="JSI46" s="191"/>
      <c r="JSJ46" s="191"/>
      <c r="JSK46" s="191"/>
      <c r="JSL46" s="191"/>
      <c r="JSM46" s="191"/>
      <c r="JSN46" s="191"/>
      <c r="JSO46" s="191"/>
      <c r="JSP46" s="191"/>
      <c r="JSQ46" s="191"/>
      <c r="JSR46" s="191"/>
      <c r="JSS46" s="191"/>
      <c r="JST46" s="191"/>
      <c r="JSU46" s="191"/>
      <c r="JSV46" s="191"/>
      <c r="JSW46" s="191"/>
      <c r="JSX46" s="191"/>
      <c r="JSY46" s="191"/>
      <c r="JSZ46" s="191"/>
      <c r="JTA46" s="191"/>
      <c r="JTB46" s="191"/>
      <c r="JTC46" s="191"/>
      <c r="JTD46" s="191"/>
      <c r="JTE46" s="191"/>
      <c r="JTF46" s="191"/>
      <c r="JTG46" s="191"/>
      <c r="JTH46" s="191"/>
      <c r="JTI46" s="191"/>
      <c r="JTJ46" s="191"/>
      <c r="JTK46" s="191"/>
      <c r="JTL46" s="191"/>
      <c r="JTM46" s="191"/>
      <c r="JTN46" s="191"/>
      <c r="JTO46" s="191"/>
      <c r="JTP46" s="191"/>
      <c r="JTQ46" s="191"/>
      <c r="JTR46" s="191"/>
      <c r="JTS46" s="191"/>
      <c r="JTT46" s="191"/>
      <c r="JTU46" s="191"/>
      <c r="JTV46" s="191"/>
      <c r="JTW46" s="191"/>
      <c r="JTX46" s="191"/>
      <c r="JTY46" s="191"/>
      <c r="JTZ46" s="191"/>
      <c r="JUA46" s="191"/>
      <c r="JUB46" s="191"/>
      <c r="JUC46" s="191"/>
      <c r="JUD46" s="191"/>
      <c r="JUE46" s="191"/>
      <c r="JUF46" s="191"/>
      <c r="JUG46" s="191"/>
      <c r="JUH46" s="191"/>
      <c r="JUI46" s="191"/>
      <c r="JUJ46" s="191"/>
      <c r="JUK46" s="191"/>
      <c r="JUL46" s="191"/>
      <c r="JUM46" s="191"/>
      <c r="JUN46" s="191"/>
      <c r="JUO46" s="191"/>
      <c r="JUP46" s="191"/>
      <c r="JUQ46" s="191"/>
      <c r="JUR46" s="191"/>
      <c r="JUS46" s="191"/>
      <c r="JUT46" s="191"/>
      <c r="JUU46" s="191"/>
      <c r="JUV46" s="191"/>
      <c r="JUW46" s="191"/>
      <c r="JUX46" s="191"/>
      <c r="JUY46" s="191"/>
      <c r="JUZ46" s="191"/>
      <c r="JVA46" s="191"/>
      <c r="JVB46" s="191"/>
      <c r="JVC46" s="191"/>
      <c r="JVD46" s="191"/>
      <c r="JVE46" s="191"/>
      <c r="JVF46" s="191"/>
      <c r="JVG46" s="191"/>
      <c r="JVH46" s="191"/>
      <c r="JVI46" s="191"/>
      <c r="JVJ46" s="191"/>
      <c r="JVK46" s="191"/>
      <c r="JVL46" s="191"/>
      <c r="JVM46" s="191"/>
      <c r="JVN46" s="191"/>
      <c r="JVO46" s="191"/>
      <c r="JVP46" s="191"/>
      <c r="JVQ46" s="191"/>
      <c r="JVR46" s="191"/>
      <c r="JVS46" s="191"/>
      <c r="JVT46" s="191"/>
      <c r="JVU46" s="191"/>
      <c r="JVV46" s="191"/>
      <c r="JVW46" s="191"/>
      <c r="JVX46" s="191"/>
      <c r="JVY46" s="191"/>
      <c r="JVZ46" s="191"/>
      <c r="JWA46" s="191"/>
      <c r="JWB46" s="191"/>
      <c r="JWC46" s="191"/>
      <c r="JWD46" s="191"/>
      <c r="JWE46" s="191"/>
      <c r="JWF46" s="191"/>
      <c r="JWG46" s="191"/>
      <c r="JWH46" s="191"/>
      <c r="JWI46" s="191"/>
      <c r="JWJ46" s="191"/>
      <c r="JWK46" s="191"/>
      <c r="JWL46" s="191"/>
      <c r="JWM46" s="191"/>
      <c r="JWN46" s="191"/>
      <c r="JWO46" s="191"/>
      <c r="JWP46" s="191"/>
      <c r="JWQ46" s="191"/>
      <c r="JWR46" s="191"/>
      <c r="JWS46" s="191"/>
      <c r="JWT46" s="191"/>
      <c r="JWU46" s="191"/>
      <c r="JWV46" s="191"/>
      <c r="JWW46" s="191"/>
      <c r="JWX46" s="191"/>
      <c r="JWY46" s="191"/>
      <c r="JWZ46" s="191"/>
      <c r="JXA46" s="191"/>
      <c r="JXB46" s="191"/>
      <c r="JXC46" s="191"/>
      <c r="JXD46" s="191"/>
      <c r="JXE46" s="191"/>
      <c r="JXF46" s="191"/>
      <c r="JXG46" s="191"/>
      <c r="JXH46" s="191"/>
      <c r="JXI46" s="191"/>
      <c r="JXJ46" s="191"/>
      <c r="JXK46" s="191"/>
      <c r="JXL46" s="191"/>
      <c r="JXM46" s="191"/>
      <c r="JXN46" s="191"/>
      <c r="JXO46" s="191"/>
      <c r="JXP46" s="191"/>
      <c r="JXQ46" s="191"/>
      <c r="JXR46" s="191"/>
      <c r="JXS46" s="191"/>
      <c r="JXT46" s="191"/>
      <c r="JXU46" s="191"/>
      <c r="JXV46" s="191"/>
      <c r="JXW46" s="191"/>
      <c r="JXX46" s="191"/>
      <c r="JXY46" s="191"/>
      <c r="JXZ46" s="191"/>
      <c r="JYA46" s="191"/>
      <c r="JYB46" s="191"/>
      <c r="JYC46" s="191"/>
      <c r="JYD46" s="191"/>
      <c r="JYE46" s="191"/>
      <c r="JYF46" s="191"/>
      <c r="JYG46" s="191"/>
      <c r="JYH46" s="191"/>
      <c r="JYI46" s="191"/>
      <c r="JYJ46" s="191"/>
      <c r="JYK46" s="191"/>
      <c r="JYL46" s="191"/>
      <c r="JYM46" s="191"/>
      <c r="JYN46" s="191"/>
      <c r="JYO46" s="191"/>
      <c r="JYP46" s="191"/>
      <c r="JYQ46" s="191"/>
      <c r="JYR46" s="191"/>
      <c r="JYS46" s="191"/>
      <c r="JYT46" s="191"/>
      <c r="JYU46" s="191"/>
      <c r="JYV46" s="191"/>
      <c r="JYW46" s="191"/>
      <c r="JYX46" s="191"/>
      <c r="JYY46" s="191"/>
      <c r="JYZ46" s="191"/>
      <c r="JZA46" s="191"/>
      <c r="JZB46" s="191"/>
      <c r="JZC46" s="191"/>
      <c r="JZD46" s="191"/>
      <c r="JZE46" s="191"/>
      <c r="JZF46" s="191"/>
      <c r="JZG46" s="191"/>
      <c r="JZH46" s="191"/>
      <c r="JZI46" s="191"/>
      <c r="JZJ46" s="191"/>
      <c r="JZK46" s="191"/>
      <c r="JZL46" s="191"/>
      <c r="JZM46" s="191"/>
      <c r="JZN46" s="191"/>
      <c r="JZO46" s="191"/>
      <c r="JZP46" s="191"/>
      <c r="JZQ46" s="191"/>
      <c r="JZR46" s="191"/>
      <c r="JZS46" s="191"/>
      <c r="JZT46" s="191"/>
      <c r="JZU46" s="191"/>
      <c r="JZV46" s="191"/>
      <c r="JZW46" s="191"/>
      <c r="JZX46" s="191"/>
      <c r="JZY46" s="191"/>
      <c r="JZZ46" s="191"/>
      <c r="KAA46" s="191"/>
      <c r="KAB46" s="191"/>
      <c r="KAC46" s="191"/>
      <c r="KAD46" s="191"/>
      <c r="KAE46" s="191"/>
      <c r="KAF46" s="191"/>
      <c r="KAG46" s="191"/>
      <c r="KAH46" s="191"/>
      <c r="KAI46" s="191"/>
      <c r="KAJ46" s="191"/>
      <c r="KAK46" s="191"/>
      <c r="KAL46" s="191"/>
      <c r="KAM46" s="191"/>
      <c r="KAN46" s="191"/>
      <c r="KAO46" s="191"/>
      <c r="KAP46" s="191"/>
      <c r="KAQ46" s="191"/>
      <c r="KAR46" s="191"/>
      <c r="KAS46" s="191"/>
      <c r="KAT46" s="191"/>
      <c r="KAU46" s="191"/>
      <c r="KAV46" s="191"/>
      <c r="KAW46" s="191"/>
      <c r="KAX46" s="191"/>
      <c r="KAY46" s="191"/>
      <c r="KAZ46" s="191"/>
      <c r="KBA46" s="191"/>
      <c r="KBB46" s="191"/>
      <c r="KBC46" s="191"/>
      <c r="KBD46" s="191"/>
      <c r="KBE46" s="191"/>
      <c r="KBF46" s="191"/>
      <c r="KBG46" s="191"/>
      <c r="KBH46" s="191"/>
      <c r="KBI46" s="191"/>
      <c r="KBJ46" s="191"/>
      <c r="KBK46" s="191"/>
      <c r="KBL46" s="191"/>
      <c r="KBM46" s="191"/>
      <c r="KBN46" s="191"/>
      <c r="KBO46" s="191"/>
      <c r="KBP46" s="191"/>
      <c r="KBQ46" s="191"/>
      <c r="KBR46" s="191"/>
      <c r="KBS46" s="191"/>
      <c r="KBT46" s="191"/>
      <c r="KBU46" s="191"/>
      <c r="KBV46" s="191"/>
      <c r="KBW46" s="191"/>
      <c r="KBX46" s="191"/>
      <c r="KBY46" s="191"/>
      <c r="KBZ46" s="191"/>
      <c r="KCA46" s="191"/>
      <c r="KCB46" s="191"/>
      <c r="KCC46" s="191"/>
      <c r="KCD46" s="191"/>
      <c r="KCE46" s="191"/>
      <c r="KCF46" s="191"/>
      <c r="KCG46" s="191"/>
      <c r="KCH46" s="191"/>
      <c r="KCI46" s="191"/>
      <c r="KCJ46" s="191"/>
      <c r="KCK46" s="191"/>
      <c r="KCL46" s="191"/>
      <c r="KCM46" s="191"/>
      <c r="KCN46" s="191"/>
      <c r="KCO46" s="191"/>
      <c r="KCP46" s="191"/>
      <c r="KCQ46" s="191"/>
      <c r="KCR46" s="191"/>
      <c r="KCS46" s="191"/>
      <c r="KCT46" s="191"/>
      <c r="KCU46" s="191"/>
      <c r="KCV46" s="191"/>
      <c r="KCW46" s="191"/>
      <c r="KCX46" s="191"/>
      <c r="KCY46" s="191"/>
      <c r="KCZ46" s="191"/>
      <c r="KDA46" s="191"/>
      <c r="KDB46" s="191"/>
      <c r="KDC46" s="191"/>
      <c r="KDD46" s="191"/>
      <c r="KDE46" s="191"/>
      <c r="KDF46" s="191"/>
      <c r="KDG46" s="191"/>
      <c r="KDH46" s="191"/>
      <c r="KDI46" s="191"/>
      <c r="KDJ46" s="191"/>
      <c r="KDK46" s="191"/>
      <c r="KDL46" s="191"/>
      <c r="KDM46" s="191"/>
      <c r="KDN46" s="191"/>
      <c r="KDO46" s="191"/>
      <c r="KDP46" s="191"/>
      <c r="KDQ46" s="191"/>
      <c r="KDR46" s="191"/>
      <c r="KDS46" s="191"/>
      <c r="KDT46" s="191"/>
      <c r="KDU46" s="191"/>
      <c r="KDV46" s="191"/>
      <c r="KDW46" s="191"/>
      <c r="KDX46" s="191"/>
      <c r="KDY46" s="191"/>
      <c r="KDZ46" s="191"/>
      <c r="KEA46" s="191"/>
      <c r="KEB46" s="191"/>
      <c r="KEC46" s="191"/>
      <c r="KED46" s="191"/>
      <c r="KEE46" s="191"/>
      <c r="KEF46" s="191"/>
      <c r="KEG46" s="191"/>
      <c r="KEH46" s="191"/>
      <c r="KEI46" s="191"/>
      <c r="KEJ46" s="191"/>
      <c r="KEK46" s="191"/>
      <c r="KEL46" s="191"/>
      <c r="KEM46" s="191"/>
      <c r="KEN46" s="191"/>
      <c r="KEO46" s="191"/>
      <c r="KEP46" s="191"/>
      <c r="KEQ46" s="191"/>
      <c r="KER46" s="191"/>
      <c r="KES46" s="191"/>
      <c r="KET46" s="191"/>
      <c r="KEU46" s="191"/>
      <c r="KEV46" s="191"/>
      <c r="KEW46" s="191"/>
      <c r="KEX46" s="191"/>
      <c r="KEY46" s="191"/>
      <c r="KEZ46" s="191"/>
      <c r="KFA46" s="191"/>
      <c r="KFB46" s="191"/>
      <c r="KFC46" s="191"/>
      <c r="KFD46" s="191"/>
      <c r="KFE46" s="191"/>
      <c r="KFF46" s="191"/>
      <c r="KFG46" s="191"/>
      <c r="KFH46" s="191"/>
      <c r="KFI46" s="191"/>
      <c r="KFJ46" s="191"/>
      <c r="KFK46" s="191"/>
      <c r="KFL46" s="191"/>
      <c r="KFM46" s="191"/>
      <c r="KFN46" s="191"/>
      <c r="KFO46" s="191"/>
      <c r="KFP46" s="191"/>
      <c r="KFQ46" s="191"/>
      <c r="KFR46" s="191"/>
      <c r="KFS46" s="191"/>
      <c r="KFT46" s="191"/>
      <c r="KFU46" s="191"/>
      <c r="KFV46" s="191"/>
      <c r="KFW46" s="191"/>
      <c r="KFX46" s="191"/>
      <c r="KFY46" s="191"/>
      <c r="KFZ46" s="191"/>
      <c r="KGA46" s="191"/>
      <c r="KGB46" s="191"/>
      <c r="KGC46" s="191"/>
      <c r="KGD46" s="191"/>
      <c r="KGE46" s="191"/>
      <c r="KGF46" s="191"/>
      <c r="KGG46" s="191"/>
      <c r="KGH46" s="191"/>
      <c r="KGI46" s="191"/>
      <c r="KGJ46" s="191"/>
      <c r="KGK46" s="191"/>
      <c r="KGL46" s="191"/>
      <c r="KGM46" s="191"/>
      <c r="KGN46" s="191"/>
      <c r="KGO46" s="191"/>
      <c r="KGP46" s="191"/>
      <c r="KGQ46" s="191"/>
      <c r="KGR46" s="191"/>
      <c r="KGS46" s="191"/>
      <c r="KGT46" s="191"/>
      <c r="KGU46" s="191"/>
      <c r="KGV46" s="191"/>
      <c r="KGW46" s="191"/>
      <c r="KGX46" s="191"/>
      <c r="KGY46" s="191"/>
      <c r="KGZ46" s="191"/>
      <c r="KHA46" s="191"/>
      <c r="KHB46" s="191"/>
      <c r="KHC46" s="191"/>
      <c r="KHD46" s="191"/>
      <c r="KHE46" s="191"/>
      <c r="KHF46" s="191"/>
      <c r="KHG46" s="191"/>
      <c r="KHH46" s="191"/>
      <c r="KHI46" s="191"/>
      <c r="KHJ46" s="191"/>
      <c r="KHK46" s="191"/>
      <c r="KHL46" s="191"/>
      <c r="KHM46" s="191"/>
      <c r="KHN46" s="191"/>
      <c r="KHO46" s="191"/>
      <c r="KHP46" s="191"/>
      <c r="KHQ46" s="191"/>
      <c r="KHR46" s="191"/>
      <c r="KHS46" s="191"/>
      <c r="KHT46" s="191"/>
      <c r="KHU46" s="191"/>
      <c r="KHV46" s="191"/>
      <c r="KHW46" s="191"/>
      <c r="KHX46" s="191"/>
      <c r="KHY46" s="191"/>
      <c r="KHZ46" s="191"/>
      <c r="KIA46" s="191"/>
      <c r="KIB46" s="191"/>
      <c r="KIC46" s="191"/>
      <c r="KID46" s="191"/>
      <c r="KIE46" s="191"/>
      <c r="KIF46" s="191"/>
      <c r="KIG46" s="191"/>
      <c r="KIH46" s="191"/>
      <c r="KII46" s="191"/>
      <c r="KIJ46" s="191"/>
      <c r="KIK46" s="191"/>
      <c r="KIL46" s="191"/>
      <c r="KIM46" s="191"/>
      <c r="KIN46" s="191"/>
      <c r="KIO46" s="191"/>
      <c r="KIP46" s="191"/>
      <c r="KIQ46" s="191"/>
      <c r="KIR46" s="191"/>
      <c r="KIS46" s="191"/>
      <c r="KIT46" s="191"/>
      <c r="KIU46" s="191"/>
      <c r="KIV46" s="191"/>
      <c r="KIW46" s="191"/>
      <c r="KIX46" s="191"/>
      <c r="KIY46" s="191"/>
      <c r="KIZ46" s="191"/>
      <c r="KJA46" s="191"/>
      <c r="KJB46" s="191"/>
      <c r="KJC46" s="191"/>
      <c r="KJD46" s="191"/>
      <c r="KJE46" s="191"/>
      <c r="KJF46" s="191"/>
      <c r="KJG46" s="191"/>
      <c r="KJH46" s="191"/>
      <c r="KJI46" s="191"/>
      <c r="KJJ46" s="191"/>
      <c r="KJK46" s="191"/>
      <c r="KJL46" s="191"/>
      <c r="KJM46" s="191"/>
      <c r="KJN46" s="191"/>
      <c r="KJO46" s="191"/>
      <c r="KJP46" s="191"/>
      <c r="KJQ46" s="191"/>
      <c r="KJR46" s="191"/>
      <c r="KJS46" s="191"/>
      <c r="KJT46" s="191"/>
      <c r="KJU46" s="191"/>
      <c r="KJV46" s="191"/>
      <c r="KJW46" s="191"/>
      <c r="KJX46" s="191"/>
      <c r="KJY46" s="191"/>
      <c r="KJZ46" s="191"/>
      <c r="KKA46" s="191"/>
      <c r="KKB46" s="191"/>
      <c r="KKC46" s="191"/>
      <c r="KKD46" s="191"/>
      <c r="KKE46" s="191"/>
      <c r="KKF46" s="191"/>
      <c r="KKG46" s="191"/>
      <c r="KKH46" s="191"/>
      <c r="KKI46" s="191"/>
      <c r="KKJ46" s="191"/>
      <c r="KKK46" s="191"/>
      <c r="KKL46" s="191"/>
      <c r="KKM46" s="191"/>
      <c r="KKN46" s="191"/>
      <c r="KKO46" s="191"/>
      <c r="KKP46" s="191"/>
      <c r="KKQ46" s="191"/>
      <c r="KKR46" s="191"/>
      <c r="KKS46" s="191"/>
      <c r="KKT46" s="191"/>
      <c r="KKU46" s="191"/>
      <c r="KKV46" s="191"/>
      <c r="KKW46" s="191"/>
      <c r="KKX46" s="191"/>
      <c r="KKY46" s="191"/>
      <c r="KKZ46" s="191"/>
      <c r="KLA46" s="191"/>
      <c r="KLB46" s="191"/>
      <c r="KLC46" s="191"/>
      <c r="KLD46" s="191"/>
      <c r="KLE46" s="191"/>
      <c r="KLF46" s="191"/>
      <c r="KLG46" s="191"/>
      <c r="KLH46" s="191"/>
      <c r="KLI46" s="191"/>
      <c r="KLJ46" s="191"/>
      <c r="KLK46" s="191"/>
      <c r="KLL46" s="191"/>
      <c r="KLM46" s="191"/>
      <c r="KLN46" s="191"/>
      <c r="KLO46" s="191"/>
      <c r="KLP46" s="191"/>
      <c r="KLQ46" s="191"/>
      <c r="KLR46" s="191"/>
      <c r="KLS46" s="191"/>
      <c r="KLT46" s="191"/>
      <c r="KLU46" s="191"/>
      <c r="KLV46" s="191"/>
      <c r="KLW46" s="191"/>
      <c r="KLX46" s="191"/>
      <c r="KLY46" s="191"/>
      <c r="KLZ46" s="191"/>
      <c r="KMA46" s="191"/>
      <c r="KMB46" s="191"/>
      <c r="KMC46" s="191"/>
      <c r="KMD46" s="191"/>
      <c r="KME46" s="191"/>
      <c r="KMF46" s="191"/>
      <c r="KMG46" s="191"/>
      <c r="KMH46" s="191"/>
      <c r="KMI46" s="191"/>
      <c r="KMJ46" s="191"/>
      <c r="KMK46" s="191"/>
      <c r="KML46" s="191"/>
      <c r="KMM46" s="191"/>
      <c r="KMN46" s="191"/>
      <c r="KMO46" s="191"/>
      <c r="KMP46" s="191"/>
      <c r="KMQ46" s="191"/>
      <c r="KMR46" s="191"/>
      <c r="KMS46" s="191"/>
      <c r="KMT46" s="191"/>
      <c r="KMU46" s="191"/>
      <c r="KMV46" s="191"/>
      <c r="KMW46" s="191"/>
      <c r="KMX46" s="191"/>
      <c r="KMY46" s="191"/>
      <c r="KMZ46" s="191"/>
      <c r="KNA46" s="191"/>
      <c r="KNB46" s="191"/>
      <c r="KNC46" s="191"/>
      <c r="KND46" s="191"/>
      <c r="KNE46" s="191"/>
      <c r="KNF46" s="191"/>
      <c r="KNG46" s="191"/>
      <c r="KNH46" s="191"/>
      <c r="KNI46" s="191"/>
      <c r="KNJ46" s="191"/>
      <c r="KNK46" s="191"/>
      <c r="KNL46" s="191"/>
      <c r="KNM46" s="191"/>
      <c r="KNN46" s="191"/>
      <c r="KNO46" s="191"/>
      <c r="KNP46" s="191"/>
      <c r="KNQ46" s="191"/>
      <c r="KNR46" s="191"/>
      <c r="KNS46" s="191"/>
      <c r="KNT46" s="191"/>
      <c r="KNU46" s="191"/>
      <c r="KNV46" s="191"/>
      <c r="KNW46" s="191"/>
      <c r="KNX46" s="191"/>
      <c r="KNY46" s="191"/>
      <c r="KNZ46" s="191"/>
      <c r="KOA46" s="191"/>
      <c r="KOB46" s="191"/>
      <c r="KOC46" s="191"/>
      <c r="KOD46" s="191"/>
      <c r="KOE46" s="191"/>
      <c r="KOF46" s="191"/>
      <c r="KOG46" s="191"/>
      <c r="KOH46" s="191"/>
      <c r="KOI46" s="191"/>
      <c r="KOJ46" s="191"/>
      <c r="KOK46" s="191"/>
      <c r="KOL46" s="191"/>
      <c r="KOM46" s="191"/>
      <c r="KON46" s="191"/>
      <c r="KOO46" s="191"/>
      <c r="KOP46" s="191"/>
      <c r="KOQ46" s="191"/>
      <c r="KOR46" s="191"/>
      <c r="KOS46" s="191"/>
      <c r="KOT46" s="191"/>
      <c r="KOU46" s="191"/>
      <c r="KOV46" s="191"/>
      <c r="KOW46" s="191"/>
      <c r="KOX46" s="191"/>
      <c r="KOY46" s="191"/>
      <c r="KOZ46" s="191"/>
      <c r="KPA46" s="191"/>
      <c r="KPB46" s="191"/>
      <c r="KPC46" s="191"/>
      <c r="KPD46" s="191"/>
      <c r="KPE46" s="191"/>
      <c r="KPF46" s="191"/>
      <c r="KPG46" s="191"/>
      <c r="KPH46" s="191"/>
      <c r="KPI46" s="191"/>
      <c r="KPJ46" s="191"/>
      <c r="KPK46" s="191"/>
      <c r="KPL46" s="191"/>
      <c r="KPM46" s="191"/>
      <c r="KPN46" s="191"/>
      <c r="KPO46" s="191"/>
      <c r="KPP46" s="191"/>
      <c r="KPQ46" s="191"/>
      <c r="KPR46" s="191"/>
      <c r="KPS46" s="191"/>
      <c r="KPT46" s="191"/>
      <c r="KPU46" s="191"/>
      <c r="KPV46" s="191"/>
      <c r="KPW46" s="191"/>
      <c r="KPX46" s="191"/>
      <c r="KPY46" s="191"/>
      <c r="KPZ46" s="191"/>
      <c r="KQA46" s="191"/>
      <c r="KQB46" s="191"/>
      <c r="KQC46" s="191"/>
      <c r="KQD46" s="191"/>
      <c r="KQE46" s="191"/>
      <c r="KQF46" s="191"/>
      <c r="KQG46" s="191"/>
      <c r="KQH46" s="191"/>
      <c r="KQI46" s="191"/>
      <c r="KQJ46" s="191"/>
      <c r="KQK46" s="191"/>
      <c r="KQL46" s="191"/>
      <c r="KQM46" s="191"/>
      <c r="KQN46" s="191"/>
      <c r="KQO46" s="191"/>
      <c r="KQP46" s="191"/>
      <c r="KQQ46" s="191"/>
      <c r="KQR46" s="191"/>
      <c r="KQS46" s="191"/>
      <c r="KQT46" s="191"/>
      <c r="KQU46" s="191"/>
      <c r="KQV46" s="191"/>
      <c r="KQW46" s="191"/>
      <c r="KQX46" s="191"/>
      <c r="KQY46" s="191"/>
      <c r="KQZ46" s="191"/>
      <c r="KRA46" s="191"/>
      <c r="KRB46" s="191"/>
      <c r="KRC46" s="191"/>
      <c r="KRD46" s="191"/>
      <c r="KRE46" s="191"/>
      <c r="KRF46" s="191"/>
      <c r="KRG46" s="191"/>
      <c r="KRH46" s="191"/>
      <c r="KRI46" s="191"/>
      <c r="KRJ46" s="191"/>
      <c r="KRK46" s="191"/>
      <c r="KRL46" s="191"/>
      <c r="KRM46" s="191"/>
      <c r="KRN46" s="191"/>
      <c r="KRO46" s="191"/>
      <c r="KRP46" s="191"/>
      <c r="KRQ46" s="191"/>
      <c r="KRR46" s="191"/>
      <c r="KRS46" s="191"/>
      <c r="KRT46" s="191"/>
      <c r="KRU46" s="191"/>
      <c r="KRV46" s="191"/>
      <c r="KRW46" s="191"/>
      <c r="KRX46" s="191"/>
      <c r="KRY46" s="191"/>
      <c r="KRZ46" s="191"/>
      <c r="KSA46" s="191"/>
      <c r="KSB46" s="191"/>
      <c r="KSC46" s="191"/>
      <c r="KSD46" s="191"/>
      <c r="KSE46" s="191"/>
      <c r="KSF46" s="191"/>
      <c r="KSG46" s="191"/>
      <c r="KSH46" s="191"/>
      <c r="KSI46" s="191"/>
      <c r="KSJ46" s="191"/>
      <c r="KSK46" s="191"/>
      <c r="KSL46" s="191"/>
      <c r="KSM46" s="191"/>
      <c r="KSN46" s="191"/>
      <c r="KSO46" s="191"/>
      <c r="KSP46" s="191"/>
      <c r="KSQ46" s="191"/>
      <c r="KSR46" s="191"/>
      <c r="KSS46" s="191"/>
      <c r="KST46" s="191"/>
      <c r="KSU46" s="191"/>
      <c r="KSV46" s="191"/>
      <c r="KSW46" s="191"/>
      <c r="KSX46" s="191"/>
      <c r="KSY46" s="191"/>
      <c r="KSZ46" s="191"/>
      <c r="KTA46" s="191"/>
      <c r="KTB46" s="191"/>
      <c r="KTC46" s="191"/>
      <c r="KTD46" s="191"/>
      <c r="KTE46" s="191"/>
      <c r="KTF46" s="191"/>
      <c r="KTG46" s="191"/>
      <c r="KTH46" s="191"/>
      <c r="KTI46" s="191"/>
      <c r="KTJ46" s="191"/>
      <c r="KTK46" s="191"/>
      <c r="KTL46" s="191"/>
      <c r="KTM46" s="191"/>
      <c r="KTN46" s="191"/>
      <c r="KTO46" s="191"/>
      <c r="KTP46" s="191"/>
      <c r="KTQ46" s="191"/>
      <c r="KTR46" s="191"/>
      <c r="KTS46" s="191"/>
      <c r="KTT46" s="191"/>
      <c r="KTU46" s="191"/>
      <c r="KTV46" s="191"/>
      <c r="KTW46" s="191"/>
      <c r="KTX46" s="191"/>
      <c r="KTY46" s="191"/>
      <c r="KTZ46" s="191"/>
      <c r="KUA46" s="191"/>
      <c r="KUB46" s="191"/>
      <c r="KUC46" s="191"/>
      <c r="KUD46" s="191"/>
      <c r="KUE46" s="191"/>
      <c r="KUF46" s="191"/>
      <c r="KUG46" s="191"/>
      <c r="KUH46" s="191"/>
      <c r="KUI46" s="191"/>
      <c r="KUJ46" s="191"/>
      <c r="KUK46" s="191"/>
      <c r="KUL46" s="191"/>
      <c r="KUM46" s="191"/>
      <c r="KUN46" s="191"/>
      <c r="KUO46" s="191"/>
      <c r="KUP46" s="191"/>
      <c r="KUQ46" s="191"/>
      <c r="KUR46" s="191"/>
      <c r="KUS46" s="191"/>
      <c r="KUT46" s="191"/>
      <c r="KUU46" s="191"/>
      <c r="KUV46" s="191"/>
      <c r="KUW46" s="191"/>
      <c r="KUX46" s="191"/>
      <c r="KUY46" s="191"/>
      <c r="KUZ46" s="191"/>
      <c r="KVA46" s="191"/>
      <c r="KVB46" s="191"/>
      <c r="KVC46" s="191"/>
      <c r="KVD46" s="191"/>
      <c r="KVE46" s="191"/>
      <c r="KVF46" s="191"/>
      <c r="KVG46" s="191"/>
      <c r="KVH46" s="191"/>
      <c r="KVI46" s="191"/>
      <c r="KVJ46" s="191"/>
      <c r="KVK46" s="191"/>
      <c r="KVL46" s="191"/>
      <c r="KVM46" s="191"/>
      <c r="KVN46" s="191"/>
      <c r="KVO46" s="191"/>
      <c r="KVP46" s="191"/>
      <c r="KVQ46" s="191"/>
      <c r="KVR46" s="191"/>
      <c r="KVS46" s="191"/>
      <c r="KVT46" s="191"/>
      <c r="KVU46" s="191"/>
      <c r="KVV46" s="191"/>
      <c r="KVW46" s="191"/>
      <c r="KVX46" s="191"/>
      <c r="KVY46" s="191"/>
      <c r="KVZ46" s="191"/>
      <c r="KWA46" s="191"/>
      <c r="KWB46" s="191"/>
      <c r="KWC46" s="191"/>
      <c r="KWD46" s="191"/>
      <c r="KWE46" s="191"/>
      <c r="KWF46" s="191"/>
      <c r="KWG46" s="191"/>
      <c r="KWH46" s="191"/>
      <c r="KWI46" s="191"/>
      <c r="KWJ46" s="191"/>
      <c r="KWK46" s="191"/>
      <c r="KWL46" s="191"/>
      <c r="KWM46" s="191"/>
      <c r="KWN46" s="191"/>
      <c r="KWO46" s="191"/>
      <c r="KWP46" s="191"/>
      <c r="KWQ46" s="191"/>
      <c r="KWR46" s="191"/>
      <c r="KWS46" s="191"/>
      <c r="KWT46" s="191"/>
      <c r="KWU46" s="191"/>
      <c r="KWV46" s="191"/>
      <c r="KWW46" s="191"/>
      <c r="KWX46" s="191"/>
      <c r="KWY46" s="191"/>
      <c r="KWZ46" s="191"/>
      <c r="KXA46" s="191"/>
      <c r="KXB46" s="191"/>
      <c r="KXC46" s="191"/>
      <c r="KXD46" s="191"/>
      <c r="KXE46" s="191"/>
      <c r="KXF46" s="191"/>
      <c r="KXG46" s="191"/>
      <c r="KXH46" s="191"/>
      <c r="KXI46" s="191"/>
      <c r="KXJ46" s="191"/>
      <c r="KXK46" s="191"/>
      <c r="KXL46" s="191"/>
      <c r="KXM46" s="191"/>
      <c r="KXN46" s="191"/>
      <c r="KXO46" s="191"/>
      <c r="KXP46" s="191"/>
      <c r="KXQ46" s="191"/>
      <c r="KXR46" s="191"/>
      <c r="KXS46" s="191"/>
      <c r="KXT46" s="191"/>
      <c r="KXU46" s="191"/>
      <c r="KXV46" s="191"/>
      <c r="KXW46" s="191"/>
      <c r="KXX46" s="191"/>
      <c r="KXY46" s="191"/>
      <c r="KXZ46" s="191"/>
      <c r="KYA46" s="191"/>
      <c r="KYB46" s="191"/>
      <c r="KYC46" s="191"/>
      <c r="KYD46" s="191"/>
      <c r="KYE46" s="191"/>
      <c r="KYF46" s="191"/>
      <c r="KYG46" s="191"/>
      <c r="KYH46" s="191"/>
      <c r="KYI46" s="191"/>
      <c r="KYJ46" s="191"/>
      <c r="KYK46" s="191"/>
      <c r="KYL46" s="191"/>
      <c r="KYM46" s="191"/>
      <c r="KYN46" s="191"/>
      <c r="KYO46" s="191"/>
      <c r="KYP46" s="191"/>
      <c r="KYQ46" s="191"/>
      <c r="KYR46" s="191"/>
      <c r="KYS46" s="191"/>
      <c r="KYT46" s="191"/>
      <c r="KYU46" s="191"/>
      <c r="KYV46" s="191"/>
      <c r="KYW46" s="191"/>
      <c r="KYX46" s="191"/>
      <c r="KYY46" s="191"/>
      <c r="KYZ46" s="191"/>
      <c r="KZA46" s="191"/>
      <c r="KZB46" s="191"/>
      <c r="KZC46" s="191"/>
      <c r="KZD46" s="191"/>
      <c r="KZE46" s="191"/>
      <c r="KZF46" s="191"/>
      <c r="KZG46" s="191"/>
      <c r="KZH46" s="191"/>
      <c r="KZI46" s="191"/>
      <c r="KZJ46" s="191"/>
      <c r="KZK46" s="191"/>
      <c r="KZL46" s="191"/>
      <c r="KZM46" s="191"/>
      <c r="KZN46" s="191"/>
      <c r="KZO46" s="191"/>
      <c r="KZP46" s="191"/>
      <c r="KZQ46" s="191"/>
      <c r="KZR46" s="191"/>
      <c r="KZS46" s="191"/>
      <c r="KZT46" s="191"/>
      <c r="KZU46" s="191"/>
      <c r="KZV46" s="191"/>
      <c r="KZW46" s="191"/>
      <c r="KZX46" s="191"/>
      <c r="KZY46" s="191"/>
      <c r="KZZ46" s="191"/>
      <c r="LAA46" s="191"/>
      <c r="LAB46" s="191"/>
      <c r="LAC46" s="191"/>
      <c r="LAD46" s="191"/>
      <c r="LAE46" s="191"/>
      <c r="LAF46" s="191"/>
      <c r="LAG46" s="191"/>
      <c r="LAH46" s="191"/>
      <c r="LAI46" s="191"/>
      <c r="LAJ46" s="191"/>
      <c r="LAK46" s="191"/>
      <c r="LAL46" s="191"/>
      <c r="LAM46" s="191"/>
      <c r="LAN46" s="191"/>
      <c r="LAO46" s="191"/>
      <c r="LAP46" s="191"/>
      <c r="LAQ46" s="191"/>
      <c r="LAR46" s="191"/>
      <c r="LAS46" s="191"/>
      <c r="LAT46" s="191"/>
      <c r="LAU46" s="191"/>
      <c r="LAV46" s="191"/>
      <c r="LAW46" s="191"/>
      <c r="LAX46" s="191"/>
      <c r="LAY46" s="191"/>
      <c r="LAZ46" s="191"/>
      <c r="LBA46" s="191"/>
      <c r="LBB46" s="191"/>
      <c r="LBC46" s="191"/>
      <c r="LBD46" s="191"/>
      <c r="LBE46" s="191"/>
      <c r="LBF46" s="191"/>
      <c r="LBG46" s="191"/>
      <c r="LBH46" s="191"/>
      <c r="LBI46" s="191"/>
      <c r="LBJ46" s="191"/>
      <c r="LBK46" s="191"/>
      <c r="LBL46" s="191"/>
      <c r="LBM46" s="191"/>
      <c r="LBN46" s="191"/>
      <c r="LBO46" s="191"/>
      <c r="LBP46" s="191"/>
      <c r="LBQ46" s="191"/>
      <c r="LBR46" s="191"/>
      <c r="LBS46" s="191"/>
      <c r="LBT46" s="191"/>
      <c r="LBU46" s="191"/>
      <c r="LBV46" s="191"/>
      <c r="LBW46" s="191"/>
      <c r="LBX46" s="191"/>
      <c r="LBY46" s="191"/>
      <c r="LBZ46" s="191"/>
      <c r="LCA46" s="191"/>
      <c r="LCB46" s="191"/>
      <c r="LCC46" s="191"/>
      <c r="LCD46" s="191"/>
      <c r="LCE46" s="191"/>
      <c r="LCF46" s="191"/>
      <c r="LCG46" s="191"/>
      <c r="LCH46" s="191"/>
      <c r="LCI46" s="191"/>
      <c r="LCJ46" s="191"/>
      <c r="LCK46" s="191"/>
      <c r="LCL46" s="191"/>
      <c r="LCM46" s="191"/>
      <c r="LCN46" s="191"/>
      <c r="LCO46" s="191"/>
      <c r="LCP46" s="191"/>
      <c r="LCQ46" s="191"/>
      <c r="LCR46" s="191"/>
      <c r="LCS46" s="191"/>
      <c r="LCT46" s="191"/>
      <c r="LCU46" s="191"/>
      <c r="LCV46" s="191"/>
      <c r="LCW46" s="191"/>
      <c r="LCX46" s="191"/>
      <c r="LCY46" s="191"/>
      <c r="LCZ46" s="191"/>
      <c r="LDA46" s="191"/>
      <c r="LDB46" s="191"/>
      <c r="LDC46" s="191"/>
      <c r="LDD46" s="191"/>
      <c r="LDE46" s="191"/>
      <c r="LDF46" s="191"/>
      <c r="LDG46" s="191"/>
      <c r="LDH46" s="191"/>
      <c r="LDI46" s="191"/>
      <c r="LDJ46" s="191"/>
      <c r="LDK46" s="191"/>
      <c r="LDL46" s="191"/>
      <c r="LDM46" s="191"/>
      <c r="LDN46" s="191"/>
      <c r="LDO46" s="191"/>
      <c r="LDP46" s="191"/>
      <c r="LDQ46" s="191"/>
      <c r="LDR46" s="191"/>
      <c r="LDS46" s="191"/>
      <c r="LDT46" s="191"/>
      <c r="LDU46" s="191"/>
      <c r="LDV46" s="191"/>
      <c r="LDW46" s="191"/>
      <c r="LDX46" s="191"/>
      <c r="LDY46" s="191"/>
      <c r="LDZ46" s="191"/>
      <c r="LEA46" s="191"/>
      <c r="LEB46" s="191"/>
      <c r="LEC46" s="191"/>
      <c r="LED46" s="191"/>
      <c r="LEE46" s="191"/>
      <c r="LEF46" s="191"/>
      <c r="LEG46" s="191"/>
      <c r="LEH46" s="191"/>
      <c r="LEI46" s="191"/>
      <c r="LEJ46" s="191"/>
      <c r="LEK46" s="191"/>
      <c r="LEL46" s="191"/>
      <c r="LEM46" s="191"/>
      <c r="LEN46" s="191"/>
      <c r="LEO46" s="191"/>
      <c r="LEP46" s="191"/>
      <c r="LEQ46" s="191"/>
      <c r="LER46" s="191"/>
      <c r="LES46" s="191"/>
      <c r="LET46" s="191"/>
      <c r="LEU46" s="191"/>
      <c r="LEV46" s="191"/>
      <c r="LEW46" s="191"/>
      <c r="LEX46" s="191"/>
      <c r="LEY46" s="191"/>
      <c r="LEZ46" s="191"/>
      <c r="LFA46" s="191"/>
      <c r="LFB46" s="191"/>
      <c r="LFC46" s="191"/>
      <c r="LFD46" s="191"/>
      <c r="LFE46" s="191"/>
      <c r="LFF46" s="191"/>
      <c r="LFG46" s="191"/>
      <c r="LFH46" s="191"/>
      <c r="LFI46" s="191"/>
      <c r="LFJ46" s="191"/>
      <c r="LFK46" s="191"/>
      <c r="LFL46" s="191"/>
      <c r="LFM46" s="191"/>
      <c r="LFN46" s="191"/>
      <c r="LFO46" s="191"/>
      <c r="LFP46" s="191"/>
      <c r="LFQ46" s="191"/>
      <c r="LFR46" s="191"/>
      <c r="LFS46" s="191"/>
      <c r="LFT46" s="191"/>
      <c r="LFU46" s="191"/>
      <c r="LFV46" s="191"/>
      <c r="LFW46" s="191"/>
      <c r="LFX46" s="191"/>
      <c r="LFY46" s="191"/>
      <c r="LFZ46" s="191"/>
      <c r="LGA46" s="191"/>
      <c r="LGB46" s="191"/>
      <c r="LGC46" s="191"/>
      <c r="LGD46" s="191"/>
      <c r="LGE46" s="191"/>
      <c r="LGF46" s="191"/>
      <c r="LGG46" s="191"/>
      <c r="LGH46" s="191"/>
      <c r="LGI46" s="191"/>
      <c r="LGJ46" s="191"/>
      <c r="LGK46" s="191"/>
      <c r="LGL46" s="191"/>
      <c r="LGM46" s="191"/>
      <c r="LGN46" s="191"/>
      <c r="LGO46" s="191"/>
      <c r="LGP46" s="191"/>
      <c r="LGQ46" s="191"/>
      <c r="LGR46" s="191"/>
      <c r="LGS46" s="191"/>
      <c r="LGT46" s="191"/>
      <c r="LGU46" s="191"/>
      <c r="LGV46" s="191"/>
      <c r="LGW46" s="191"/>
      <c r="LGX46" s="191"/>
      <c r="LGY46" s="191"/>
      <c r="LGZ46" s="191"/>
      <c r="LHA46" s="191"/>
      <c r="LHB46" s="191"/>
      <c r="LHC46" s="191"/>
      <c r="LHD46" s="191"/>
      <c r="LHE46" s="191"/>
      <c r="LHF46" s="191"/>
      <c r="LHG46" s="191"/>
      <c r="LHH46" s="191"/>
      <c r="LHI46" s="191"/>
      <c r="LHJ46" s="191"/>
      <c r="LHK46" s="191"/>
      <c r="LHL46" s="191"/>
      <c r="LHM46" s="191"/>
      <c r="LHN46" s="191"/>
      <c r="LHO46" s="191"/>
      <c r="LHP46" s="191"/>
      <c r="LHQ46" s="191"/>
      <c r="LHR46" s="191"/>
      <c r="LHS46" s="191"/>
      <c r="LHT46" s="191"/>
      <c r="LHU46" s="191"/>
      <c r="LHV46" s="191"/>
      <c r="LHW46" s="191"/>
      <c r="LHX46" s="191"/>
      <c r="LHY46" s="191"/>
      <c r="LHZ46" s="191"/>
      <c r="LIA46" s="191"/>
      <c r="LIB46" s="191"/>
      <c r="LIC46" s="191"/>
      <c r="LID46" s="191"/>
      <c r="LIE46" s="191"/>
      <c r="LIF46" s="191"/>
      <c r="LIG46" s="191"/>
      <c r="LIH46" s="191"/>
      <c r="LII46" s="191"/>
      <c r="LIJ46" s="191"/>
      <c r="LIK46" s="191"/>
      <c r="LIL46" s="191"/>
      <c r="LIM46" s="191"/>
      <c r="LIN46" s="191"/>
      <c r="LIO46" s="191"/>
      <c r="LIP46" s="191"/>
      <c r="LIQ46" s="191"/>
      <c r="LIR46" s="191"/>
      <c r="LIS46" s="191"/>
      <c r="LIT46" s="191"/>
      <c r="LIU46" s="191"/>
      <c r="LIV46" s="191"/>
      <c r="LIW46" s="191"/>
      <c r="LIX46" s="191"/>
      <c r="LIY46" s="191"/>
      <c r="LIZ46" s="191"/>
      <c r="LJA46" s="191"/>
      <c r="LJB46" s="191"/>
      <c r="LJC46" s="191"/>
      <c r="LJD46" s="191"/>
      <c r="LJE46" s="191"/>
      <c r="LJF46" s="191"/>
      <c r="LJG46" s="191"/>
      <c r="LJH46" s="191"/>
      <c r="LJI46" s="191"/>
      <c r="LJJ46" s="191"/>
      <c r="LJK46" s="191"/>
      <c r="LJL46" s="191"/>
      <c r="LJM46" s="191"/>
      <c r="LJN46" s="191"/>
      <c r="LJO46" s="191"/>
      <c r="LJP46" s="191"/>
      <c r="LJQ46" s="191"/>
      <c r="LJR46" s="191"/>
      <c r="LJS46" s="191"/>
      <c r="LJT46" s="191"/>
      <c r="LJU46" s="191"/>
      <c r="LJV46" s="191"/>
      <c r="LJW46" s="191"/>
      <c r="LJX46" s="191"/>
      <c r="LJY46" s="191"/>
      <c r="LJZ46" s="191"/>
      <c r="LKA46" s="191"/>
      <c r="LKB46" s="191"/>
      <c r="LKC46" s="191"/>
      <c r="LKD46" s="191"/>
      <c r="LKE46" s="191"/>
      <c r="LKF46" s="191"/>
      <c r="LKG46" s="191"/>
      <c r="LKH46" s="191"/>
      <c r="LKI46" s="191"/>
      <c r="LKJ46" s="191"/>
      <c r="LKK46" s="191"/>
      <c r="LKL46" s="191"/>
      <c r="LKM46" s="191"/>
      <c r="LKN46" s="191"/>
      <c r="LKO46" s="191"/>
      <c r="LKP46" s="191"/>
      <c r="LKQ46" s="191"/>
      <c r="LKR46" s="191"/>
      <c r="LKS46" s="191"/>
      <c r="LKT46" s="191"/>
      <c r="LKU46" s="191"/>
      <c r="LKV46" s="191"/>
      <c r="LKW46" s="191"/>
      <c r="LKX46" s="191"/>
      <c r="LKY46" s="191"/>
      <c r="LKZ46" s="191"/>
      <c r="LLA46" s="191"/>
      <c r="LLB46" s="191"/>
      <c r="LLC46" s="191"/>
      <c r="LLD46" s="191"/>
      <c r="LLE46" s="191"/>
      <c r="LLF46" s="191"/>
      <c r="LLG46" s="191"/>
      <c r="LLH46" s="191"/>
      <c r="LLI46" s="191"/>
      <c r="LLJ46" s="191"/>
      <c r="LLK46" s="191"/>
      <c r="LLL46" s="191"/>
      <c r="LLM46" s="191"/>
      <c r="LLN46" s="191"/>
      <c r="LLO46" s="191"/>
      <c r="LLP46" s="191"/>
      <c r="LLQ46" s="191"/>
      <c r="LLR46" s="191"/>
      <c r="LLS46" s="191"/>
      <c r="LLT46" s="191"/>
      <c r="LLU46" s="191"/>
      <c r="LLV46" s="191"/>
      <c r="LLW46" s="191"/>
      <c r="LLX46" s="191"/>
      <c r="LLY46" s="191"/>
      <c r="LLZ46" s="191"/>
      <c r="LMA46" s="191"/>
      <c r="LMB46" s="191"/>
      <c r="LMC46" s="191"/>
      <c r="LMD46" s="191"/>
      <c r="LME46" s="191"/>
      <c r="LMF46" s="191"/>
      <c r="LMG46" s="191"/>
      <c r="LMH46" s="191"/>
      <c r="LMI46" s="191"/>
      <c r="LMJ46" s="191"/>
      <c r="LMK46" s="191"/>
      <c r="LML46" s="191"/>
      <c r="LMM46" s="191"/>
      <c r="LMN46" s="191"/>
      <c r="LMO46" s="191"/>
      <c r="LMP46" s="191"/>
      <c r="LMQ46" s="191"/>
      <c r="LMR46" s="191"/>
      <c r="LMS46" s="191"/>
      <c r="LMT46" s="191"/>
      <c r="LMU46" s="191"/>
      <c r="LMV46" s="191"/>
      <c r="LMW46" s="191"/>
      <c r="LMX46" s="191"/>
      <c r="LMY46" s="191"/>
      <c r="LMZ46" s="191"/>
      <c r="LNA46" s="191"/>
      <c r="LNB46" s="191"/>
      <c r="LNC46" s="191"/>
      <c r="LND46" s="191"/>
      <c r="LNE46" s="191"/>
      <c r="LNF46" s="191"/>
      <c r="LNG46" s="191"/>
      <c r="LNH46" s="191"/>
      <c r="LNI46" s="191"/>
      <c r="LNJ46" s="191"/>
      <c r="LNK46" s="191"/>
      <c r="LNL46" s="191"/>
      <c r="LNM46" s="191"/>
      <c r="LNN46" s="191"/>
      <c r="LNO46" s="191"/>
      <c r="LNP46" s="191"/>
      <c r="LNQ46" s="191"/>
      <c r="LNR46" s="191"/>
      <c r="LNS46" s="191"/>
      <c r="LNT46" s="191"/>
      <c r="LNU46" s="191"/>
      <c r="LNV46" s="191"/>
      <c r="LNW46" s="191"/>
      <c r="LNX46" s="191"/>
      <c r="LNY46" s="191"/>
      <c r="LNZ46" s="191"/>
      <c r="LOA46" s="191"/>
      <c r="LOB46" s="191"/>
      <c r="LOC46" s="191"/>
      <c r="LOD46" s="191"/>
      <c r="LOE46" s="191"/>
      <c r="LOF46" s="191"/>
      <c r="LOG46" s="191"/>
      <c r="LOH46" s="191"/>
      <c r="LOI46" s="191"/>
      <c r="LOJ46" s="191"/>
      <c r="LOK46" s="191"/>
      <c r="LOL46" s="191"/>
      <c r="LOM46" s="191"/>
      <c r="LON46" s="191"/>
      <c r="LOO46" s="191"/>
      <c r="LOP46" s="191"/>
      <c r="LOQ46" s="191"/>
      <c r="LOR46" s="191"/>
      <c r="LOS46" s="191"/>
      <c r="LOT46" s="191"/>
      <c r="LOU46" s="191"/>
      <c r="LOV46" s="191"/>
      <c r="LOW46" s="191"/>
      <c r="LOX46" s="191"/>
      <c r="LOY46" s="191"/>
      <c r="LOZ46" s="191"/>
      <c r="LPA46" s="191"/>
      <c r="LPB46" s="191"/>
      <c r="LPC46" s="191"/>
      <c r="LPD46" s="191"/>
      <c r="LPE46" s="191"/>
      <c r="LPF46" s="191"/>
      <c r="LPG46" s="191"/>
      <c r="LPH46" s="191"/>
      <c r="LPI46" s="191"/>
      <c r="LPJ46" s="191"/>
      <c r="LPK46" s="191"/>
      <c r="LPL46" s="191"/>
      <c r="LPM46" s="191"/>
      <c r="LPN46" s="191"/>
      <c r="LPO46" s="191"/>
      <c r="LPP46" s="191"/>
      <c r="LPQ46" s="191"/>
      <c r="LPR46" s="191"/>
      <c r="LPS46" s="191"/>
      <c r="LPT46" s="191"/>
      <c r="LPU46" s="191"/>
      <c r="LPV46" s="191"/>
      <c r="LPW46" s="191"/>
      <c r="LPX46" s="191"/>
      <c r="LPY46" s="191"/>
      <c r="LPZ46" s="191"/>
      <c r="LQA46" s="191"/>
      <c r="LQB46" s="191"/>
      <c r="LQC46" s="191"/>
      <c r="LQD46" s="191"/>
      <c r="LQE46" s="191"/>
      <c r="LQF46" s="191"/>
      <c r="LQG46" s="191"/>
      <c r="LQH46" s="191"/>
      <c r="LQI46" s="191"/>
      <c r="LQJ46" s="191"/>
      <c r="LQK46" s="191"/>
      <c r="LQL46" s="191"/>
      <c r="LQM46" s="191"/>
      <c r="LQN46" s="191"/>
      <c r="LQO46" s="191"/>
      <c r="LQP46" s="191"/>
      <c r="LQQ46" s="191"/>
      <c r="LQR46" s="191"/>
      <c r="LQS46" s="191"/>
      <c r="LQT46" s="191"/>
      <c r="LQU46" s="191"/>
      <c r="LQV46" s="191"/>
      <c r="LQW46" s="191"/>
      <c r="LQX46" s="191"/>
      <c r="LQY46" s="191"/>
      <c r="LQZ46" s="191"/>
      <c r="LRA46" s="191"/>
      <c r="LRB46" s="191"/>
      <c r="LRC46" s="191"/>
      <c r="LRD46" s="191"/>
      <c r="LRE46" s="191"/>
      <c r="LRF46" s="191"/>
      <c r="LRG46" s="191"/>
      <c r="LRH46" s="191"/>
      <c r="LRI46" s="191"/>
      <c r="LRJ46" s="191"/>
      <c r="LRK46" s="191"/>
      <c r="LRL46" s="191"/>
      <c r="LRM46" s="191"/>
      <c r="LRN46" s="191"/>
      <c r="LRO46" s="191"/>
      <c r="LRP46" s="191"/>
      <c r="LRQ46" s="191"/>
      <c r="LRR46" s="191"/>
      <c r="LRS46" s="191"/>
      <c r="LRT46" s="191"/>
      <c r="LRU46" s="191"/>
      <c r="LRV46" s="191"/>
      <c r="LRW46" s="191"/>
      <c r="LRX46" s="191"/>
      <c r="LRY46" s="191"/>
      <c r="LRZ46" s="191"/>
      <c r="LSA46" s="191"/>
      <c r="LSB46" s="191"/>
      <c r="LSC46" s="191"/>
      <c r="LSD46" s="191"/>
      <c r="LSE46" s="191"/>
      <c r="LSF46" s="191"/>
      <c r="LSG46" s="191"/>
      <c r="LSH46" s="191"/>
      <c r="LSI46" s="191"/>
      <c r="LSJ46" s="191"/>
      <c r="LSK46" s="191"/>
      <c r="LSL46" s="191"/>
      <c r="LSM46" s="191"/>
      <c r="LSN46" s="191"/>
      <c r="LSO46" s="191"/>
      <c r="LSP46" s="191"/>
      <c r="LSQ46" s="191"/>
      <c r="LSR46" s="191"/>
      <c r="LSS46" s="191"/>
      <c r="LST46" s="191"/>
      <c r="LSU46" s="191"/>
      <c r="LSV46" s="191"/>
      <c r="LSW46" s="191"/>
      <c r="LSX46" s="191"/>
      <c r="LSY46" s="191"/>
      <c r="LSZ46" s="191"/>
      <c r="LTA46" s="191"/>
      <c r="LTB46" s="191"/>
      <c r="LTC46" s="191"/>
      <c r="LTD46" s="191"/>
      <c r="LTE46" s="191"/>
      <c r="LTF46" s="191"/>
      <c r="LTG46" s="191"/>
      <c r="LTH46" s="191"/>
      <c r="LTI46" s="191"/>
      <c r="LTJ46" s="191"/>
      <c r="LTK46" s="191"/>
      <c r="LTL46" s="191"/>
      <c r="LTM46" s="191"/>
      <c r="LTN46" s="191"/>
      <c r="LTO46" s="191"/>
      <c r="LTP46" s="191"/>
      <c r="LTQ46" s="191"/>
      <c r="LTR46" s="191"/>
      <c r="LTS46" s="191"/>
      <c r="LTT46" s="191"/>
      <c r="LTU46" s="191"/>
      <c r="LTV46" s="191"/>
      <c r="LTW46" s="191"/>
      <c r="LTX46" s="191"/>
      <c r="LTY46" s="191"/>
      <c r="LTZ46" s="191"/>
      <c r="LUA46" s="191"/>
      <c r="LUB46" s="191"/>
      <c r="LUC46" s="191"/>
      <c r="LUD46" s="191"/>
      <c r="LUE46" s="191"/>
      <c r="LUF46" s="191"/>
      <c r="LUG46" s="191"/>
      <c r="LUH46" s="191"/>
      <c r="LUI46" s="191"/>
      <c r="LUJ46" s="191"/>
      <c r="LUK46" s="191"/>
      <c r="LUL46" s="191"/>
      <c r="LUM46" s="191"/>
      <c r="LUN46" s="191"/>
      <c r="LUO46" s="191"/>
      <c r="LUP46" s="191"/>
      <c r="LUQ46" s="191"/>
      <c r="LUR46" s="191"/>
      <c r="LUS46" s="191"/>
      <c r="LUT46" s="191"/>
      <c r="LUU46" s="191"/>
      <c r="LUV46" s="191"/>
      <c r="LUW46" s="191"/>
      <c r="LUX46" s="191"/>
      <c r="LUY46" s="191"/>
      <c r="LUZ46" s="191"/>
      <c r="LVA46" s="191"/>
      <c r="LVB46" s="191"/>
      <c r="LVC46" s="191"/>
      <c r="LVD46" s="191"/>
      <c r="LVE46" s="191"/>
      <c r="LVF46" s="191"/>
      <c r="LVG46" s="191"/>
      <c r="LVH46" s="191"/>
      <c r="LVI46" s="191"/>
      <c r="LVJ46" s="191"/>
      <c r="LVK46" s="191"/>
      <c r="LVL46" s="191"/>
      <c r="LVM46" s="191"/>
      <c r="LVN46" s="191"/>
      <c r="LVO46" s="191"/>
      <c r="LVP46" s="191"/>
      <c r="LVQ46" s="191"/>
      <c r="LVR46" s="191"/>
      <c r="LVS46" s="191"/>
      <c r="LVT46" s="191"/>
      <c r="LVU46" s="191"/>
      <c r="LVV46" s="191"/>
      <c r="LVW46" s="191"/>
      <c r="LVX46" s="191"/>
      <c r="LVY46" s="191"/>
      <c r="LVZ46" s="191"/>
      <c r="LWA46" s="191"/>
      <c r="LWB46" s="191"/>
      <c r="LWC46" s="191"/>
      <c r="LWD46" s="191"/>
      <c r="LWE46" s="191"/>
      <c r="LWF46" s="191"/>
      <c r="LWG46" s="191"/>
      <c r="LWH46" s="191"/>
      <c r="LWI46" s="191"/>
      <c r="LWJ46" s="191"/>
      <c r="LWK46" s="191"/>
      <c r="LWL46" s="191"/>
      <c r="LWM46" s="191"/>
      <c r="LWN46" s="191"/>
      <c r="LWO46" s="191"/>
      <c r="LWP46" s="191"/>
      <c r="LWQ46" s="191"/>
      <c r="LWR46" s="191"/>
      <c r="LWS46" s="191"/>
      <c r="LWT46" s="191"/>
      <c r="LWU46" s="191"/>
      <c r="LWV46" s="191"/>
      <c r="LWW46" s="191"/>
      <c r="LWX46" s="191"/>
      <c r="LWY46" s="191"/>
      <c r="LWZ46" s="191"/>
      <c r="LXA46" s="191"/>
      <c r="LXB46" s="191"/>
      <c r="LXC46" s="191"/>
      <c r="LXD46" s="191"/>
      <c r="LXE46" s="191"/>
      <c r="LXF46" s="191"/>
      <c r="LXG46" s="191"/>
      <c r="LXH46" s="191"/>
      <c r="LXI46" s="191"/>
      <c r="LXJ46" s="191"/>
      <c r="LXK46" s="191"/>
      <c r="LXL46" s="191"/>
      <c r="LXM46" s="191"/>
      <c r="LXN46" s="191"/>
      <c r="LXO46" s="191"/>
      <c r="LXP46" s="191"/>
      <c r="LXQ46" s="191"/>
      <c r="LXR46" s="191"/>
      <c r="LXS46" s="191"/>
      <c r="LXT46" s="191"/>
      <c r="LXU46" s="191"/>
      <c r="LXV46" s="191"/>
      <c r="LXW46" s="191"/>
      <c r="LXX46" s="191"/>
      <c r="LXY46" s="191"/>
      <c r="LXZ46" s="191"/>
      <c r="LYA46" s="191"/>
      <c r="LYB46" s="191"/>
      <c r="LYC46" s="191"/>
      <c r="LYD46" s="191"/>
      <c r="LYE46" s="191"/>
      <c r="LYF46" s="191"/>
      <c r="LYG46" s="191"/>
      <c r="LYH46" s="191"/>
      <c r="LYI46" s="191"/>
      <c r="LYJ46" s="191"/>
      <c r="LYK46" s="191"/>
      <c r="LYL46" s="191"/>
      <c r="LYM46" s="191"/>
      <c r="LYN46" s="191"/>
      <c r="LYO46" s="191"/>
      <c r="LYP46" s="191"/>
      <c r="LYQ46" s="191"/>
      <c r="LYR46" s="191"/>
      <c r="LYS46" s="191"/>
      <c r="LYT46" s="191"/>
      <c r="LYU46" s="191"/>
      <c r="LYV46" s="191"/>
      <c r="LYW46" s="191"/>
      <c r="LYX46" s="191"/>
      <c r="LYY46" s="191"/>
      <c r="LYZ46" s="191"/>
      <c r="LZA46" s="191"/>
      <c r="LZB46" s="191"/>
      <c r="LZC46" s="191"/>
      <c r="LZD46" s="191"/>
      <c r="LZE46" s="191"/>
      <c r="LZF46" s="191"/>
      <c r="LZG46" s="191"/>
      <c r="LZH46" s="191"/>
      <c r="LZI46" s="191"/>
      <c r="LZJ46" s="191"/>
      <c r="LZK46" s="191"/>
      <c r="LZL46" s="191"/>
      <c r="LZM46" s="191"/>
      <c r="LZN46" s="191"/>
      <c r="LZO46" s="191"/>
      <c r="LZP46" s="191"/>
      <c r="LZQ46" s="191"/>
      <c r="LZR46" s="191"/>
      <c r="LZS46" s="191"/>
      <c r="LZT46" s="191"/>
      <c r="LZU46" s="191"/>
      <c r="LZV46" s="191"/>
      <c r="LZW46" s="191"/>
      <c r="LZX46" s="191"/>
      <c r="LZY46" s="191"/>
      <c r="LZZ46" s="191"/>
      <c r="MAA46" s="191"/>
      <c r="MAB46" s="191"/>
      <c r="MAC46" s="191"/>
      <c r="MAD46" s="191"/>
      <c r="MAE46" s="191"/>
      <c r="MAF46" s="191"/>
      <c r="MAG46" s="191"/>
      <c r="MAH46" s="191"/>
      <c r="MAI46" s="191"/>
      <c r="MAJ46" s="191"/>
      <c r="MAK46" s="191"/>
      <c r="MAL46" s="191"/>
      <c r="MAM46" s="191"/>
      <c r="MAN46" s="191"/>
      <c r="MAO46" s="191"/>
      <c r="MAP46" s="191"/>
      <c r="MAQ46" s="191"/>
      <c r="MAR46" s="191"/>
      <c r="MAS46" s="191"/>
      <c r="MAT46" s="191"/>
      <c r="MAU46" s="191"/>
      <c r="MAV46" s="191"/>
      <c r="MAW46" s="191"/>
      <c r="MAX46" s="191"/>
      <c r="MAY46" s="191"/>
      <c r="MAZ46" s="191"/>
      <c r="MBA46" s="191"/>
      <c r="MBB46" s="191"/>
      <c r="MBC46" s="191"/>
      <c r="MBD46" s="191"/>
      <c r="MBE46" s="191"/>
      <c r="MBF46" s="191"/>
      <c r="MBG46" s="191"/>
      <c r="MBH46" s="191"/>
      <c r="MBI46" s="191"/>
      <c r="MBJ46" s="191"/>
      <c r="MBK46" s="191"/>
      <c r="MBL46" s="191"/>
      <c r="MBM46" s="191"/>
      <c r="MBN46" s="191"/>
      <c r="MBO46" s="191"/>
      <c r="MBP46" s="191"/>
      <c r="MBQ46" s="191"/>
      <c r="MBR46" s="191"/>
      <c r="MBS46" s="191"/>
      <c r="MBT46" s="191"/>
      <c r="MBU46" s="191"/>
      <c r="MBV46" s="191"/>
      <c r="MBW46" s="191"/>
      <c r="MBX46" s="191"/>
      <c r="MBY46" s="191"/>
      <c r="MBZ46" s="191"/>
      <c r="MCA46" s="191"/>
      <c r="MCB46" s="191"/>
      <c r="MCC46" s="191"/>
      <c r="MCD46" s="191"/>
      <c r="MCE46" s="191"/>
      <c r="MCF46" s="191"/>
      <c r="MCG46" s="191"/>
      <c r="MCH46" s="191"/>
      <c r="MCI46" s="191"/>
      <c r="MCJ46" s="191"/>
      <c r="MCK46" s="191"/>
      <c r="MCL46" s="191"/>
      <c r="MCM46" s="191"/>
      <c r="MCN46" s="191"/>
      <c r="MCO46" s="191"/>
      <c r="MCP46" s="191"/>
      <c r="MCQ46" s="191"/>
      <c r="MCR46" s="191"/>
      <c r="MCS46" s="191"/>
      <c r="MCT46" s="191"/>
      <c r="MCU46" s="191"/>
      <c r="MCV46" s="191"/>
      <c r="MCW46" s="191"/>
      <c r="MCX46" s="191"/>
      <c r="MCY46" s="191"/>
      <c r="MCZ46" s="191"/>
      <c r="MDA46" s="191"/>
      <c r="MDB46" s="191"/>
      <c r="MDC46" s="191"/>
      <c r="MDD46" s="191"/>
      <c r="MDE46" s="191"/>
      <c r="MDF46" s="191"/>
      <c r="MDG46" s="191"/>
      <c r="MDH46" s="191"/>
      <c r="MDI46" s="191"/>
      <c r="MDJ46" s="191"/>
      <c r="MDK46" s="191"/>
      <c r="MDL46" s="191"/>
      <c r="MDM46" s="191"/>
      <c r="MDN46" s="191"/>
      <c r="MDO46" s="191"/>
      <c r="MDP46" s="191"/>
      <c r="MDQ46" s="191"/>
      <c r="MDR46" s="191"/>
      <c r="MDS46" s="191"/>
      <c r="MDT46" s="191"/>
      <c r="MDU46" s="191"/>
      <c r="MDV46" s="191"/>
      <c r="MDW46" s="191"/>
      <c r="MDX46" s="191"/>
      <c r="MDY46" s="191"/>
      <c r="MDZ46" s="191"/>
      <c r="MEA46" s="191"/>
      <c r="MEB46" s="191"/>
      <c r="MEC46" s="191"/>
      <c r="MED46" s="191"/>
      <c r="MEE46" s="191"/>
      <c r="MEF46" s="191"/>
      <c r="MEG46" s="191"/>
      <c r="MEH46" s="191"/>
      <c r="MEI46" s="191"/>
      <c r="MEJ46" s="191"/>
      <c r="MEK46" s="191"/>
      <c r="MEL46" s="191"/>
      <c r="MEM46" s="191"/>
      <c r="MEN46" s="191"/>
      <c r="MEO46" s="191"/>
      <c r="MEP46" s="191"/>
      <c r="MEQ46" s="191"/>
      <c r="MER46" s="191"/>
      <c r="MES46" s="191"/>
      <c r="MET46" s="191"/>
      <c r="MEU46" s="191"/>
      <c r="MEV46" s="191"/>
      <c r="MEW46" s="191"/>
      <c r="MEX46" s="191"/>
      <c r="MEY46" s="191"/>
      <c r="MEZ46" s="191"/>
      <c r="MFA46" s="191"/>
      <c r="MFB46" s="191"/>
      <c r="MFC46" s="191"/>
      <c r="MFD46" s="191"/>
      <c r="MFE46" s="191"/>
      <c r="MFF46" s="191"/>
      <c r="MFG46" s="191"/>
      <c r="MFH46" s="191"/>
      <c r="MFI46" s="191"/>
      <c r="MFJ46" s="191"/>
      <c r="MFK46" s="191"/>
      <c r="MFL46" s="191"/>
      <c r="MFM46" s="191"/>
      <c r="MFN46" s="191"/>
      <c r="MFO46" s="191"/>
      <c r="MFP46" s="191"/>
      <c r="MFQ46" s="191"/>
      <c r="MFR46" s="191"/>
      <c r="MFS46" s="191"/>
      <c r="MFT46" s="191"/>
      <c r="MFU46" s="191"/>
      <c r="MFV46" s="191"/>
      <c r="MFW46" s="191"/>
      <c r="MFX46" s="191"/>
      <c r="MFY46" s="191"/>
      <c r="MFZ46" s="191"/>
      <c r="MGA46" s="191"/>
      <c r="MGB46" s="191"/>
      <c r="MGC46" s="191"/>
      <c r="MGD46" s="191"/>
      <c r="MGE46" s="191"/>
      <c r="MGF46" s="191"/>
      <c r="MGG46" s="191"/>
      <c r="MGH46" s="191"/>
      <c r="MGI46" s="191"/>
      <c r="MGJ46" s="191"/>
      <c r="MGK46" s="191"/>
      <c r="MGL46" s="191"/>
      <c r="MGM46" s="191"/>
      <c r="MGN46" s="191"/>
      <c r="MGO46" s="191"/>
      <c r="MGP46" s="191"/>
      <c r="MGQ46" s="191"/>
      <c r="MGR46" s="191"/>
      <c r="MGS46" s="191"/>
      <c r="MGT46" s="191"/>
      <c r="MGU46" s="191"/>
      <c r="MGV46" s="191"/>
      <c r="MGW46" s="191"/>
      <c r="MGX46" s="191"/>
      <c r="MGY46" s="191"/>
      <c r="MGZ46" s="191"/>
      <c r="MHA46" s="191"/>
      <c r="MHB46" s="191"/>
      <c r="MHC46" s="191"/>
      <c r="MHD46" s="191"/>
      <c r="MHE46" s="191"/>
      <c r="MHF46" s="191"/>
      <c r="MHG46" s="191"/>
      <c r="MHH46" s="191"/>
      <c r="MHI46" s="191"/>
      <c r="MHJ46" s="191"/>
      <c r="MHK46" s="191"/>
      <c r="MHL46" s="191"/>
      <c r="MHM46" s="191"/>
      <c r="MHN46" s="191"/>
      <c r="MHO46" s="191"/>
      <c r="MHP46" s="191"/>
      <c r="MHQ46" s="191"/>
      <c r="MHR46" s="191"/>
      <c r="MHS46" s="191"/>
      <c r="MHT46" s="191"/>
      <c r="MHU46" s="191"/>
      <c r="MHV46" s="191"/>
      <c r="MHW46" s="191"/>
      <c r="MHX46" s="191"/>
      <c r="MHY46" s="191"/>
      <c r="MHZ46" s="191"/>
      <c r="MIA46" s="191"/>
      <c r="MIB46" s="191"/>
      <c r="MIC46" s="191"/>
      <c r="MID46" s="191"/>
      <c r="MIE46" s="191"/>
      <c r="MIF46" s="191"/>
      <c r="MIG46" s="191"/>
      <c r="MIH46" s="191"/>
      <c r="MII46" s="191"/>
      <c r="MIJ46" s="191"/>
      <c r="MIK46" s="191"/>
      <c r="MIL46" s="191"/>
      <c r="MIM46" s="191"/>
      <c r="MIN46" s="191"/>
      <c r="MIO46" s="191"/>
      <c r="MIP46" s="191"/>
      <c r="MIQ46" s="191"/>
      <c r="MIR46" s="191"/>
      <c r="MIS46" s="191"/>
      <c r="MIT46" s="191"/>
      <c r="MIU46" s="191"/>
      <c r="MIV46" s="191"/>
      <c r="MIW46" s="191"/>
      <c r="MIX46" s="191"/>
      <c r="MIY46" s="191"/>
      <c r="MIZ46" s="191"/>
      <c r="MJA46" s="191"/>
      <c r="MJB46" s="191"/>
      <c r="MJC46" s="191"/>
      <c r="MJD46" s="191"/>
      <c r="MJE46" s="191"/>
      <c r="MJF46" s="191"/>
      <c r="MJG46" s="191"/>
      <c r="MJH46" s="191"/>
      <c r="MJI46" s="191"/>
      <c r="MJJ46" s="191"/>
      <c r="MJK46" s="191"/>
      <c r="MJL46" s="191"/>
      <c r="MJM46" s="191"/>
      <c r="MJN46" s="191"/>
      <c r="MJO46" s="191"/>
      <c r="MJP46" s="191"/>
      <c r="MJQ46" s="191"/>
      <c r="MJR46" s="191"/>
      <c r="MJS46" s="191"/>
      <c r="MJT46" s="191"/>
      <c r="MJU46" s="191"/>
      <c r="MJV46" s="191"/>
      <c r="MJW46" s="191"/>
      <c r="MJX46" s="191"/>
      <c r="MJY46" s="191"/>
      <c r="MJZ46" s="191"/>
      <c r="MKA46" s="191"/>
      <c r="MKB46" s="191"/>
      <c r="MKC46" s="191"/>
      <c r="MKD46" s="191"/>
      <c r="MKE46" s="191"/>
      <c r="MKF46" s="191"/>
      <c r="MKG46" s="191"/>
      <c r="MKH46" s="191"/>
      <c r="MKI46" s="191"/>
      <c r="MKJ46" s="191"/>
      <c r="MKK46" s="191"/>
      <c r="MKL46" s="191"/>
      <c r="MKM46" s="191"/>
      <c r="MKN46" s="191"/>
      <c r="MKO46" s="191"/>
      <c r="MKP46" s="191"/>
      <c r="MKQ46" s="191"/>
      <c r="MKR46" s="191"/>
      <c r="MKS46" s="191"/>
      <c r="MKT46" s="191"/>
      <c r="MKU46" s="191"/>
      <c r="MKV46" s="191"/>
      <c r="MKW46" s="191"/>
      <c r="MKX46" s="191"/>
      <c r="MKY46" s="191"/>
      <c r="MKZ46" s="191"/>
      <c r="MLA46" s="191"/>
      <c r="MLB46" s="191"/>
      <c r="MLC46" s="191"/>
      <c r="MLD46" s="191"/>
      <c r="MLE46" s="191"/>
      <c r="MLF46" s="191"/>
      <c r="MLG46" s="191"/>
      <c r="MLH46" s="191"/>
      <c r="MLI46" s="191"/>
      <c r="MLJ46" s="191"/>
      <c r="MLK46" s="191"/>
      <c r="MLL46" s="191"/>
      <c r="MLM46" s="191"/>
      <c r="MLN46" s="191"/>
      <c r="MLO46" s="191"/>
      <c r="MLP46" s="191"/>
      <c r="MLQ46" s="191"/>
      <c r="MLR46" s="191"/>
      <c r="MLS46" s="191"/>
      <c r="MLT46" s="191"/>
      <c r="MLU46" s="191"/>
      <c r="MLV46" s="191"/>
      <c r="MLW46" s="191"/>
      <c r="MLX46" s="191"/>
      <c r="MLY46" s="191"/>
      <c r="MLZ46" s="191"/>
      <c r="MMA46" s="191"/>
      <c r="MMB46" s="191"/>
      <c r="MMC46" s="191"/>
      <c r="MMD46" s="191"/>
      <c r="MME46" s="191"/>
      <c r="MMF46" s="191"/>
      <c r="MMG46" s="191"/>
      <c r="MMH46" s="191"/>
      <c r="MMI46" s="191"/>
      <c r="MMJ46" s="191"/>
      <c r="MMK46" s="191"/>
      <c r="MML46" s="191"/>
      <c r="MMM46" s="191"/>
      <c r="MMN46" s="191"/>
      <c r="MMO46" s="191"/>
      <c r="MMP46" s="191"/>
      <c r="MMQ46" s="191"/>
      <c r="MMR46" s="191"/>
      <c r="MMS46" s="191"/>
      <c r="MMT46" s="191"/>
      <c r="MMU46" s="191"/>
      <c r="MMV46" s="191"/>
      <c r="MMW46" s="191"/>
      <c r="MMX46" s="191"/>
      <c r="MMY46" s="191"/>
      <c r="MMZ46" s="191"/>
      <c r="MNA46" s="191"/>
      <c r="MNB46" s="191"/>
      <c r="MNC46" s="191"/>
      <c r="MND46" s="191"/>
      <c r="MNE46" s="191"/>
      <c r="MNF46" s="191"/>
      <c r="MNG46" s="191"/>
      <c r="MNH46" s="191"/>
      <c r="MNI46" s="191"/>
      <c r="MNJ46" s="191"/>
      <c r="MNK46" s="191"/>
      <c r="MNL46" s="191"/>
      <c r="MNM46" s="191"/>
      <c r="MNN46" s="191"/>
      <c r="MNO46" s="191"/>
      <c r="MNP46" s="191"/>
      <c r="MNQ46" s="191"/>
      <c r="MNR46" s="191"/>
      <c r="MNS46" s="191"/>
      <c r="MNT46" s="191"/>
      <c r="MNU46" s="191"/>
      <c r="MNV46" s="191"/>
      <c r="MNW46" s="191"/>
      <c r="MNX46" s="191"/>
      <c r="MNY46" s="191"/>
      <c r="MNZ46" s="191"/>
      <c r="MOA46" s="191"/>
      <c r="MOB46" s="191"/>
      <c r="MOC46" s="191"/>
      <c r="MOD46" s="191"/>
      <c r="MOE46" s="191"/>
      <c r="MOF46" s="191"/>
      <c r="MOG46" s="191"/>
      <c r="MOH46" s="191"/>
      <c r="MOI46" s="191"/>
      <c r="MOJ46" s="191"/>
      <c r="MOK46" s="191"/>
      <c r="MOL46" s="191"/>
      <c r="MOM46" s="191"/>
      <c r="MON46" s="191"/>
      <c r="MOO46" s="191"/>
      <c r="MOP46" s="191"/>
      <c r="MOQ46" s="191"/>
      <c r="MOR46" s="191"/>
      <c r="MOS46" s="191"/>
      <c r="MOT46" s="191"/>
      <c r="MOU46" s="191"/>
      <c r="MOV46" s="191"/>
      <c r="MOW46" s="191"/>
      <c r="MOX46" s="191"/>
      <c r="MOY46" s="191"/>
      <c r="MOZ46" s="191"/>
      <c r="MPA46" s="191"/>
      <c r="MPB46" s="191"/>
      <c r="MPC46" s="191"/>
      <c r="MPD46" s="191"/>
      <c r="MPE46" s="191"/>
      <c r="MPF46" s="191"/>
      <c r="MPG46" s="191"/>
      <c r="MPH46" s="191"/>
      <c r="MPI46" s="191"/>
      <c r="MPJ46" s="191"/>
      <c r="MPK46" s="191"/>
      <c r="MPL46" s="191"/>
      <c r="MPM46" s="191"/>
      <c r="MPN46" s="191"/>
      <c r="MPO46" s="191"/>
      <c r="MPP46" s="191"/>
      <c r="MPQ46" s="191"/>
      <c r="MPR46" s="191"/>
      <c r="MPS46" s="191"/>
      <c r="MPT46" s="191"/>
      <c r="MPU46" s="191"/>
      <c r="MPV46" s="191"/>
      <c r="MPW46" s="191"/>
      <c r="MPX46" s="191"/>
      <c r="MPY46" s="191"/>
      <c r="MPZ46" s="191"/>
      <c r="MQA46" s="191"/>
      <c r="MQB46" s="191"/>
      <c r="MQC46" s="191"/>
      <c r="MQD46" s="191"/>
      <c r="MQE46" s="191"/>
      <c r="MQF46" s="191"/>
      <c r="MQG46" s="191"/>
      <c r="MQH46" s="191"/>
      <c r="MQI46" s="191"/>
      <c r="MQJ46" s="191"/>
      <c r="MQK46" s="191"/>
      <c r="MQL46" s="191"/>
      <c r="MQM46" s="191"/>
      <c r="MQN46" s="191"/>
      <c r="MQO46" s="191"/>
      <c r="MQP46" s="191"/>
      <c r="MQQ46" s="191"/>
      <c r="MQR46" s="191"/>
      <c r="MQS46" s="191"/>
      <c r="MQT46" s="191"/>
      <c r="MQU46" s="191"/>
      <c r="MQV46" s="191"/>
      <c r="MQW46" s="191"/>
      <c r="MQX46" s="191"/>
      <c r="MQY46" s="191"/>
      <c r="MQZ46" s="191"/>
      <c r="MRA46" s="191"/>
      <c r="MRB46" s="191"/>
      <c r="MRC46" s="191"/>
      <c r="MRD46" s="191"/>
      <c r="MRE46" s="191"/>
      <c r="MRF46" s="191"/>
      <c r="MRG46" s="191"/>
      <c r="MRH46" s="191"/>
      <c r="MRI46" s="191"/>
      <c r="MRJ46" s="191"/>
      <c r="MRK46" s="191"/>
      <c r="MRL46" s="191"/>
      <c r="MRM46" s="191"/>
      <c r="MRN46" s="191"/>
      <c r="MRO46" s="191"/>
      <c r="MRP46" s="191"/>
      <c r="MRQ46" s="191"/>
      <c r="MRR46" s="191"/>
      <c r="MRS46" s="191"/>
      <c r="MRT46" s="191"/>
      <c r="MRU46" s="191"/>
      <c r="MRV46" s="191"/>
      <c r="MRW46" s="191"/>
      <c r="MRX46" s="191"/>
      <c r="MRY46" s="191"/>
      <c r="MRZ46" s="191"/>
      <c r="MSA46" s="191"/>
      <c r="MSB46" s="191"/>
      <c r="MSC46" s="191"/>
      <c r="MSD46" s="191"/>
      <c r="MSE46" s="191"/>
      <c r="MSF46" s="191"/>
      <c r="MSG46" s="191"/>
      <c r="MSH46" s="191"/>
      <c r="MSI46" s="191"/>
      <c r="MSJ46" s="191"/>
      <c r="MSK46" s="191"/>
      <c r="MSL46" s="191"/>
      <c r="MSM46" s="191"/>
      <c r="MSN46" s="191"/>
      <c r="MSO46" s="191"/>
      <c r="MSP46" s="191"/>
      <c r="MSQ46" s="191"/>
      <c r="MSR46" s="191"/>
      <c r="MSS46" s="191"/>
      <c r="MST46" s="191"/>
      <c r="MSU46" s="191"/>
      <c r="MSV46" s="191"/>
      <c r="MSW46" s="191"/>
      <c r="MSX46" s="191"/>
      <c r="MSY46" s="191"/>
      <c r="MSZ46" s="191"/>
      <c r="MTA46" s="191"/>
      <c r="MTB46" s="191"/>
      <c r="MTC46" s="191"/>
      <c r="MTD46" s="191"/>
      <c r="MTE46" s="191"/>
      <c r="MTF46" s="191"/>
      <c r="MTG46" s="191"/>
      <c r="MTH46" s="191"/>
      <c r="MTI46" s="191"/>
      <c r="MTJ46" s="191"/>
      <c r="MTK46" s="191"/>
      <c r="MTL46" s="191"/>
      <c r="MTM46" s="191"/>
      <c r="MTN46" s="191"/>
      <c r="MTO46" s="191"/>
      <c r="MTP46" s="191"/>
      <c r="MTQ46" s="191"/>
      <c r="MTR46" s="191"/>
      <c r="MTS46" s="191"/>
      <c r="MTT46" s="191"/>
      <c r="MTU46" s="191"/>
      <c r="MTV46" s="191"/>
      <c r="MTW46" s="191"/>
      <c r="MTX46" s="191"/>
      <c r="MTY46" s="191"/>
      <c r="MTZ46" s="191"/>
      <c r="MUA46" s="191"/>
      <c r="MUB46" s="191"/>
      <c r="MUC46" s="191"/>
      <c r="MUD46" s="191"/>
      <c r="MUE46" s="191"/>
      <c r="MUF46" s="191"/>
      <c r="MUG46" s="191"/>
      <c r="MUH46" s="191"/>
      <c r="MUI46" s="191"/>
      <c r="MUJ46" s="191"/>
      <c r="MUK46" s="191"/>
      <c r="MUL46" s="191"/>
      <c r="MUM46" s="191"/>
      <c r="MUN46" s="191"/>
      <c r="MUO46" s="191"/>
      <c r="MUP46" s="191"/>
      <c r="MUQ46" s="191"/>
      <c r="MUR46" s="191"/>
      <c r="MUS46" s="191"/>
      <c r="MUT46" s="191"/>
      <c r="MUU46" s="191"/>
      <c r="MUV46" s="191"/>
      <c r="MUW46" s="191"/>
      <c r="MUX46" s="191"/>
      <c r="MUY46" s="191"/>
      <c r="MUZ46" s="191"/>
      <c r="MVA46" s="191"/>
      <c r="MVB46" s="191"/>
      <c r="MVC46" s="191"/>
      <c r="MVD46" s="191"/>
      <c r="MVE46" s="191"/>
      <c r="MVF46" s="191"/>
      <c r="MVG46" s="191"/>
      <c r="MVH46" s="191"/>
      <c r="MVI46" s="191"/>
      <c r="MVJ46" s="191"/>
      <c r="MVK46" s="191"/>
      <c r="MVL46" s="191"/>
      <c r="MVM46" s="191"/>
      <c r="MVN46" s="191"/>
      <c r="MVO46" s="191"/>
      <c r="MVP46" s="191"/>
      <c r="MVQ46" s="191"/>
      <c r="MVR46" s="191"/>
      <c r="MVS46" s="191"/>
      <c r="MVT46" s="191"/>
      <c r="MVU46" s="191"/>
      <c r="MVV46" s="191"/>
      <c r="MVW46" s="191"/>
      <c r="MVX46" s="191"/>
      <c r="MVY46" s="191"/>
      <c r="MVZ46" s="191"/>
      <c r="MWA46" s="191"/>
      <c r="MWB46" s="191"/>
      <c r="MWC46" s="191"/>
      <c r="MWD46" s="191"/>
      <c r="MWE46" s="191"/>
      <c r="MWF46" s="191"/>
      <c r="MWG46" s="191"/>
      <c r="MWH46" s="191"/>
      <c r="MWI46" s="191"/>
      <c r="MWJ46" s="191"/>
      <c r="MWK46" s="191"/>
      <c r="MWL46" s="191"/>
      <c r="MWM46" s="191"/>
      <c r="MWN46" s="191"/>
      <c r="MWO46" s="191"/>
      <c r="MWP46" s="191"/>
      <c r="MWQ46" s="191"/>
      <c r="MWR46" s="191"/>
      <c r="MWS46" s="191"/>
      <c r="MWT46" s="191"/>
      <c r="MWU46" s="191"/>
      <c r="MWV46" s="191"/>
      <c r="MWW46" s="191"/>
      <c r="MWX46" s="191"/>
      <c r="MWY46" s="191"/>
      <c r="MWZ46" s="191"/>
      <c r="MXA46" s="191"/>
      <c r="MXB46" s="191"/>
      <c r="MXC46" s="191"/>
      <c r="MXD46" s="191"/>
      <c r="MXE46" s="191"/>
      <c r="MXF46" s="191"/>
      <c r="MXG46" s="191"/>
      <c r="MXH46" s="191"/>
      <c r="MXI46" s="191"/>
      <c r="MXJ46" s="191"/>
      <c r="MXK46" s="191"/>
      <c r="MXL46" s="191"/>
      <c r="MXM46" s="191"/>
      <c r="MXN46" s="191"/>
      <c r="MXO46" s="191"/>
      <c r="MXP46" s="191"/>
      <c r="MXQ46" s="191"/>
      <c r="MXR46" s="191"/>
      <c r="MXS46" s="191"/>
      <c r="MXT46" s="191"/>
      <c r="MXU46" s="191"/>
      <c r="MXV46" s="191"/>
      <c r="MXW46" s="191"/>
      <c r="MXX46" s="191"/>
      <c r="MXY46" s="191"/>
      <c r="MXZ46" s="191"/>
      <c r="MYA46" s="191"/>
      <c r="MYB46" s="191"/>
      <c r="MYC46" s="191"/>
      <c r="MYD46" s="191"/>
      <c r="MYE46" s="191"/>
      <c r="MYF46" s="191"/>
      <c r="MYG46" s="191"/>
      <c r="MYH46" s="191"/>
      <c r="MYI46" s="191"/>
      <c r="MYJ46" s="191"/>
      <c r="MYK46" s="191"/>
      <c r="MYL46" s="191"/>
      <c r="MYM46" s="191"/>
      <c r="MYN46" s="191"/>
      <c r="MYO46" s="191"/>
      <c r="MYP46" s="191"/>
      <c r="MYQ46" s="191"/>
      <c r="MYR46" s="191"/>
      <c r="MYS46" s="191"/>
      <c r="MYT46" s="191"/>
      <c r="MYU46" s="191"/>
      <c r="MYV46" s="191"/>
      <c r="MYW46" s="191"/>
      <c r="MYX46" s="191"/>
      <c r="MYY46" s="191"/>
      <c r="MYZ46" s="191"/>
      <c r="MZA46" s="191"/>
      <c r="MZB46" s="191"/>
      <c r="MZC46" s="191"/>
      <c r="MZD46" s="191"/>
      <c r="MZE46" s="191"/>
      <c r="MZF46" s="191"/>
      <c r="MZG46" s="191"/>
      <c r="MZH46" s="191"/>
      <c r="MZI46" s="191"/>
      <c r="MZJ46" s="191"/>
      <c r="MZK46" s="191"/>
      <c r="MZL46" s="191"/>
      <c r="MZM46" s="191"/>
      <c r="MZN46" s="191"/>
      <c r="MZO46" s="191"/>
      <c r="MZP46" s="191"/>
      <c r="MZQ46" s="191"/>
      <c r="MZR46" s="191"/>
      <c r="MZS46" s="191"/>
      <c r="MZT46" s="191"/>
      <c r="MZU46" s="191"/>
      <c r="MZV46" s="191"/>
      <c r="MZW46" s="191"/>
      <c r="MZX46" s="191"/>
      <c r="MZY46" s="191"/>
      <c r="MZZ46" s="191"/>
      <c r="NAA46" s="191"/>
      <c r="NAB46" s="191"/>
      <c r="NAC46" s="191"/>
      <c r="NAD46" s="191"/>
      <c r="NAE46" s="191"/>
      <c r="NAF46" s="191"/>
      <c r="NAG46" s="191"/>
      <c r="NAH46" s="191"/>
      <c r="NAI46" s="191"/>
      <c r="NAJ46" s="191"/>
      <c r="NAK46" s="191"/>
      <c r="NAL46" s="191"/>
      <c r="NAM46" s="191"/>
      <c r="NAN46" s="191"/>
      <c r="NAO46" s="191"/>
      <c r="NAP46" s="191"/>
      <c r="NAQ46" s="191"/>
      <c r="NAR46" s="191"/>
      <c r="NAS46" s="191"/>
      <c r="NAT46" s="191"/>
      <c r="NAU46" s="191"/>
      <c r="NAV46" s="191"/>
      <c r="NAW46" s="191"/>
      <c r="NAX46" s="191"/>
      <c r="NAY46" s="191"/>
      <c r="NAZ46" s="191"/>
      <c r="NBA46" s="191"/>
      <c r="NBB46" s="191"/>
      <c r="NBC46" s="191"/>
      <c r="NBD46" s="191"/>
      <c r="NBE46" s="191"/>
      <c r="NBF46" s="191"/>
      <c r="NBG46" s="191"/>
      <c r="NBH46" s="191"/>
      <c r="NBI46" s="191"/>
      <c r="NBJ46" s="191"/>
      <c r="NBK46" s="191"/>
      <c r="NBL46" s="191"/>
      <c r="NBM46" s="191"/>
      <c r="NBN46" s="191"/>
      <c r="NBO46" s="191"/>
      <c r="NBP46" s="191"/>
      <c r="NBQ46" s="191"/>
      <c r="NBR46" s="191"/>
      <c r="NBS46" s="191"/>
      <c r="NBT46" s="191"/>
      <c r="NBU46" s="191"/>
      <c r="NBV46" s="191"/>
      <c r="NBW46" s="191"/>
      <c r="NBX46" s="191"/>
      <c r="NBY46" s="191"/>
      <c r="NBZ46" s="191"/>
      <c r="NCA46" s="191"/>
      <c r="NCB46" s="191"/>
      <c r="NCC46" s="191"/>
      <c r="NCD46" s="191"/>
      <c r="NCE46" s="191"/>
      <c r="NCF46" s="191"/>
      <c r="NCG46" s="191"/>
      <c r="NCH46" s="191"/>
      <c r="NCI46" s="191"/>
      <c r="NCJ46" s="191"/>
      <c r="NCK46" s="191"/>
      <c r="NCL46" s="191"/>
      <c r="NCM46" s="191"/>
      <c r="NCN46" s="191"/>
      <c r="NCO46" s="191"/>
      <c r="NCP46" s="191"/>
      <c r="NCQ46" s="191"/>
      <c r="NCR46" s="191"/>
      <c r="NCS46" s="191"/>
      <c r="NCT46" s="191"/>
      <c r="NCU46" s="191"/>
      <c r="NCV46" s="191"/>
      <c r="NCW46" s="191"/>
      <c r="NCX46" s="191"/>
      <c r="NCY46" s="191"/>
      <c r="NCZ46" s="191"/>
      <c r="NDA46" s="191"/>
      <c r="NDB46" s="191"/>
      <c r="NDC46" s="191"/>
      <c r="NDD46" s="191"/>
      <c r="NDE46" s="191"/>
      <c r="NDF46" s="191"/>
      <c r="NDG46" s="191"/>
      <c r="NDH46" s="191"/>
      <c r="NDI46" s="191"/>
      <c r="NDJ46" s="191"/>
      <c r="NDK46" s="191"/>
      <c r="NDL46" s="191"/>
      <c r="NDM46" s="191"/>
      <c r="NDN46" s="191"/>
      <c r="NDO46" s="191"/>
      <c r="NDP46" s="191"/>
      <c r="NDQ46" s="191"/>
      <c r="NDR46" s="191"/>
      <c r="NDS46" s="191"/>
      <c r="NDT46" s="191"/>
      <c r="NDU46" s="191"/>
      <c r="NDV46" s="191"/>
      <c r="NDW46" s="191"/>
      <c r="NDX46" s="191"/>
      <c r="NDY46" s="191"/>
      <c r="NDZ46" s="191"/>
      <c r="NEA46" s="191"/>
      <c r="NEB46" s="191"/>
      <c r="NEC46" s="191"/>
      <c r="NED46" s="191"/>
      <c r="NEE46" s="191"/>
      <c r="NEF46" s="191"/>
      <c r="NEG46" s="191"/>
      <c r="NEH46" s="191"/>
      <c r="NEI46" s="191"/>
      <c r="NEJ46" s="191"/>
      <c r="NEK46" s="191"/>
      <c r="NEL46" s="191"/>
      <c r="NEM46" s="191"/>
      <c r="NEN46" s="191"/>
      <c r="NEO46" s="191"/>
      <c r="NEP46" s="191"/>
      <c r="NEQ46" s="191"/>
      <c r="NER46" s="191"/>
      <c r="NES46" s="191"/>
      <c r="NET46" s="191"/>
      <c r="NEU46" s="191"/>
      <c r="NEV46" s="191"/>
      <c r="NEW46" s="191"/>
      <c r="NEX46" s="191"/>
      <c r="NEY46" s="191"/>
      <c r="NEZ46" s="191"/>
      <c r="NFA46" s="191"/>
      <c r="NFB46" s="191"/>
      <c r="NFC46" s="191"/>
      <c r="NFD46" s="191"/>
      <c r="NFE46" s="191"/>
      <c r="NFF46" s="191"/>
      <c r="NFG46" s="191"/>
      <c r="NFH46" s="191"/>
      <c r="NFI46" s="191"/>
      <c r="NFJ46" s="191"/>
      <c r="NFK46" s="191"/>
      <c r="NFL46" s="191"/>
      <c r="NFM46" s="191"/>
      <c r="NFN46" s="191"/>
      <c r="NFO46" s="191"/>
      <c r="NFP46" s="191"/>
      <c r="NFQ46" s="191"/>
      <c r="NFR46" s="191"/>
      <c r="NFS46" s="191"/>
      <c r="NFT46" s="191"/>
      <c r="NFU46" s="191"/>
      <c r="NFV46" s="191"/>
      <c r="NFW46" s="191"/>
      <c r="NFX46" s="191"/>
      <c r="NFY46" s="191"/>
      <c r="NFZ46" s="191"/>
      <c r="NGA46" s="191"/>
      <c r="NGB46" s="191"/>
      <c r="NGC46" s="191"/>
      <c r="NGD46" s="191"/>
      <c r="NGE46" s="191"/>
      <c r="NGF46" s="191"/>
      <c r="NGG46" s="191"/>
      <c r="NGH46" s="191"/>
      <c r="NGI46" s="191"/>
      <c r="NGJ46" s="191"/>
      <c r="NGK46" s="191"/>
      <c r="NGL46" s="191"/>
      <c r="NGM46" s="191"/>
      <c r="NGN46" s="191"/>
      <c r="NGO46" s="191"/>
      <c r="NGP46" s="191"/>
      <c r="NGQ46" s="191"/>
      <c r="NGR46" s="191"/>
      <c r="NGS46" s="191"/>
      <c r="NGT46" s="191"/>
      <c r="NGU46" s="191"/>
      <c r="NGV46" s="191"/>
      <c r="NGW46" s="191"/>
      <c r="NGX46" s="191"/>
      <c r="NGY46" s="191"/>
      <c r="NGZ46" s="191"/>
      <c r="NHA46" s="191"/>
      <c r="NHB46" s="191"/>
      <c r="NHC46" s="191"/>
      <c r="NHD46" s="191"/>
      <c r="NHE46" s="191"/>
      <c r="NHF46" s="191"/>
      <c r="NHG46" s="191"/>
      <c r="NHH46" s="191"/>
      <c r="NHI46" s="191"/>
      <c r="NHJ46" s="191"/>
      <c r="NHK46" s="191"/>
      <c r="NHL46" s="191"/>
      <c r="NHM46" s="191"/>
      <c r="NHN46" s="191"/>
      <c r="NHO46" s="191"/>
      <c r="NHP46" s="191"/>
      <c r="NHQ46" s="191"/>
      <c r="NHR46" s="191"/>
      <c r="NHS46" s="191"/>
      <c r="NHT46" s="191"/>
      <c r="NHU46" s="191"/>
      <c r="NHV46" s="191"/>
      <c r="NHW46" s="191"/>
      <c r="NHX46" s="191"/>
      <c r="NHY46" s="191"/>
      <c r="NHZ46" s="191"/>
      <c r="NIA46" s="191"/>
      <c r="NIB46" s="191"/>
      <c r="NIC46" s="191"/>
      <c r="NID46" s="191"/>
      <c r="NIE46" s="191"/>
      <c r="NIF46" s="191"/>
      <c r="NIG46" s="191"/>
      <c r="NIH46" s="191"/>
      <c r="NII46" s="191"/>
      <c r="NIJ46" s="191"/>
      <c r="NIK46" s="191"/>
      <c r="NIL46" s="191"/>
      <c r="NIM46" s="191"/>
      <c r="NIN46" s="191"/>
      <c r="NIO46" s="191"/>
      <c r="NIP46" s="191"/>
      <c r="NIQ46" s="191"/>
      <c r="NIR46" s="191"/>
      <c r="NIS46" s="191"/>
      <c r="NIT46" s="191"/>
      <c r="NIU46" s="191"/>
      <c r="NIV46" s="191"/>
      <c r="NIW46" s="191"/>
      <c r="NIX46" s="191"/>
      <c r="NIY46" s="191"/>
      <c r="NIZ46" s="191"/>
      <c r="NJA46" s="191"/>
      <c r="NJB46" s="191"/>
      <c r="NJC46" s="191"/>
      <c r="NJD46" s="191"/>
      <c r="NJE46" s="191"/>
      <c r="NJF46" s="191"/>
      <c r="NJG46" s="191"/>
      <c r="NJH46" s="191"/>
      <c r="NJI46" s="191"/>
      <c r="NJJ46" s="191"/>
      <c r="NJK46" s="191"/>
      <c r="NJL46" s="191"/>
      <c r="NJM46" s="191"/>
      <c r="NJN46" s="191"/>
      <c r="NJO46" s="191"/>
      <c r="NJP46" s="191"/>
      <c r="NJQ46" s="191"/>
      <c r="NJR46" s="191"/>
      <c r="NJS46" s="191"/>
      <c r="NJT46" s="191"/>
      <c r="NJU46" s="191"/>
      <c r="NJV46" s="191"/>
      <c r="NJW46" s="191"/>
      <c r="NJX46" s="191"/>
      <c r="NJY46" s="191"/>
      <c r="NJZ46" s="191"/>
      <c r="NKA46" s="191"/>
      <c r="NKB46" s="191"/>
      <c r="NKC46" s="191"/>
      <c r="NKD46" s="191"/>
      <c r="NKE46" s="191"/>
      <c r="NKF46" s="191"/>
      <c r="NKG46" s="191"/>
      <c r="NKH46" s="191"/>
      <c r="NKI46" s="191"/>
      <c r="NKJ46" s="191"/>
      <c r="NKK46" s="191"/>
      <c r="NKL46" s="191"/>
      <c r="NKM46" s="191"/>
      <c r="NKN46" s="191"/>
      <c r="NKO46" s="191"/>
      <c r="NKP46" s="191"/>
      <c r="NKQ46" s="191"/>
      <c r="NKR46" s="191"/>
      <c r="NKS46" s="191"/>
      <c r="NKT46" s="191"/>
      <c r="NKU46" s="191"/>
      <c r="NKV46" s="191"/>
      <c r="NKW46" s="191"/>
      <c r="NKX46" s="191"/>
      <c r="NKY46" s="191"/>
      <c r="NKZ46" s="191"/>
      <c r="NLA46" s="191"/>
      <c r="NLB46" s="191"/>
      <c r="NLC46" s="191"/>
      <c r="NLD46" s="191"/>
      <c r="NLE46" s="191"/>
      <c r="NLF46" s="191"/>
      <c r="NLG46" s="191"/>
      <c r="NLH46" s="191"/>
      <c r="NLI46" s="191"/>
      <c r="NLJ46" s="191"/>
      <c r="NLK46" s="191"/>
      <c r="NLL46" s="191"/>
      <c r="NLM46" s="191"/>
      <c r="NLN46" s="191"/>
      <c r="NLO46" s="191"/>
      <c r="NLP46" s="191"/>
      <c r="NLQ46" s="191"/>
      <c r="NLR46" s="191"/>
      <c r="NLS46" s="191"/>
      <c r="NLT46" s="191"/>
      <c r="NLU46" s="191"/>
      <c r="NLV46" s="191"/>
      <c r="NLW46" s="191"/>
      <c r="NLX46" s="191"/>
      <c r="NLY46" s="191"/>
      <c r="NLZ46" s="191"/>
      <c r="NMA46" s="191"/>
      <c r="NMB46" s="191"/>
      <c r="NMC46" s="191"/>
      <c r="NMD46" s="191"/>
      <c r="NME46" s="191"/>
      <c r="NMF46" s="191"/>
      <c r="NMG46" s="191"/>
      <c r="NMH46" s="191"/>
      <c r="NMI46" s="191"/>
      <c r="NMJ46" s="191"/>
      <c r="NMK46" s="191"/>
      <c r="NML46" s="191"/>
      <c r="NMM46" s="191"/>
      <c r="NMN46" s="191"/>
      <c r="NMO46" s="191"/>
      <c r="NMP46" s="191"/>
      <c r="NMQ46" s="191"/>
      <c r="NMR46" s="191"/>
      <c r="NMS46" s="191"/>
      <c r="NMT46" s="191"/>
      <c r="NMU46" s="191"/>
      <c r="NMV46" s="191"/>
      <c r="NMW46" s="191"/>
      <c r="NMX46" s="191"/>
      <c r="NMY46" s="191"/>
      <c r="NMZ46" s="191"/>
      <c r="NNA46" s="191"/>
      <c r="NNB46" s="191"/>
      <c r="NNC46" s="191"/>
      <c r="NND46" s="191"/>
      <c r="NNE46" s="191"/>
      <c r="NNF46" s="191"/>
      <c r="NNG46" s="191"/>
      <c r="NNH46" s="191"/>
      <c r="NNI46" s="191"/>
      <c r="NNJ46" s="191"/>
      <c r="NNK46" s="191"/>
      <c r="NNL46" s="191"/>
      <c r="NNM46" s="191"/>
      <c r="NNN46" s="191"/>
      <c r="NNO46" s="191"/>
      <c r="NNP46" s="191"/>
      <c r="NNQ46" s="191"/>
      <c r="NNR46" s="191"/>
      <c r="NNS46" s="191"/>
      <c r="NNT46" s="191"/>
      <c r="NNU46" s="191"/>
      <c r="NNV46" s="191"/>
      <c r="NNW46" s="191"/>
      <c r="NNX46" s="191"/>
      <c r="NNY46" s="191"/>
      <c r="NNZ46" s="191"/>
      <c r="NOA46" s="191"/>
      <c r="NOB46" s="191"/>
      <c r="NOC46" s="191"/>
      <c r="NOD46" s="191"/>
      <c r="NOE46" s="191"/>
      <c r="NOF46" s="191"/>
      <c r="NOG46" s="191"/>
      <c r="NOH46" s="191"/>
      <c r="NOI46" s="191"/>
      <c r="NOJ46" s="191"/>
      <c r="NOK46" s="191"/>
      <c r="NOL46" s="191"/>
      <c r="NOM46" s="191"/>
      <c r="NON46" s="191"/>
      <c r="NOO46" s="191"/>
      <c r="NOP46" s="191"/>
      <c r="NOQ46" s="191"/>
      <c r="NOR46" s="191"/>
      <c r="NOS46" s="191"/>
      <c r="NOT46" s="191"/>
      <c r="NOU46" s="191"/>
      <c r="NOV46" s="191"/>
      <c r="NOW46" s="191"/>
      <c r="NOX46" s="191"/>
      <c r="NOY46" s="191"/>
      <c r="NOZ46" s="191"/>
      <c r="NPA46" s="191"/>
      <c r="NPB46" s="191"/>
      <c r="NPC46" s="191"/>
      <c r="NPD46" s="191"/>
      <c r="NPE46" s="191"/>
      <c r="NPF46" s="191"/>
      <c r="NPG46" s="191"/>
      <c r="NPH46" s="191"/>
      <c r="NPI46" s="191"/>
      <c r="NPJ46" s="191"/>
      <c r="NPK46" s="191"/>
      <c r="NPL46" s="191"/>
      <c r="NPM46" s="191"/>
      <c r="NPN46" s="191"/>
      <c r="NPO46" s="191"/>
      <c r="NPP46" s="191"/>
      <c r="NPQ46" s="191"/>
      <c r="NPR46" s="191"/>
      <c r="NPS46" s="191"/>
      <c r="NPT46" s="191"/>
      <c r="NPU46" s="191"/>
      <c r="NPV46" s="191"/>
      <c r="NPW46" s="191"/>
      <c r="NPX46" s="191"/>
      <c r="NPY46" s="191"/>
      <c r="NPZ46" s="191"/>
      <c r="NQA46" s="191"/>
      <c r="NQB46" s="191"/>
      <c r="NQC46" s="191"/>
      <c r="NQD46" s="191"/>
      <c r="NQE46" s="191"/>
      <c r="NQF46" s="191"/>
      <c r="NQG46" s="191"/>
      <c r="NQH46" s="191"/>
      <c r="NQI46" s="191"/>
      <c r="NQJ46" s="191"/>
      <c r="NQK46" s="191"/>
      <c r="NQL46" s="191"/>
      <c r="NQM46" s="191"/>
      <c r="NQN46" s="191"/>
      <c r="NQO46" s="191"/>
      <c r="NQP46" s="191"/>
      <c r="NQQ46" s="191"/>
      <c r="NQR46" s="191"/>
      <c r="NQS46" s="191"/>
      <c r="NQT46" s="191"/>
      <c r="NQU46" s="191"/>
      <c r="NQV46" s="191"/>
      <c r="NQW46" s="191"/>
      <c r="NQX46" s="191"/>
      <c r="NQY46" s="191"/>
      <c r="NQZ46" s="191"/>
      <c r="NRA46" s="191"/>
      <c r="NRB46" s="191"/>
      <c r="NRC46" s="191"/>
      <c r="NRD46" s="191"/>
      <c r="NRE46" s="191"/>
      <c r="NRF46" s="191"/>
      <c r="NRG46" s="191"/>
      <c r="NRH46" s="191"/>
      <c r="NRI46" s="191"/>
      <c r="NRJ46" s="191"/>
      <c r="NRK46" s="191"/>
      <c r="NRL46" s="191"/>
      <c r="NRM46" s="191"/>
      <c r="NRN46" s="191"/>
      <c r="NRO46" s="191"/>
      <c r="NRP46" s="191"/>
      <c r="NRQ46" s="191"/>
      <c r="NRR46" s="191"/>
      <c r="NRS46" s="191"/>
      <c r="NRT46" s="191"/>
      <c r="NRU46" s="191"/>
      <c r="NRV46" s="191"/>
      <c r="NRW46" s="191"/>
      <c r="NRX46" s="191"/>
      <c r="NRY46" s="191"/>
      <c r="NRZ46" s="191"/>
      <c r="NSA46" s="191"/>
      <c r="NSB46" s="191"/>
      <c r="NSC46" s="191"/>
      <c r="NSD46" s="191"/>
      <c r="NSE46" s="191"/>
      <c r="NSF46" s="191"/>
      <c r="NSG46" s="191"/>
      <c r="NSH46" s="191"/>
      <c r="NSI46" s="191"/>
      <c r="NSJ46" s="191"/>
      <c r="NSK46" s="191"/>
      <c r="NSL46" s="191"/>
      <c r="NSM46" s="191"/>
      <c r="NSN46" s="191"/>
      <c r="NSO46" s="191"/>
      <c r="NSP46" s="191"/>
      <c r="NSQ46" s="191"/>
      <c r="NSR46" s="191"/>
      <c r="NSS46" s="191"/>
      <c r="NST46" s="191"/>
      <c r="NSU46" s="191"/>
      <c r="NSV46" s="191"/>
      <c r="NSW46" s="191"/>
      <c r="NSX46" s="191"/>
      <c r="NSY46" s="191"/>
      <c r="NSZ46" s="191"/>
      <c r="NTA46" s="191"/>
      <c r="NTB46" s="191"/>
      <c r="NTC46" s="191"/>
      <c r="NTD46" s="191"/>
      <c r="NTE46" s="191"/>
      <c r="NTF46" s="191"/>
      <c r="NTG46" s="191"/>
      <c r="NTH46" s="191"/>
      <c r="NTI46" s="191"/>
      <c r="NTJ46" s="191"/>
      <c r="NTK46" s="191"/>
      <c r="NTL46" s="191"/>
      <c r="NTM46" s="191"/>
      <c r="NTN46" s="191"/>
      <c r="NTO46" s="191"/>
      <c r="NTP46" s="191"/>
      <c r="NTQ46" s="191"/>
      <c r="NTR46" s="191"/>
      <c r="NTS46" s="191"/>
      <c r="NTT46" s="191"/>
      <c r="NTU46" s="191"/>
      <c r="NTV46" s="191"/>
      <c r="NTW46" s="191"/>
      <c r="NTX46" s="191"/>
      <c r="NTY46" s="191"/>
      <c r="NTZ46" s="191"/>
      <c r="NUA46" s="191"/>
      <c r="NUB46" s="191"/>
      <c r="NUC46" s="191"/>
      <c r="NUD46" s="191"/>
      <c r="NUE46" s="191"/>
      <c r="NUF46" s="191"/>
      <c r="NUG46" s="191"/>
      <c r="NUH46" s="191"/>
      <c r="NUI46" s="191"/>
      <c r="NUJ46" s="191"/>
      <c r="NUK46" s="191"/>
      <c r="NUL46" s="191"/>
      <c r="NUM46" s="191"/>
      <c r="NUN46" s="191"/>
      <c r="NUO46" s="191"/>
      <c r="NUP46" s="191"/>
      <c r="NUQ46" s="191"/>
      <c r="NUR46" s="191"/>
      <c r="NUS46" s="191"/>
      <c r="NUT46" s="191"/>
      <c r="NUU46" s="191"/>
      <c r="NUV46" s="191"/>
      <c r="NUW46" s="191"/>
      <c r="NUX46" s="191"/>
      <c r="NUY46" s="191"/>
      <c r="NUZ46" s="191"/>
      <c r="NVA46" s="191"/>
      <c r="NVB46" s="191"/>
      <c r="NVC46" s="191"/>
      <c r="NVD46" s="191"/>
      <c r="NVE46" s="191"/>
      <c r="NVF46" s="191"/>
      <c r="NVG46" s="191"/>
      <c r="NVH46" s="191"/>
      <c r="NVI46" s="191"/>
      <c r="NVJ46" s="191"/>
      <c r="NVK46" s="191"/>
      <c r="NVL46" s="191"/>
      <c r="NVM46" s="191"/>
      <c r="NVN46" s="191"/>
      <c r="NVO46" s="191"/>
      <c r="NVP46" s="191"/>
      <c r="NVQ46" s="191"/>
      <c r="NVR46" s="191"/>
      <c r="NVS46" s="191"/>
      <c r="NVT46" s="191"/>
      <c r="NVU46" s="191"/>
      <c r="NVV46" s="191"/>
      <c r="NVW46" s="191"/>
      <c r="NVX46" s="191"/>
      <c r="NVY46" s="191"/>
      <c r="NVZ46" s="191"/>
      <c r="NWA46" s="191"/>
      <c r="NWB46" s="191"/>
      <c r="NWC46" s="191"/>
      <c r="NWD46" s="191"/>
      <c r="NWE46" s="191"/>
      <c r="NWF46" s="191"/>
      <c r="NWG46" s="191"/>
      <c r="NWH46" s="191"/>
      <c r="NWI46" s="191"/>
      <c r="NWJ46" s="191"/>
      <c r="NWK46" s="191"/>
      <c r="NWL46" s="191"/>
      <c r="NWM46" s="191"/>
      <c r="NWN46" s="191"/>
      <c r="NWO46" s="191"/>
      <c r="NWP46" s="191"/>
      <c r="NWQ46" s="191"/>
      <c r="NWR46" s="191"/>
      <c r="NWS46" s="191"/>
      <c r="NWT46" s="191"/>
      <c r="NWU46" s="191"/>
      <c r="NWV46" s="191"/>
      <c r="NWW46" s="191"/>
      <c r="NWX46" s="191"/>
      <c r="NWY46" s="191"/>
      <c r="NWZ46" s="191"/>
      <c r="NXA46" s="191"/>
      <c r="NXB46" s="191"/>
      <c r="NXC46" s="191"/>
      <c r="NXD46" s="191"/>
      <c r="NXE46" s="191"/>
      <c r="NXF46" s="191"/>
      <c r="NXG46" s="191"/>
      <c r="NXH46" s="191"/>
      <c r="NXI46" s="191"/>
      <c r="NXJ46" s="191"/>
      <c r="NXK46" s="191"/>
      <c r="NXL46" s="191"/>
      <c r="NXM46" s="191"/>
      <c r="NXN46" s="191"/>
      <c r="NXO46" s="191"/>
      <c r="NXP46" s="191"/>
      <c r="NXQ46" s="191"/>
      <c r="NXR46" s="191"/>
      <c r="NXS46" s="191"/>
      <c r="NXT46" s="191"/>
      <c r="NXU46" s="191"/>
      <c r="NXV46" s="191"/>
      <c r="NXW46" s="191"/>
      <c r="NXX46" s="191"/>
      <c r="NXY46" s="191"/>
      <c r="NXZ46" s="191"/>
      <c r="NYA46" s="191"/>
      <c r="NYB46" s="191"/>
      <c r="NYC46" s="191"/>
      <c r="NYD46" s="191"/>
      <c r="NYE46" s="191"/>
      <c r="NYF46" s="191"/>
      <c r="NYG46" s="191"/>
      <c r="NYH46" s="191"/>
      <c r="NYI46" s="191"/>
      <c r="NYJ46" s="191"/>
      <c r="NYK46" s="191"/>
      <c r="NYL46" s="191"/>
      <c r="NYM46" s="191"/>
      <c r="NYN46" s="191"/>
      <c r="NYO46" s="191"/>
      <c r="NYP46" s="191"/>
      <c r="NYQ46" s="191"/>
      <c r="NYR46" s="191"/>
      <c r="NYS46" s="191"/>
      <c r="NYT46" s="191"/>
      <c r="NYU46" s="191"/>
      <c r="NYV46" s="191"/>
      <c r="NYW46" s="191"/>
      <c r="NYX46" s="191"/>
      <c r="NYY46" s="191"/>
      <c r="NYZ46" s="191"/>
      <c r="NZA46" s="191"/>
      <c r="NZB46" s="191"/>
      <c r="NZC46" s="191"/>
      <c r="NZD46" s="191"/>
      <c r="NZE46" s="191"/>
      <c r="NZF46" s="191"/>
      <c r="NZG46" s="191"/>
      <c r="NZH46" s="191"/>
      <c r="NZI46" s="191"/>
      <c r="NZJ46" s="191"/>
      <c r="NZK46" s="191"/>
      <c r="NZL46" s="191"/>
      <c r="NZM46" s="191"/>
      <c r="NZN46" s="191"/>
      <c r="NZO46" s="191"/>
      <c r="NZP46" s="191"/>
      <c r="NZQ46" s="191"/>
      <c r="NZR46" s="191"/>
      <c r="NZS46" s="191"/>
      <c r="NZT46" s="191"/>
      <c r="NZU46" s="191"/>
      <c r="NZV46" s="191"/>
      <c r="NZW46" s="191"/>
      <c r="NZX46" s="191"/>
      <c r="NZY46" s="191"/>
      <c r="NZZ46" s="191"/>
      <c r="OAA46" s="191"/>
      <c r="OAB46" s="191"/>
      <c r="OAC46" s="191"/>
      <c r="OAD46" s="191"/>
      <c r="OAE46" s="191"/>
      <c r="OAF46" s="191"/>
      <c r="OAG46" s="191"/>
      <c r="OAH46" s="191"/>
      <c r="OAI46" s="191"/>
      <c r="OAJ46" s="191"/>
      <c r="OAK46" s="191"/>
      <c r="OAL46" s="191"/>
      <c r="OAM46" s="191"/>
      <c r="OAN46" s="191"/>
      <c r="OAO46" s="191"/>
      <c r="OAP46" s="191"/>
      <c r="OAQ46" s="191"/>
      <c r="OAR46" s="191"/>
      <c r="OAS46" s="191"/>
      <c r="OAT46" s="191"/>
      <c r="OAU46" s="191"/>
      <c r="OAV46" s="191"/>
      <c r="OAW46" s="191"/>
      <c r="OAX46" s="191"/>
      <c r="OAY46" s="191"/>
      <c r="OAZ46" s="191"/>
      <c r="OBA46" s="191"/>
      <c r="OBB46" s="191"/>
      <c r="OBC46" s="191"/>
      <c r="OBD46" s="191"/>
      <c r="OBE46" s="191"/>
      <c r="OBF46" s="191"/>
      <c r="OBG46" s="191"/>
      <c r="OBH46" s="191"/>
      <c r="OBI46" s="191"/>
      <c r="OBJ46" s="191"/>
      <c r="OBK46" s="191"/>
      <c r="OBL46" s="191"/>
      <c r="OBM46" s="191"/>
      <c r="OBN46" s="191"/>
      <c r="OBO46" s="191"/>
      <c r="OBP46" s="191"/>
      <c r="OBQ46" s="191"/>
      <c r="OBR46" s="191"/>
      <c r="OBS46" s="191"/>
      <c r="OBT46" s="191"/>
      <c r="OBU46" s="191"/>
      <c r="OBV46" s="191"/>
      <c r="OBW46" s="191"/>
      <c r="OBX46" s="191"/>
      <c r="OBY46" s="191"/>
      <c r="OBZ46" s="191"/>
      <c r="OCA46" s="191"/>
      <c r="OCB46" s="191"/>
      <c r="OCC46" s="191"/>
      <c r="OCD46" s="191"/>
      <c r="OCE46" s="191"/>
      <c r="OCF46" s="191"/>
      <c r="OCG46" s="191"/>
      <c r="OCH46" s="191"/>
      <c r="OCI46" s="191"/>
      <c r="OCJ46" s="191"/>
      <c r="OCK46" s="191"/>
      <c r="OCL46" s="191"/>
      <c r="OCM46" s="191"/>
      <c r="OCN46" s="191"/>
      <c r="OCO46" s="191"/>
      <c r="OCP46" s="191"/>
      <c r="OCQ46" s="191"/>
      <c r="OCR46" s="191"/>
      <c r="OCS46" s="191"/>
      <c r="OCT46" s="191"/>
      <c r="OCU46" s="191"/>
      <c r="OCV46" s="191"/>
      <c r="OCW46" s="191"/>
      <c r="OCX46" s="191"/>
      <c r="OCY46" s="191"/>
      <c r="OCZ46" s="191"/>
      <c r="ODA46" s="191"/>
      <c r="ODB46" s="191"/>
      <c r="ODC46" s="191"/>
      <c r="ODD46" s="191"/>
      <c r="ODE46" s="191"/>
      <c r="ODF46" s="191"/>
      <c r="ODG46" s="191"/>
      <c r="ODH46" s="191"/>
      <c r="ODI46" s="191"/>
      <c r="ODJ46" s="191"/>
      <c r="ODK46" s="191"/>
      <c r="ODL46" s="191"/>
      <c r="ODM46" s="191"/>
      <c r="ODN46" s="191"/>
      <c r="ODO46" s="191"/>
      <c r="ODP46" s="191"/>
      <c r="ODQ46" s="191"/>
      <c r="ODR46" s="191"/>
      <c r="ODS46" s="191"/>
      <c r="ODT46" s="191"/>
      <c r="ODU46" s="191"/>
      <c r="ODV46" s="191"/>
      <c r="ODW46" s="191"/>
      <c r="ODX46" s="191"/>
      <c r="ODY46" s="191"/>
      <c r="ODZ46" s="191"/>
      <c r="OEA46" s="191"/>
      <c r="OEB46" s="191"/>
      <c r="OEC46" s="191"/>
      <c r="OED46" s="191"/>
      <c r="OEE46" s="191"/>
      <c r="OEF46" s="191"/>
      <c r="OEG46" s="191"/>
      <c r="OEH46" s="191"/>
      <c r="OEI46" s="191"/>
      <c r="OEJ46" s="191"/>
      <c r="OEK46" s="191"/>
      <c r="OEL46" s="191"/>
      <c r="OEM46" s="191"/>
      <c r="OEN46" s="191"/>
      <c r="OEO46" s="191"/>
      <c r="OEP46" s="191"/>
      <c r="OEQ46" s="191"/>
      <c r="OER46" s="191"/>
      <c r="OES46" s="191"/>
      <c r="OET46" s="191"/>
      <c r="OEU46" s="191"/>
      <c r="OEV46" s="191"/>
      <c r="OEW46" s="191"/>
      <c r="OEX46" s="191"/>
      <c r="OEY46" s="191"/>
      <c r="OEZ46" s="191"/>
      <c r="OFA46" s="191"/>
      <c r="OFB46" s="191"/>
      <c r="OFC46" s="191"/>
      <c r="OFD46" s="191"/>
      <c r="OFE46" s="191"/>
      <c r="OFF46" s="191"/>
      <c r="OFG46" s="191"/>
      <c r="OFH46" s="191"/>
      <c r="OFI46" s="191"/>
      <c r="OFJ46" s="191"/>
      <c r="OFK46" s="191"/>
      <c r="OFL46" s="191"/>
      <c r="OFM46" s="191"/>
      <c r="OFN46" s="191"/>
      <c r="OFO46" s="191"/>
      <c r="OFP46" s="191"/>
      <c r="OFQ46" s="191"/>
      <c r="OFR46" s="191"/>
      <c r="OFS46" s="191"/>
      <c r="OFT46" s="191"/>
      <c r="OFU46" s="191"/>
      <c r="OFV46" s="191"/>
      <c r="OFW46" s="191"/>
      <c r="OFX46" s="191"/>
      <c r="OFY46" s="191"/>
      <c r="OFZ46" s="191"/>
      <c r="OGA46" s="191"/>
      <c r="OGB46" s="191"/>
      <c r="OGC46" s="191"/>
      <c r="OGD46" s="191"/>
      <c r="OGE46" s="191"/>
      <c r="OGF46" s="191"/>
      <c r="OGG46" s="191"/>
      <c r="OGH46" s="191"/>
      <c r="OGI46" s="191"/>
      <c r="OGJ46" s="191"/>
      <c r="OGK46" s="191"/>
      <c r="OGL46" s="191"/>
      <c r="OGM46" s="191"/>
      <c r="OGN46" s="191"/>
      <c r="OGO46" s="191"/>
      <c r="OGP46" s="191"/>
      <c r="OGQ46" s="191"/>
      <c r="OGR46" s="191"/>
      <c r="OGS46" s="191"/>
      <c r="OGT46" s="191"/>
      <c r="OGU46" s="191"/>
      <c r="OGV46" s="191"/>
      <c r="OGW46" s="191"/>
      <c r="OGX46" s="191"/>
      <c r="OGY46" s="191"/>
      <c r="OGZ46" s="191"/>
      <c r="OHA46" s="191"/>
      <c r="OHB46" s="191"/>
      <c r="OHC46" s="191"/>
      <c r="OHD46" s="191"/>
      <c r="OHE46" s="191"/>
      <c r="OHF46" s="191"/>
      <c r="OHG46" s="191"/>
      <c r="OHH46" s="191"/>
      <c r="OHI46" s="191"/>
      <c r="OHJ46" s="191"/>
      <c r="OHK46" s="191"/>
      <c r="OHL46" s="191"/>
      <c r="OHM46" s="191"/>
      <c r="OHN46" s="191"/>
      <c r="OHO46" s="191"/>
      <c r="OHP46" s="191"/>
      <c r="OHQ46" s="191"/>
      <c r="OHR46" s="191"/>
      <c r="OHS46" s="191"/>
      <c r="OHT46" s="191"/>
      <c r="OHU46" s="191"/>
      <c r="OHV46" s="191"/>
      <c r="OHW46" s="191"/>
      <c r="OHX46" s="191"/>
      <c r="OHY46" s="191"/>
      <c r="OHZ46" s="191"/>
      <c r="OIA46" s="191"/>
      <c r="OIB46" s="191"/>
      <c r="OIC46" s="191"/>
      <c r="OID46" s="191"/>
      <c r="OIE46" s="191"/>
      <c r="OIF46" s="191"/>
      <c r="OIG46" s="191"/>
      <c r="OIH46" s="191"/>
      <c r="OII46" s="191"/>
      <c r="OIJ46" s="191"/>
      <c r="OIK46" s="191"/>
      <c r="OIL46" s="191"/>
      <c r="OIM46" s="191"/>
      <c r="OIN46" s="191"/>
      <c r="OIO46" s="191"/>
      <c r="OIP46" s="191"/>
      <c r="OIQ46" s="191"/>
      <c r="OIR46" s="191"/>
      <c r="OIS46" s="191"/>
      <c r="OIT46" s="191"/>
      <c r="OIU46" s="191"/>
      <c r="OIV46" s="191"/>
      <c r="OIW46" s="191"/>
      <c r="OIX46" s="191"/>
      <c r="OIY46" s="191"/>
      <c r="OIZ46" s="191"/>
      <c r="OJA46" s="191"/>
      <c r="OJB46" s="191"/>
      <c r="OJC46" s="191"/>
      <c r="OJD46" s="191"/>
      <c r="OJE46" s="191"/>
      <c r="OJF46" s="191"/>
      <c r="OJG46" s="191"/>
      <c r="OJH46" s="191"/>
      <c r="OJI46" s="191"/>
      <c r="OJJ46" s="191"/>
      <c r="OJK46" s="191"/>
      <c r="OJL46" s="191"/>
      <c r="OJM46" s="191"/>
      <c r="OJN46" s="191"/>
      <c r="OJO46" s="191"/>
      <c r="OJP46" s="191"/>
      <c r="OJQ46" s="191"/>
      <c r="OJR46" s="191"/>
      <c r="OJS46" s="191"/>
      <c r="OJT46" s="191"/>
      <c r="OJU46" s="191"/>
      <c r="OJV46" s="191"/>
      <c r="OJW46" s="191"/>
      <c r="OJX46" s="191"/>
      <c r="OJY46" s="191"/>
      <c r="OJZ46" s="191"/>
      <c r="OKA46" s="191"/>
      <c r="OKB46" s="191"/>
      <c r="OKC46" s="191"/>
      <c r="OKD46" s="191"/>
      <c r="OKE46" s="191"/>
      <c r="OKF46" s="191"/>
      <c r="OKG46" s="191"/>
      <c r="OKH46" s="191"/>
      <c r="OKI46" s="191"/>
      <c r="OKJ46" s="191"/>
      <c r="OKK46" s="191"/>
      <c r="OKL46" s="191"/>
      <c r="OKM46" s="191"/>
      <c r="OKN46" s="191"/>
      <c r="OKO46" s="191"/>
      <c r="OKP46" s="191"/>
      <c r="OKQ46" s="191"/>
      <c r="OKR46" s="191"/>
      <c r="OKS46" s="191"/>
      <c r="OKT46" s="191"/>
      <c r="OKU46" s="191"/>
      <c r="OKV46" s="191"/>
      <c r="OKW46" s="191"/>
      <c r="OKX46" s="191"/>
      <c r="OKY46" s="191"/>
      <c r="OKZ46" s="191"/>
      <c r="OLA46" s="191"/>
      <c r="OLB46" s="191"/>
      <c r="OLC46" s="191"/>
      <c r="OLD46" s="191"/>
      <c r="OLE46" s="191"/>
      <c r="OLF46" s="191"/>
      <c r="OLG46" s="191"/>
      <c r="OLH46" s="191"/>
      <c r="OLI46" s="191"/>
      <c r="OLJ46" s="191"/>
      <c r="OLK46" s="191"/>
      <c r="OLL46" s="191"/>
      <c r="OLM46" s="191"/>
      <c r="OLN46" s="191"/>
      <c r="OLO46" s="191"/>
      <c r="OLP46" s="191"/>
      <c r="OLQ46" s="191"/>
      <c r="OLR46" s="191"/>
      <c r="OLS46" s="191"/>
      <c r="OLT46" s="191"/>
      <c r="OLU46" s="191"/>
      <c r="OLV46" s="191"/>
      <c r="OLW46" s="191"/>
      <c r="OLX46" s="191"/>
      <c r="OLY46" s="191"/>
      <c r="OLZ46" s="191"/>
      <c r="OMA46" s="191"/>
      <c r="OMB46" s="191"/>
      <c r="OMC46" s="191"/>
      <c r="OMD46" s="191"/>
      <c r="OME46" s="191"/>
      <c r="OMF46" s="191"/>
      <c r="OMG46" s="191"/>
      <c r="OMH46" s="191"/>
      <c r="OMI46" s="191"/>
      <c r="OMJ46" s="191"/>
      <c r="OMK46" s="191"/>
      <c r="OML46" s="191"/>
      <c r="OMM46" s="191"/>
      <c r="OMN46" s="191"/>
      <c r="OMO46" s="191"/>
      <c r="OMP46" s="191"/>
      <c r="OMQ46" s="191"/>
      <c r="OMR46" s="191"/>
      <c r="OMS46" s="191"/>
      <c r="OMT46" s="191"/>
      <c r="OMU46" s="191"/>
      <c r="OMV46" s="191"/>
      <c r="OMW46" s="191"/>
      <c r="OMX46" s="191"/>
      <c r="OMY46" s="191"/>
      <c r="OMZ46" s="191"/>
      <c r="ONA46" s="191"/>
      <c r="ONB46" s="191"/>
      <c r="ONC46" s="191"/>
      <c r="OND46" s="191"/>
      <c r="ONE46" s="191"/>
      <c r="ONF46" s="191"/>
      <c r="ONG46" s="191"/>
      <c r="ONH46" s="191"/>
      <c r="ONI46" s="191"/>
      <c r="ONJ46" s="191"/>
      <c r="ONK46" s="191"/>
      <c r="ONL46" s="191"/>
      <c r="ONM46" s="191"/>
      <c r="ONN46" s="191"/>
      <c r="ONO46" s="191"/>
      <c r="ONP46" s="191"/>
      <c r="ONQ46" s="191"/>
      <c r="ONR46" s="191"/>
      <c r="ONS46" s="191"/>
      <c r="ONT46" s="191"/>
      <c r="ONU46" s="191"/>
      <c r="ONV46" s="191"/>
      <c r="ONW46" s="191"/>
      <c r="ONX46" s="191"/>
      <c r="ONY46" s="191"/>
      <c r="ONZ46" s="191"/>
      <c r="OOA46" s="191"/>
      <c r="OOB46" s="191"/>
      <c r="OOC46" s="191"/>
      <c r="OOD46" s="191"/>
      <c r="OOE46" s="191"/>
      <c r="OOF46" s="191"/>
      <c r="OOG46" s="191"/>
      <c r="OOH46" s="191"/>
      <c r="OOI46" s="191"/>
      <c r="OOJ46" s="191"/>
      <c r="OOK46" s="191"/>
      <c r="OOL46" s="191"/>
      <c r="OOM46" s="191"/>
      <c r="OON46" s="191"/>
      <c r="OOO46" s="191"/>
      <c r="OOP46" s="191"/>
      <c r="OOQ46" s="191"/>
      <c r="OOR46" s="191"/>
      <c r="OOS46" s="191"/>
      <c r="OOT46" s="191"/>
      <c r="OOU46" s="191"/>
      <c r="OOV46" s="191"/>
      <c r="OOW46" s="191"/>
      <c r="OOX46" s="191"/>
      <c r="OOY46" s="191"/>
      <c r="OOZ46" s="191"/>
      <c r="OPA46" s="191"/>
      <c r="OPB46" s="191"/>
      <c r="OPC46" s="191"/>
      <c r="OPD46" s="191"/>
      <c r="OPE46" s="191"/>
      <c r="OPF46" s="191"/>
      <c r="OPG46" s="191"/>
      <c r="OPH46" s="191"/>
      <c r="OPI46" s="191"/>
      <c r="OPJ46" s="191"/>
      <c r="OPK46" s="191"/>
      <c r="OPL46" s="191"/>
      <c r="OPM46" s="191"/>
      <c r="OPN46" s="191"/>
      <c r="OPO46" s="191"/>
      <c r="OPP46" s="191"/>
      <c r="OPQ46" s="191"/>
      <c r="OPR46" s="191"/>
      <c r="OPS46" s="191"/>
      <c r="OPT46" s="191"/>
      <c r="OPU46" s="191"/>
      <c r="OPV46" s="191"/>
      <c r="OPW46" s="191"/>
      <c r="OPX46" s="191"/>
      <c r="OPY46" s="191"/>
      <c r="OPZ46" s="191"/>
      <c r="OQA46" s="191"/>
      <c r="OQB46" s="191"/>
      <c r="OQC46" s="191"/>
      <c r="OQD46" s="191"/>
      <c r="OQE46" s="191"/>
      <c r="OQF46" s="191"/>
      <c r="OQG46" s="191"/>
      <c r="OQH46" s="191"/>
      <c r="OQI46" s="191"/>
      <c r="OQJ46" s="191"/>
      <c r="OQK46" s="191"/>
      <c r="OQL46" s="191"/>
      <c r="OQM46" s="191"/>
      <c r="OQN46" s="191"/>
      <c r="OQO46" s="191"/>
      <c r="OQP46" s="191"/>
      <c r="OQQ46" s="191"/>
      <c r="OQR46" s="191"/>
      <c r="OQS46" s="191"/>
      <c r="OQT46" s="191"/>
      <c r="OQU46" s="191"/>
      <c r="OQV46" s="191"/>
      <c r="OQW46" s="191"/>
      <c r="OQX46" s="191"/>
      <c r="OQY46" s="191"/>
      <c r="OQZ46" s="191"/>
      <c r="ORA46" s="191"/>
      <c r="ORB46" s="191"/>
      <c r="ORC46" s="191"/>
      <c r="ORD46" s="191"/>
      <c r="ORE46" s="191"/>
      <c r="ORF46" s="191"/>
      <c r="ORG46" s="191"/>
      <c r="ORH46" s="191"/>
      <c r="ORI46" s="191"/>
      <c r="ORJ46" s="191"/>
      <c r="ORK46" s="191"/>
      <c r="ORL46" s="191"/>
      <c r="ORM46" s="191"/>
      <c r="ORN46" s="191"/>
      <c r="ORO46" s="191"/>
      <c r="ORP46" s="191"/>
      <c r="ORQ46" s="191"/>
      <c r="ORR46" s="191"/>
      <c r="ORS46" s="191"/>
      <c r="ORT46" s="191"/>
      <c r="ORU46" s="191"/>
      <c r="ORV46" s="191"/>
      <c r="ORW46" s="191"/>
      <c r="ORX46" s="191"/>
      <c r="ORY46" s="191"/>
      <c r="ORZ46" s="191"/>
      <c r="OSA46" s="191"/>
      <c r="OSB46" s="191"/>
      <c r="OSC46" s="191"/>
      <c r="OSD46" s="191"/>
      <c r="OSE46" s="191"/>
      <c r="OSF46" s="191"/>
      <c r="OSG46" s="191"/>
      <c r="OSH46" s="191"/>
      <c r="OSI46" s="191"/>
      <c r="OSJ46" s="191"/>
      <c r="OSK46" s="191"/>
      <c r="OSL46" s="191"/>
      <c r="OSM46" s="191"/>
      <c r="OSN46" s="191"/>
      <c r="OSO46" s="191"/>
      <c r="OSP46" s="191"/>
      <c r="OSQ46" s="191"/>
      <c r="OSR46" s="191"/>
      <c r="OSS46" s="191"/>
      <c r="OST46" s="191"/>
      <c r="OSU46" s="191"/>
      <c r="OSV46" s="191"/>
      <c r="OSW46" s="191"/>
      <c r="OSX46" s="191"/>
      <c r="OSY46" s="191"/>
      <c r="OSZ46" s="191"/>
      <c r="OTA46" s="191"/>
      <c r="OTB46" s="191"/>
      <c r="OTC46" s="191"/>
      <c r="OTD46" s="191"/>
      <c r="OTE46" s="191"/>
      <c r="OTF46" s="191"/>
      <c r="OTG46" s="191"/>
      <c r="OTH46" s="191"/>
      <c r="OTI46" s="191"/>
      <c r="OTJ46" s="191"/>
      <c r="OTK46" s="191"/>
      <c r="OTL46" s="191"/>
      <c r="OTM46" s="191"/>
      <c r="OTN46" s="191"/>
      <c r="OTO46" s="191"/>
      <c r="OTP46" s="191"/>
      <c r="OTQ46" s="191"/>
      <c r="OTR46" s="191"/>
      <c r="OTS46" s="191"/>
      <c r="OTT46" s="191"/>
      <c r="OTU46" s="191"/>
      <c r="OTV46" s="191"/>
      <c r="OTW46" s="191"/>
      <c r="OTX46" s="191"/>
      <c r="OTY46" s="191"/>
      <c r="OTZ46" s="191"/>
      <c r="OUA46" s="191"/>
      <c r="OUB46" s="191"/>
      <c r="OUC46" s="191"/>
      <c r="OUD46" s="191"/>
      <c r="OUE46" s="191"/>
      <c r="OUF46" s="191"/>
      <c r="OUG46" s="191"/>
      <c r="OUH46" s="191"/>
      <c r="OUI46" s="191"/>
      <c r="OUJ46" s="191"/>
      <c r="OUK46" s="191"/>
      <c r="OUL46" s="191"/>
      <c r="OUM46" s="191"/>
      <c r="OUN46" s="191"/>
      <c r="OUO46" s="191"/>
      <c r="OUP46" s="191"/>
      <c r="OUQ46" s="191"/>
      <c r="OUR46" s="191"/>
      <c r="OUS46" s="191"/>
      <c r="OUT46" s="191"/>
      <c r="OUU46" s="191"/>
      <c r="OUV46" s="191"/>
      <c r="OUW46" s="191"/>
      <c r="OUX46" s="191"/>
      <c r="OUY46" s="191"/>
      <c r="OUZ46" s="191"/>
      <c r="OVA46" s="191"/>
      <c r="OVB46" s="191"/>
      <c r="OVC46" s="191"/>
      <c r="OVD46" s="191"/>
      <c r="OVE46" s="191"/>
      <c r="OVF46" s="191"/>
      <c r="OVG46" s="191"/>
      <c r="OVH46" s="191"/>
      <c r="OVI46" s="191"/>
      <c r="OVJ46" s="191"/>
      <c r="OVK46" s="191"/>
      <c r="OVL46" s="191"/>
      <c r="OVM46" s="191"/>
      <c r="OVN46" s="191"/>
      <c r="OVO46" s="191"/>
      <c r="OVP46" s="191"/>
      <c r="OVQ46" s="191"/>
      <c r="OVR46" s="191"/>
      <c r="OVS46" s="191"/>
      <c r="OVT46" s="191"/>
      <c r="OVU46" s="191"/>
      <c r="OVV46" s="191"/>
      <c r="OVW46" s="191"/>
      <c r="OVX46" s="191"/>
      <c r="OVY46" s="191"/>
      <c r="OVZ46" s="191"/>
      <c r="OWA46" s="191"/>
      <c r="OWB46" s="191"/>
      <c r="OWC46" s="191"/>
      <c r="OWD46" s="191"/>
      <c r="OWE46" s="191"/>
      <c r="OWF46" s="191"/>
      <c r="OWG46" s="191"/>
      <c r="OWH46" s="191"/>
      <c r="OWI46" s="191"/>
      <c r="OWJ46" s="191"/>
      <c r="OWK46" s="191"/>
      <c r="OWL46" s="191"/>
      <c r="OWM46" s="191"/>
      <c r="OWN46" s="191"/>
      <c r="OWO46" s="191"/>
      <c r="OWP46" s="191"/>
      <c r="OWQ46" s="191"/>
      <c r="OWR46" s="191"/>
      <c r="OWS46" s="191"/>
      <c r="OWT46" s="191"/>
      <c r="OWU46" s="191"/>
      <c r="OWV46" s="191"/>
      <c r="OWW46" s="191"/>
      <c r="OWX46" s="191"/>
      <c r="OWY46" s="191"/>
      <c r="OWZ46" s="191"/>
      <c r="OXA46" s="191"/>
      <c r="OXB46" s="191"/>
      <c r="OXC46" s="191"/>
      <c r="OXD46" s="191"/>
      <c r="OXE46" s="191"/>
      <c r="OXF46" s="191"/>
      <c r="OXG46" s="191"/>
      <c r="OXH46" s="191"/>
      <c r="OXI46" s="191"/>
      <c r="OXJ46" s="191"/>
      <c r="OXK46" s="191"/>
      <c r="OXL46" s="191"/>
      <c r="OXM46" s="191"/>
      <c r="OXN46" s="191"/>
      <c r="OXO46" s="191"/>
      <c r="OXP46" s="191"/>
      <c r="OXQ46" s="191"/>
      <c r="OXR46" s="191"/>
      <c r="OXS46" s="191"/>
      <c r="OXT46" s="191"/>
      <c r="OXU46" s="191"/>
      <c r="OXV46" s="191"/>
      <c r="OXW46" s="191"/>
      <c r="OXX46" s="191"/>
      <c r="OXY46" s="191"/>
      <c r="OXZ46" s="191"/>
      <c r="OYA46" s="191"/>
      <c r="OYB46" s="191"/>
      <c r="OYC46" s="191"/>
      <c r="OYD46" s="191"/>
      <c r="OYE46" s="191"/>
      <c r="OYF46" s="191"/>
      <c r="OYG46" s="191"/>
      <c r="OYH46" s="191"/>
      <c r="OYI46" s="191"/>
      <c r="OYJ46" s="191"/>
      <c r="OYK46" s="191"/>
      <c r="OYL46" s="191"/>
      <c r="OYM46" s="191"/>
      <c r="OYN46" s="191"/>
      <c r="OYO46" s="191"/>
      <c r="OYP46" s="191"/>
      <c r="OYQ46" s="191"/>
      <c r="OYR46" s="191"/>
      <c r="OYS46" s="191"/>
      <c r="OYT46" s="191"/>
      <c r="OYU46" s="191"/>
      <c r="OYV46" s="191"/>
      <c r="OYW46" s="191"/>
      <c r="OYX46" s="191"/>
      <c r="OYY46" s="191"/>
      <c r="OYZ46" s="191"/>
      <c r="OZA46" s="191"/>
      <c r="OZB46" s="191"/>
      <c r="OZC46" s="191"/>
      <c r="OZD46" s="191"/>
      <c r="OZE46" s="191"/>
      <c r="OZF46" s="191"/>
      <c r="OZG46" s="191"/>
      <c r="OZH46" s="191"/>
      <c r="OZI46" s="191"/>
      <c r="OZJ46" s="191"/>
      <c r="OZK46" s="191"/>
      <c r="OZL46" s="191"/>
      <c r="OZM46" s="191"/>
      <c r="OZN46" s="191"/>
      <c r="OZO46" s="191"/>
      <c r="OZP46" s="191"/>
      <c r="OZQ46" s="191"/>
      <c r="OZR46" s="191"/>
      <c r="OZS46" s="191"/>
      <c r="OZT46" s="191"/>
      <c r="OZU46" s="191"/>
      <c r="OZV46" s="191"/>
      <c r="OZW46" s="191"/>
      <c r="OZX46" s="191"/>
      <c r="OZY46" s="191"/>
      <c r="OZZ46" s="191"/>
      <c r="PAA46" s="191"/>
      <c r="PAB46" s="191"/>
      <c r="PAC46" s="191"/>
      <c r="PAD46" s="191"/>
      <c r="PAE46" s="191"/>
      <c r="PAF46" s="191"/>
      <c r="PAG46" s="191"/>
      <c r="PAH46" s="191"/>
      <c r="PAI46" s="191"/>
      <c r="PAJ46" s="191"/>
      <c r="PAK46" s="191"/>
      <c r="PAL46" s="191"/>
      <c r="PAM46" s="191"/>
      <c r="PAN46" s="191"/>
      <c r="PAO46" s="191"/>
      <c r="PAP46" s="191"/>
      <c r="PAQ46" s="191"/>
      <c r="PAR46" s="191"/>
      <c r="PAS46" s="191"/>
      <c r="PAT46" s="191"/>
      <c r="PAU46" s="191"/>
      <c r="PAV46" s="191"/>
      <c r="PAW46" s="191"/>
      <c r="PAX46" s="191"/>
      <c r="PAY46" s="191"/>
      <c r="PAZ46" s="191"/>
      <c r="PBA46" s="191"/>
      <c r="PBB46" s="191"/>
      <c r="PBC46" s="191"/>
      <c r="PBD46" s="191"/>
      <c r="PBE46" s="191"/>
      <c r="PBF46" s="191"/>
      <c r="PBG46" s="191"/>
      <c r="PBH46" s="191"/>
      <c r="PBI46" s="191"/>
      <c r="PBJ46" s="191"/>
      <c r="PBK46" s="191"/>
      <c r="PBL46" s="191"/>
      <c r="PBM46" s="191"/>
      <c r="PBN46" s="191"/>
      <c r="PBO46" s="191"/>
      <c r="PBP46" s="191"/>
      <c r="PBQ46" s="191"/>
      <c r="PBR46" s="191"/>
      <c r="PBS46" s="191"/>
      <c r="PBT46" s="191"/>
      <c r="PBU46" s="191"/>
      <c r="PBV46" s="191"/>
      <c r="PBW46" s="191"/>
      <c r="PBX46" s="191"/>
      <c r="PBY46" s="191"/>
      <c r="PBZ46" s="191"/>
      <c r="PCA46" s="191"/>
      <c r="PCB46" s="191"/>
      <c r="PCC46" s="191"/>
      <c r="PCD46" s="191"/>
      <c r="PCE46" s="191"/>
      <c r="PCF46" s="191"/>
      <c r="PCG46" s="191"/>
      <c r="PCH46" s="191"/>
      <c r="PCI46" s="191"/>
      <c r="PCJ46" s="191"/>
      <c r="PCK46" s="191"/>
      <c r="PCL46" s="191"/>
      <c r="PCM46" s="191"/>
      <c r="PCN46" s="191"/>
      <c r="PCO46" s="191"/>
      <c r="PCP46" s="191"/>
      <c r="PCQ46" s="191"/>
      <c r="PCR46" s="191"/>
      <c r="PCS46" s="191"/>
      <c r="PCT46" s="191"/>
      <c r="PCU46" s="191"/>
      <c r="PCV46" s="191"/>
      <c r="PCW46" s="191"/>
      <c r="PCX46" s="191"/>
      <c r="PCY46" s="191"/>
      <c r="PCZ46" s="191"/>
      <c r="PDA46" s="191"/>
      <c r="PDB46" s="191"/>
      <c r="PDC46" s="191"/>
      <c r="PDD46" s="191"/>
      <c r="PDE46" s="191"/>
      <c r="PDF46" s="191"/>
      <c r="PDG46" s="191"/>
      <c r="PDH46" s="191"/>
      <c r="PDI46" s="191"/>
      <c r="PDJ46" s="191"/>
      <c r="PDK46" s="191"/>
      <c r="PDL46" s="191"/>
      <c r="PDM46" s="191"/>
      <c r="PDN46" s="191"/>
      <c r="PDO46" s="191"/>
      <c r="PDP46" s="191"/>
      <c r="PDQ46" s="191"/>
      <c r="PDR46" s="191"/>
      <c r="PDS46" s="191"/>
      <c r="PDT46" s="191"/>
      <c r="PDU46" s="191"/>
      <c r="PDV46" s="191"/>
      <c r="PDW46" s="191"/>
      <c r="PDX46" s="191"/>
      <c r="PDY46" s="191"/>
      <c r="PDZ46" s="191"/>
      <c r="PEA46" s="191"/>
      <c r="PEB46" s="191"/>
      <c r="PEC46" s="191"/>
      <c r="PED46" s="191"/>
      <c r="PEE46" s="191"/>
      <c r="PEF46" s="191"/>
      <c r="PEG46" s="191"/>
      <c r="PEH46" s="191"/>
      <c r="PEI46" s="191"/>
      <c r="PEJ46" s="191"/>
      <c r="PEK46" s="191"/>
      <c r="PEL46" s="191"/>
      <c r="PEM46" s="191"/>
      <c r="PEN46" s="191"/>
      <c r="PEO46" s="191"/>
      <c r="PEP46" s="191"/>
      <c r="PEQ46" s="191"/>
      <c r="PER46" s="191"/>
      <c r="PES46" s="191"/>
      <c r="PET46" s="191"/>
      <c r="PEU46" s="191"/>
      <c r="PEV46" s="191"/>
      <c r="PEW46" s="191"/>
      <c r="PEX46" s="191"/>
      <c r="PEY46" s="191"/>
      <c r="PEZ46" s="191"/>
      <c r="PFA46" s="191"/>
      <c r="PFB46" s="191"/>
      <c r="PFC46" s="191"/>
      <c r="PFD46" s="191"/>
      <c r="PFE46" s="191"/>
      <c r="PFF46" s="191"/>
      <c r="PFG46" s="191"/>
      <c r="PFH46" s="191"/>
      <c r="PFI46" s="191"/>
      <c r="PFJ46" s="191"/>
      <c r="PFK46" s="191"/>
      <c r="PFL46" s="191"/>
      <c r="PFM46" s="191"/>
      <c r="PFN46" s="191"/>
      <c r="PFO46" s="191"/>
      <c r="PFP46" s="191"/>
      <c r="PFQ46" s="191"/>
      <c r="PFR46" s="191"/>
      <c r="PFS46" s="191"/>
      <c r="PFT46" s="191"/>
      <c r="PFU46" s="191"/>
      <c r="PFV46" s="191"/>
      <c r="PFW46" s="191"/>
      <c r="PFX46" s="191"/>
      <c r="PFY46" s="191"/>
      <c r="PFZ46" s="191"/>
      <c r="PGA46" s="191"/>
      <c r="PGB46" s="191"/>
      <c r="PGC46" s="191"/>
      <c r="PGD46" s="191"/>
      <c r="PGE46" s="191"/>
      <c r="PGF46" s="191"/>
      <c r="PGG46" s="191"/>
      <c r="PGH46" s="191"/>
      <c r="PGI46" s="191"/>
      <c r="PGJ46" s="191"/>
      <c r="PGK46" s="191"/>
      <c r="PGL46" s="191"/>
      <c r="PGM46" s="191"/>
      <c r="PGN46" s="191"/>
      <c r="PGO46" s="191"/>
      <c r="PGP46" s="191"/>
      <c r="PGQ46" s="191"/>
      <c r="PGR46" s="191"/>
      <c r="PGS46" s="191"/>
      <c r="PGT46" s="191"/>
      <c r="PGU46" s="191"/>
      <c r="PGV46" s="191"/>
      <c r="PGW46" s="191"/>
      <c r="PGX46" s="191"/>
      <c r="PGY46" s="191"/>
      <c r="PGZ46" s="191"/>
      <c r="PHA46" s="191"/>
      <c r="PHB46" s="191"/>
      <c r="PHC46" s="191"/>
      <c r="PHD46" s="191"/>
      <c r="PHE46" s="191"/>
      <c r="PHF46" s="191"/>
      <c r="PHG46" s="191"/>
      <c r="PHH46" s="191"/>
      <c r="PHI46" s="191"/>
      <c r="PHJ46" s="191"/>
      <c r="PHK46" s="191"/>
      <c r="PHL46" s="191"/>
      <c r="PHM46" s="191"/>
      <c r="PHN46" s="191"/>
      <c r="PHO46" s="191"/>
      <c r="PHP46" s="191"/>
      <c r="PHQ46" s="191"/>
      <c r="PHR46" s="191"/>
      <c r="PHS46" s="191"/>
      <c r="PHT46" s="191"/>
      <c r="PHU46" s="191"/>
      <c r="PHV46" s="191"/>
      <c r="PHW46" s="191"/>
      <c r="PHX46" s="191"/>
      <c r="PHY46" s="191"/>
      <c r="PHZ46" s="191"/>
      <c r="PIA46" s="191"/>
      <c r="PIB46" s="191"/>
      <c r="PIC46" s="191"/>
      <c r="PID46" s="191"/>
      <c r="PIE46" s="191"/>
      <c r="PIF46" s="191"/>
      <c r="PIG46" s="191"/>
      <c r="PIH46" s="191"/>
      <c r="PII46" s="191"/>
      <c r="PIJ46" s="191"/>
      <c r="PIK46" s="191"/>
      <c r="PIL46" s="191"/>
      <c r="PIM46" s="191"/>
      <c r="PIN46" s="191"/>
      <c r="PIO46" s="191"/>
      <c r="PIP46" s="191"/>
      <c r="PIQ46" s="191"/>
      <c r="PIR46" s="191"/>
      <c r="PIS46" s="191"/>
      <c r="PIT46" s="191"/>
      <c r="PIU46" s="191"/>
      <c r="PIV46" s="191"/>
      <c r="PIW46" s="191"/>
      <c r="PIX46" s="191"/>
      <c r="PIY46" s="191"/>
      <c r="PIZ46" s="191"/>
      <c r="PJA46" s="191"/>
      <c r="PJB46" s="191"/>
      <c r="PJC46" s="191"/>
      <c r="PJD46" s="191"/>
      <c r="PJE46" s="191"/>
      <c r="PJF46" s="191"/>
      <c r="PJG46" s="191"/>
      <c r="PJH46" s="191"/>
      <c r="PJI46" s="191"/>
      <c r="PJJ46" s="191"/>
      <c r="PJK46" s="191"/>
      <c r="PJL46" s="191"/>
      <c r="PJM46" s="191"/>
      <c r="PJN46" s="191"/>
      <c r="PJO46" s="191"/>
      <c r="PJP46" s="191"/>
      <c r="PJQ46" s="191"/>
      <c r="PJR46" s="191"/>
      <c r="PJS46" s="191"/>
      <c r="PJT46" s="191"/>
      <c r="PJU46" s="191"/>
      <c r="PJV46" s="191"/>
      <c r="PJW46" s="191"/>
      <c r="PJX46" s="191"/>
      <c r="PJY46" s="191"/>
      <c r="PJZ46" s="191"/>
      <c r="PKA46" s="191"/>
      <c r="PKB46" s="191"/>
      <c r="PKC46" s="191"/>
      <c r="PKD46" s="191"/>
      <c r="PKE46" s="191"/>
      <c r="PKF46" s="191"/>
      <c r="PKG46" s="191"/>
      <c r="PKH46" s="191"/>
      <c r="PKI46" s="191"/>
      <c r="PKJ46" s="191"/>
      <c r="PKK46" s="191"/>
      <c r="PKL46" s="191"/>
      <c r="PKM46" s="191"/>
      <c r="PKN46" s="191"/>
      <c r="PKO46" s="191"/>
      <c r="PKP46" s="191"/>
      <c r="PKQ46" s="191"/>
      <c r="PKR46" s="191"/>
      <c r="PKS46" s="191"/>
      <c r="PKT46" s="191"/>
      <c r="PKU46" s="191"/>
      <c r="PKV46" s="191"/>
      <c r="PKW46" s="191"/>
      <c r="PKX46" s="191"/>
      <c r="PKY46" s="191"/>
      <c r="PKZ46" s="191"/>
      <c r="PLA46" s="191"/>
      <c r="PLB46" s="191"/>
      <c r="PLC46" s="191"/>
      <c r="PLD46" s="191"/>
      <c r="PLE46" s="191"/>
      <c r="PLF46" s="191"/>
      <c r="PLG46" s="191"/>
      <c r="PLH46" s="191"/>
      <c r="PLI46" s="191"/>
      <c r="PLJ46" s="191"/>
      <c r="PLK46" s="191"/>
      <c r="PLL46" s="191"/>
      <c r="PLM46" s="191"/>
      <c r="PLN46" s="191"/>
      <c r="PLO46" s="191"/>
      <c r="PLP46" s="191"/>
      <c r="PLQ46" s="191"/>
      <c r="PLR46" s="191"/>
      <c r="PLS46" s="191"/>
      <c r="PLT46" s="191"/>
      <c r="PLU46" s="191"/>
      <c r="PLV46" s="191"/>
      <c r="PLW46" s="191"/>
      <c r="PLX46" s="191"/>
      <c r="PLY46" s="191"/>
      <c r="PLZ46" s="191"/>
      <c r="PMA46" s="191"/>
      <c r="PMB46" s="191"/>
      <c r="PMC46" s="191"/>
      <c r="PMD46" s="191"/>
      <c r="PME46" s="191"/>
      <c r="PMF46" s="191"/>
      <c r="PMG46" s="191"/>
      <c r="PMH46" s="191"/>
      <c r="PMI46" s="191"/>
      <c r="PMJ46" s="191"/>
      <c r="PMK46" s="191"/>
      <c r="PML46" s="191"/>
      <c r="PMM46" s="191"/>
      <c r="PMN46" s="191"/>
      <c r="PMO46" s="191"/>
      <c r="PMP46" s="191"/>
      <c r="PMQ46" s="191"/>
      <c r="PMR46" s="191"/>
      <c r="PMS46" s="191"/>
      <c r="PMT46" s="191"/>
      <c r="PMU46" s="191"/>
      <c r="PMV46" s="191"/>
      <c r="PMW46" s="191"/>
      <c r="PMX46" s="191"/>
      <c r="PMY46" s="191"/>
      <c r="PMZ46" s="191"/>
      <c r="PNA46" s="191"/>
      <c r="PNB46" s="191"/>
      <c r="PNC46" s="191"/>
      <c r="PND46" s="191"/>
      <c r="PNE46" s="191"/>
      <c r="PNF46" s="191"/>
      <c r="PNG46" s="191"/>
      <c r="PNH46" s="191"/>
      <c r="PNI46" s="191"/>
      <c r="PNJ46" s="191"/>
      <c r="PNK46" s="191"/>
      <c r="PNL46" s="191"/>
      <c r="PNM46" s="191"/>
      <c r="PNN46" s="191"/>
      <c r="PNO46" s="191"/>
      <c r="PNP46" s="191"/>
      <c r="PNQ46" s="191"/>
      <c r="PNR46" s="191"/>
      <c r="PNS46" s="191"/>
      <c r="PNT46" s="191"/>
      <c r="PNU46" s="191"/>
      <c r="PNV46" s="191"/>
      <c r="PNW46" s="191"/>
      <c r="PNX46" s="191"/>
      <c r="PNY46" s="191"/>
      <c r="PNZ46" s="191"/>
      <c r="POA46" s="191"/>
      <c r="POB46" s="191"/>
      <c r="POC46" s="191"/>
      <c r="POD46" s="191"/>
      <c r="POE46" s="191"/>
      <c r="POF46" s="191"/>
      <c r="POG46" s="191"/>
      <c r="POH46" s="191"/>
      <c r="POI46" s="191"/>
      <c r="POJ46" s="191"/>
      <c r="POK46" s="191"/>
      <c r="POL46" s="191"/>
      <c r="POM46" s="191"/>
      <c r="PON46" s="191"/>
      <c r="POO46" s="191"/>
      <c r="POP46" s="191"/>
      <c r="POQ46" s="191"/>
      <c r="POR46" s="191"/>
      <c r="POS46" s="191"/>
      <c r="POT46" s="191"/>
      <c r="POU46" s="191"/>
      <c r="POV46" s="191"/>
      <c r="POW46" s="191"/>
      <c r="POX46" s="191"/>
      <c r="POY46" s="191"/>
      <c r="POZ46" s="191"/>
      <c r="PPA46" s="191"/>
      <c r="PPB46" s="191"/>
      <c r="PPC46" s="191"/>
      <c r="PPD46" s="191"/>
      <c r="PPE46" s="191"/>
      <c r="PPF46" s="191"/>
      <c r="PPG46" s="191"/>
      <c r="PPH46" s="191"/>
      <c r="PPI46" s="191"/>
      <c r="PPJ46" s="191"/>
      <c r="PPK46" s="191"/>
      <c r="PPL46" s="191"/>
      <c r="PPM46" s="191"/>
      <c r="PPN46" s="191"/>
      <c r="PPO46" s="191"/>
      <c r="PPP46" s="191"/>
      <c r="PPQ46" s="191"/>
      <c r="PPR46" s="191"/>
      <c r="PPS46" s="191"/>
      <c r="PPT46" s="191"/>
      <c r="PPU46" s="191"/>
      <c r="PPV46" s="191"/>
      <c r="PPW46" s="191"/>
      <c r="PPX46" s="191"/>
      <c r="PPY46" s="191"/>
      <c r="PPZ46" s="191"/>
      <c r="PQA46" s="191"/>
      <c r="PQB46" s="191"/>
      <c r="PQC46" s="191"/>
      <c r="PQD46" s="191"/>
      <c r="PQE46" s="191"/>
      <c r="PQF46" s="191"/>
      <c r="PQG46" s="191"/>
      <c r="PQH46" s="191"/>
      <c r="PQI46" s="191"/>
      <c r="PQJ46" s="191"/>
      <c r="PQK46" s="191"/>
      <c r="PQL46" s="191"/>
      <c r="PQM46" s="191"/>
      <c r="PQN46" s="191"/>
      <c r="PQO46" s="191"/>
      <c r="PQP46" s="191"/>
      <c r="PQQ46" s="191"/>
      <c r="PQR46" s="191"/>
      <c r="PQS46" s="191"/>
      <c r="PQT46" s="191"/>
      <c r="PQU46" s="191"/>
      <c r="PQV46" s="191"/>
      <c r="PQW46" s="191"/>
      <c r="PQX46" s="191"/>
      <c r="PQY46" s="191"/>
      <c r="PQZ46" s="191"/>
      <c r="PRA46" s="191"/>
      <c r="PRB46" s="191"/>
      <c r="PRC46" s="191"/>
      <c r="PRD46" s="191"/>
      <c r="PRE46" s="191"/>
      <c r="PRF46" s="191"/>
      <c r="PRG46" s="191"/>
      <c r="PRH46" s="191"/>
      <c r="PRI46" s="191"/>
      <c r="PRJ46" s="191"/>
      <c r="PRK46" s="191"/>
      <c r="PRL46" s="191"/>
      <c r="PRM46" s="191"/>
      <c r="PRN46" s="191"/>
      <c r="PRO46" s="191"/>
      <c r="PRP46" s="191"/>
      <c r="PRQ46" s="191"/>
      <c r="PRR46" s="191"/>
      <c r="PRS46" s="191"/>
      <c r="PRT46" s="191"/>
      <c r="PRU46" s="191"/>
      <c r="PRV46" s="191"/>
      <c r="PRW46" s="191"/>
      <c r="PRX46" s="191"/>
      <c r="PRY46" s="191"/>
      <c r="PRZ46" s="191"/>
      <c r="PSA46" s="191"/>
      <c r="PSB46" s="191"/>
      <c r="PSC46" s="191"/>
      <c r="PSD46" s="191"/>
      <c r="PSE46" s="191"/>
      <c r="PSF46" s="191"/>
      <c r="PSG46" s="191"/>
      <c r="PSH46" s="191"/>
      <c r="PSI46" s="191"/>
      <c r="PSJ46" s="191"/>
      <c r="PSK46" s="191"/>
      <c r="PSL46" s="191"/>
      <c r="PSM46" s="191"/>
      <c r="PSN46" s="191"/>
      <c r="PSO46" s="191"/>
      <c r="PSP46" s="191"/>
      <c r="PSQ46" s="191"/>
      <c r="PSR46" s="191"/>
      <c r="PSS46" s="191"/>
      <c r="PST46" s="191"/>
      <c r="PSU46" s="191"/>
      <c r="PSV46" s="191"/>
      <c r="PSW46" s="191"/>
      <c r="PSX46" s="191"/>
      <c r="PSY46" s="191"/>
      <c r="PSZ46" s="191"/>
      <c r="PTA46" s="191"/>
      <c r="PTB46" s="191"/>
      <c r="PTC46" s="191"/>
      <c r="PTD46" s="191"/>
      <c r="PTE46" s="191"/>
      <c r="PTF46" s="191"/>
      <c r="PTG46" s="191"/>
      <c r="PTH46" s="191"/>
      <c r="PTI46" s="191"/>
      <c r="PTJ46" s="191"/>
      <c r="PTK46" s="191"/>
      <c r="PTL46" s="191"/>
      <c r="PTM46" s="191"/>
      <c r="PTN46" s="191"/>
      <c r="PTO46" s="191"/>
      <c r="PTP46" s="191"/>
      <c r="PTQ46" s="191"/>
      <c r="PTR46" s="191"/>
      <c r="PTS46" s="191"/>
      <c r="PTT46" s="191"/>
      <c r="PTU46" s="191"/>
      <c r="PTV46" s="191"/>
      <c r="PTW46" s="191"/>
      <c r="PTX46" s="191"/>
      <c r="PTY46" s="191"/>
      <c r="PTZ46" s="191"/>
      <c r="PUA46" s="191"/>
      <c r="PUB46" s="191"/>
      <c r="PUC46" s="191"/>
      <c r="PUD46" s="191"/>
      <c r="PUE46" s="191"/>
      <c r="PUF46" s="191"/>
      <c r="PUG46" s="191"/>
      <c r="PUH46" s="191"/>
      <c r="PUI46" s="191"/>
      <c r="PUJ46" s="191"/>
      <c r="PUK46" s="191"/>
      <c r="PUL46" s="191"/>
      <c r="PUM46" s="191"/>
      <c r="PUN46" s="191"/>
      <c r="PUO46" s="191"/>
      <c r="PUP46" s="191"/>
      <c r="PUQ46" s="191"/>
      <c r="PUR46" s="191"/>
      <c r="PUS46" s="191"/>
      <c r="PUT46" s="191"/>
      <c r="PUU46" s="191"/>
      <c r="PUV46" s="191"/>
      <c r="PUW46" s="191"/>
      <c r="PUX46" s="191"/>
      <c r="PUY46" s="191"/>
      <c r="PUZ46" s="191"/>
      <c r="PVA46" s="191"/>
      <c r="PVB46" s="191"/>
      <c r="PVC46" s="191"/>
      <c r="PVD46" s="191"/>
      <c r="PVE46" s="191"/>
      <c r="PVF46" s="191"/>
      <c r="PVG46" s="191"/>
      <c r="PVH46" s="191"/>
      <c r="PVI46" s="191"/>
      <c r="PVJ46" s="191"/>
      <c r="PVK46" s="191"/>
      <c r="PVL46" s="191"/>
      <c r="PVM46" s="191"/>
      <c r="PVN46" s="191"/>
      <c r="PVO46" s="191"/>
      <c r="PVP46" s="191"/>
      <c r="PVQ46" s="191"/>
      <c r="PVR46" s="191"/>
      <c r="PVS46" s="191"/>
      <c r="PVT46" s="191"/>
      <c r="PVU46" s="191"/>
      <c r="PVV46" s="191"/>
      <c r="PVW46" s="191"/>
      <c r="PVX46" s="191"/>
      <c r="PVY46" s="191"/>
      <c r="PVZ46" s="191"/>
      <c r="PWA46" s="191"/>
      <c r="PWB46" s="191"/>
      <c r="PWC46" s="191"/>
      <c r="PWD46" s="191"/>
      <c r="PWE46" s="191"/>
      <c r="PWF46" s="191"/>
      <c r="PWG46" s="191"/>
      <c r="PWH46" s="191"/>
      <c r="PWI46" s="191"/>
      <c r="PWJ46" s="191"/>
      <c r="PWK46" s="191"/>
      <c r="PWL46" s="191"/>
      <c r="PWM46" s="191"/>
      <c r="PWN46" s="191"/>
      <c r="PWO46" s="191"/>
      <c r="PWP46" s="191"/>
      <c r="PWQ46" s="191"/>
      <c r="PWR46" s="191"/>
      <c r="PWS46" s="191"/>
      <c r="PWT46" s="191"/>
      <c r="PWU46" s="191"/>
      <c r="PWV46" s="191"/>
      <c r="PWW46" s="191"/>
      <c r="PWX46" s="191"/>
      <c r="PWY46" s="191"/>
      <c r="PWZ46" s="191"/>
      <c r="PXA46" s="191"/>
      <c r="PXB46" s="191"/>
      <c r="PXC46" s="191"/>
      <c r="PXD46" s="191"/>
      <c r="PXE46" s="191"/>
      <c r="PXF46" s="191"/>
      <c r="PXG46" s="191"/>
      <c r="PXH46" s="191"/>
      <c r="PXI46" s="191"/>
      <c r="PXJ46" s="191"/>
      <c r="PXK46" s="191"/>
      <c r="PXL46" s="191"/>
      <c r="PXM46" s="191"/>
      <c r="PXN46" s="191"/>
      <c r="PXO46" s="191"/>
      <c r="PXP46" s="191"/>
      <c r="PXQ46" s="191"/>
      <c r="PXR46" s="191"/>
      <c r="PXS46" s="191"/>
      <c r="PXT46" s="191"/>
      <c r="PXU46" s="191"/>
      <c r="PXV46" s="191"/>
      <c r="PXW46" s="191"/>
      <c r="PXX46" s="191"/>
      <c r="PXY46" s="191"/>
      <c r="PXZ46" s="191"/>
      <c r="PYA46" s="191"/>
      <c r="PYB46" s="191"/>
      <c r="PYC46" s="191"/>
      <c r="PYD46" s="191"/>
      <c r="PYE46" s="191"/>
      <c r="PYF46" s="191"/>
      <c r="PYG46" s="191"/>
      <c r="PYH46" s="191"/>
      <c r="PYI46" s="191"/>
      <c r="PYJ46" s="191"/>
      <c r="PYK46" s="191"/>
      <c r="PYL46" s="191"/>
      <c r="PYM46" s="191"/>
      <c r="PYN46" s="191"/>
      <c r="PYO46" s="191"/>
      <c r="PYP46" s="191"/>
      <c r="PYQ46" s="191"/>
      <c r="PYR46" s="191"/>
      <c r="PYS46" s="191"/>
      <c r="PYT46" s="191"/>
      <c r="PYU46" s="191"/>
      <c r="PYV46" s="191"/>
      <c r="PYW46" s="191"/>
      <c r="PYX46" s="191"/>
      <c r="PYY46" s="191"/>
      <c r="PYZ46" s="191"/>
      <c r="PZA46" s="191"/>
      <c r="PZB46" s="191"/>
      <c r="PZC46" s="191"/>
      <c r="PZD46" s="191"/>
      <c r="PZE46" s="191"/>
      <c r="PZF46" s="191"/>
      <c r="PZG46" s="191"/>
      <c r="PZH46" s="191"/>
      <c r="PZI46" s="191"/>
      <c r="PZJ46" s="191"/>
      <c r="PZK46" s="191"/>
      <c r="PZL46" s="191"/>
      <c r="PZM46" s="191"/>
      <c r="PZN46" s="191"/>
      <c r="PZO46" s="191"/>
      <c r="PZP46" s="191"/>
      <c r="PZQ46" s="191"/>
      <c r="PZR46" s="191"/>
      <c r="PZS46" s="191"/>
      <c r="PZT46" s="191"/>
      <c r="PZU46" s="191"/>
      <c r="PZV46" s="191"/>
      <c r="PZW46" s="191"/>
      <c r="PZX46" s="191"/>
      <c r="PZY46" s="191"/>
      <c r="PZZ46" s="191"/>
      <c r="QAA46" s="191"/>
      <c r="QAB46" s="191"/>
      <c r="QAC46" s="191"/>
      <c r="QAD46" s="191"/>
      <c r="QAE46" s="191"/>
      <c r="QAF46" s="191"/>
      <c r="QAG46" s="191"/>
      <c r="QAH46" s="191"/>
      <c r="QAI46" s="191"/>
      <c r="QAJ46" s="191"/>
      <c r="QAK46" s="191"/>
      <c r="QAL46" s="191"/>
      <c r="QAM46" s="191"/>
      <c r="QAN46" s="191"/>
      <c r="QAO46" s="191"/>
      <c r="QAP46" s="191"/>
      <c r="QAQ46" s="191"/>
      <c r="QAR46" s="191"/>
      <c r="QAS46" s="191"/>
      <c r="QAT46" s="191"/>
      <c r="QAU46" s="191"/>
      <c r="QAV46" s="191"/>
      <c r="QAW46" s="191"/>
      <c r="QAX46" s="191"/>
      <c r="QAY46" s="191"/>
      <c r="QAZ46" s="191"/>
      <c r="QBA46" s="191"/>
      <c r="QBB46" s="191"/>
      <c r="QBC46" s="191"/>
      <c r="QBD46" s="191"/>
      <c r="QBE46" s="191"/>
      <c r="QBF46" s="191"/>
      <c r="QBG46" s="191"/>
      <c r="QBH46" s="191"/>
      <c r="QBI46" s="191"/>
      <c r="QBJ46" s="191"/>
      <c r="QBK46" s="191"/>
      <c r="QBL46" s="191"/>
      <c r="QBM46" s="191"/>
      <c r="QBN46" s="191"/>
      <c r="QBO46" s="191"/>
      <c r="QBP46" s="191"/>
      <c r="QBQ46" s="191"/>
      <c r="QBR46" s="191"/>
      <c r="QBS46" s="191"/>
      <c r="QBT46" s="191"/>
      <c r="QBU46" s="191"/>
      <c r="QBV46" s="191"/>
      <c r="QBW46" s="191"/>
      <c r="QBX46" s="191"/>
      <c r="QBY46" s="191"/>
      <c r="QBZ46" s="191"/>
      <c r="QCA46" s="191"/>
      <c r="QCB46" s="191"/>
      <c r="QCC46" s="191"/>
      <c r="QCD46" s="191"/>
      <c r="QCE46" s="191"/>
      <c r="QCF46" s="191"/>
      <c r="QCG46" s="191"/>
      <c r="QCH46" s="191"/>
      <c r="QCI46" s="191"/>
      <c r="QCJ46" s="191"/>
      <c r="QCK46" s="191"/>
      <c r="QCL46" s="191"/>
      <c r="QCM46" s="191"/>
      <c r="QCN46" s="191"/>
      <c r="QCO46" s="191"/>
      <c r="QCP46" s="191"/>
      <c r="QCQ46" s="191"/>
      <c r="QCR46" s="191"/>
      <c r="QCS46" s="191"/>
      <c r="QCT46" s="191"/>
      <c r="QCU46" s="191"/>
      <c r="QCV46" s="191"/>
      <c r="QCW46" s="191"/>
      <c r="QCX46" s="191"/>
      <c r="QCY46" s="191"/>
      <c r="QCZ46" s="191"/>
      <c r="QDA46" s="191"/>
      <c r="QDB46" s="191"/>
      <c r="QDC46" s="191"/>
      <c r="QDD46" s="191"/>
      <c r="QDE46" s="191"/>
      <c r="QDF46" s="191"/>
      <c r="QDG46" s="191"/>
      <c r="QDH46" s="191"/>
      <c r="QDI46" s="191"/>
      <c r="QDJ46" s="191"/>
      <c r="QDK46" s="191"/>
      <c r="QDL46" s="191"/>
      <c r="QDM46" s="191"/>
      <c r="QDN46" s="191"/>
      <c r="QDO46" s="191"/>
      <c r="QDP46" s="191"/>
      <c r="QDQ46" s="191"/>
      <c r="QDR46" s="191"/>
      <c r="QDS46" s="191"/>
      <c r="QDT46" s="191"/>
      <c r="QDU46" s="191"/>
      <c r="QDV46" s="191"/>
      <c r="QDW46" s="191"/>
      <c r="QDX46" s="191"/>
      <c r="QDY46" s="191"/>
      <c r="QDZ46" s="191"/>
      <c r="QEA46" s="191"/>
      <c r="QEB46" s="191"/>
      <c r="QEC46" s="191"/>
      <c r="QED46" s="191"/>
      <c r="QEE46" s="191"/>
      <c r="QEF46" s="191"/>
      <c r="QEG46" s="191"/>
      <c r="QEH46" s="191"/>
      <c r="QEI46" s="191"/>
      <c r="QEJ46" s="191"/>
      <c r="QEK46" s="191"/>
      <c r="QEL46" s="191"/>
      <c r="QEM46" s="191"/>
      <c r="QEN46" s="191"/>
      <c r="QEO46" s="191"/>
      <c r="QEP46" s="191"/>
      <c r="QEQ46" s="191"/>
      <c r="QER46" s="191"/>
      <c r="QES46" s="191"/>
      <c r="QET46" s="191"/>
      <c r="QEU46" s="191"/>
      <c r="QEV46" s="191"/>
      <c r="QEW46" s="191"/>
      <c r="QEX46" s="191"/>
      <c r="QEY46" s="191"/>
      <c r="QEZ46" s="191"/>
      <c r="QFA46" s="191"/>
      <c r="QFB46" s="191"/>
      <c r="QFC46" s="191"/>
      <c r="QFD46" s="191"/>
      <c r="QFE46" s="191"/>
      <c r="QFF46" s="191"/>
      <c r="QFG46" s="191"/>
      <c r="QFH46" s="191"/>
      <c r="QFI46" s="191"/>
      <c r="QFJ46" s="191"/>
      <c r="QFK46" s="191"/>
      <c r="QFL46" s="191"/>
      <c r="QFM46" s="191"/>
      <c r="QFN46" s="191"/>
      <c r="QFO46" s="191"/>
      <c r="QFP46" s="191"/>
      <c r="QFQ46" s="191"/>
      <c r="QFR46" s="191"/>
      <c r="QFS46" s="191"/>
      <c r="QFT46" s="191"/>
      <c r="QFU46" s="191"/>
      <c r="QFV46" s="191"/>
      <c r="QFW46" s="191"/>
      <c r="QFX46" s="191"/>
      <c r="QFY46" s="191"/>
      <c r="QFZ46" s="191"/>
      <c r="QGA46" s="191"/>
      <c r="QGB46" s="191"/>
      <c r="QGC46" s="191"/>
      <c r="QGD46" s="191"/>
      <c r="QGE46" s="191"/>
      <c r="QGF46" s="191"/>
      <c r="QGG46" s="191"/>
      <c r="QGH46" s="191"/>
      <c r="QGI46" s="191"/>
      <c r="QGJ46" s="191"/>
      <c r="QGK46" s="191"/>
      <c r="QGL46" s="191"/>
      <c r="QGM46" s="191"/>
      <c r="QGN46" s="191"/>
      <c r="QGO46" s="191"/>
      <c r="QGP46" s="191"/>
      <c r="QGQ46" s="191"/>
      <c r="QGR46" s="191"/>
      <c r="QGS46" s="191"/>
      <c r="QGT46" s="191"/>
      <c r="QGU46" s="191"/>
      <c r="QGV46" s="191"/>
      <c r="QGW46" s="191"/>
      <c r="QGX46" s="191"/>
      <c r="QGY46" s="191"/>
      <c r="QGZ46" s="191"/>
      <c r="QHA46" s="191"/>
      <c r="QHB46" s="191"/>
      <c r="QHC46" s="191"/>
      <c r="QHD46" s="191"/>
      <c r="QHE46" s="191"/>
      <c r="QHF46" s="191"/>
      <c r="QHG46" s="191"/>
      <c r="QHH46" s="191"/>
      <c r="QHI46" s="191"/>
      <c r="QHJ46" s="191"/>
      <c r="QHK46" s="191"/>
      <c r="QHL46" s="191"/>
      <c r="QHM46" s="191"/>
      <c r="QHN46" s="191"/>
      <c r="QHO46" s="191"/>
      <c r="QHP46" s="191"/>
      <c r="QHQ46" s="191"/>
      <c r="QHR46" s="191"/>
      <c r="QHS46" s="191"/>
      <c r="QHT46" s="191"/>
      <c r="QHU46" s="191"/>
      <c r="QHV46" s="191"/>
      <c r="QHW46" s="191"/>
      <c r="QHX46" s="191"/>
      <c r="QHY46" s="191"/>
      <c r="QHZ46" s="191"/>
      <c r="QIA46" s="191"/>
      <c r="QIB46" s="191"/>
      <c r="QIC46" s="191"/>
      <c r="QID46" s="191"/>
      <c r="QIE46" s="191"/>
      <c r="QIF46" s="191"/>
      <c r="QIG46" s="191"/>
      <c r="QIH46" s="191"/>
      <c r="QII46" s="191"/>
      <c r="QIJ46" s="191"/>
      <c r="QIK46" s="191"/>
      <c r="QIL46" s="191"/>
      <c r="QIM46" s="191"/>
      <c r="QIN46" s="191"/>
      <c r="QIO46" s="191"/>
      <c r="QIP46" s="191"/>
      <c r="QIQ46" s="191"/>
      <c r="QIR46" s="191"/>
      <c r="QIS46" s="191"/>
      <c r="QIT46" s="191"/>
      <c r="QIU46" s="191"/>
      <c r="QIV46" s="191"/>
      <c r="QIW46" s="191"/>
      <c r="QIX46" s="191"/>
      <c r="QIY46" s="191"/>
      <c r="QIZ46" s="191"/>
      <c r="QJA46" s="191"/>
      <c r="QJB46" s="191"/>
      <c r="QJC46" s="191"/>
      <c r="QJD46" s="191"/>
      <c r="QJE46" s="191"/>
      <c r="QJF46" s="191"/>
      <c r="QJG46" s="191"/>
      <c r="QJH46" s="191"/>
      <c r="QJI46" s="191"/>
      <c r="QJJ46" s="191"/>
      <c r="QJK46" s="191"/>
      <c r="QJL46" s="191"/>
      <c r="QJM46" s="191"/>
      <c r="QJN46" s="191"/>
      <c r="QJO46" s="191"/>
      <c r="QJP46" s="191"/>
      <c r="QJQ46" s="191"/>
      <c r="QJR46" s="191"/>
      <c r="QJS46" s="191"/>
      <c r="QJT46" s="191"/>
      <c r="QJU46" s="191"/>
      <c r="QJV46" s="191"/>
      <c r="QJW46" s="191"/>
      <c r="QJX46" s="191"/>
      <c r="QJY46" s="191"/>
      <c r="QJZ46" s="191"/>
      <c r="QKA46" s="191"/>
      <c r="QKB46" s="191"/>
      <c r="QKC46" s="191"/>
      <c r="QKD46" s="191"/>
      <c r="QKE46" s="191"/>
      <c r="QKF46" s="191"/>
      <c r="QKG46" s="191"/>
      <c r="QKH46" s="191"/>
      <c r="QKI46" s="191"/>
      <c r="QKJ46" s="191"/>
      <c r="QKK46" s="191"/>
      <c r="QKL46" s="191"/>
      <c r="QKM46" s="191"/>
      <c r="QKN46" s="191"/>
      <c r="QKO46" s="191"/>
      <c r="QKP46" s="191"/>
      <c r="QKQ46" s="191"/>
      <c r="QKR46" s="191"/>
      <c r="QKS46" s="191"/>
      <c r="QKT46" s="191"/>
      <c r="QKU46" s="191"/>
      <c r="QKV46" s="191"/>
      <c r="QKW46" s="191"/>
      <c r="QKX46" s="191"/>
      <c r="QKY46" s="191"/>
      <c r="QKZ46" s="191"/>
      <c r="QLA46" s="191"/>
      <c r="QLB46" s="191"/>
      <c r="QLC46" s="191"/>
      <c r="QLD46" s="191"/>
      <c r="QLE46" s="191"/>
      <c r="QLF46" s="191"/>
      <c r="QLG46" s="191"/>
      <c r="QLH46" s="191"/>
      <c r="QLI46" s="191"/>
      <c r="QLJ46" s="191"/>
      <c r="QLK46" s="191"/>
      <c r="QLL46" s="191"/>
      <c r="QLM46" s="191"/>
      <c r="QLN46" s="191"/>
      <c r="QLO46" s="191"/>
      <c r="QLP46" s="191"/>
      <c r="QLQ46" s="191"/>
      <c r="QLR46" s="191"/>
      <c r="QLS46" s="191"/>
      <c r="QLT46" s="191"/>
      <c r="QLU46" s="191"/>
      <c r="QLV46" s="191"/>
      <c r="QLW46" s="191"/>
      <c r="QLX46" s="191"/>
      <c r="QLY46" s="191"/>
      <c r="QLZ46" s="191"/>
      <c r="QMA46" s="191"/>
      <c r="QMB46" s="191"/>
      <c r="QMC46" s="191"/>
      <c r="QMD46" s="191"/>
      <c r="QME46" s="191"/>
      <c r="QMF46" s="191"/>
      <c r="QMG46" s="191"/>
      <c r="QMH46" s="191"/>
      <c r="QMI46" s="191"/>
      <c r="QMJ46" s="191"/>
      <c r="QMK46" s="191"/>
      <c r="QML46" s="191"/>
      <c r="QMM46" s="191"/>
      <c r="QMN46" s="191"/>
      <c r="QMO46" s="191"/>
      <c r="QMP46" s="191"/>
      <c r="QMQ46" s="191"/>
      <c r="QMR46" s="191"/>
      <c r="QMS46" s="191"/>
      <c r="QMT46" s="191"/>
      <c r="QMU46" s="191"/>
      <c r="QMV46" s="191"/>
      <c r="QMW46" s="191"/>
      <c r="QMX46" s="191"/>
      <c r="QMY46" s="191"/>
      <c r="QMZ46" s="191"/>
      <c r="QNA46" s="191"/>
      <c r="QNB46" s="191"/>
      <c r="QNC46" s="191"/>
      <c r="QND46" s="191"/>
      <c r="QNE46" s="191"/>
      <c r="QNF46" s="191"/>
      <c r="QNG46" s="191"/>
      <c r="QNH46" s="191"/>
      <c r="QNI46" s="191"/>
      <c r="QNJ46" s="191"/>
      <c r="QNK46" s="191"/>
      <c r="QNL46" s="191"/>
      <c r="QNM46" s="191"/>
      <c r="QNN46" s="191"/>
      <c r="QNO46" s="191"/>
      <c r="QNP46" s="191"/>
      <c r="QNQ46" s="191"/>
      <c r="QNR46" s="191"/>
      <c r="QNS46" s="191"/>
      <c r="QNT46" s="191"/>
      <c r="QNU46" s="191"/>
      <c r="QNV46" s="191"/>
      <c r="QNW46" s="191"/>
      <c r="QNX46" s="191"/>
      <c r="QNY46" s="191"/>
      <c r="QNZ46" s="191"/>
      <c r="QOA46" s="191"/>
      <c r="QOB46" s="191"/>
      <c r="QOC46" s="191"/>
      <c r="QOD46" s="191"/>
      <c r="QOE46" s="191"/>
      <c r="QOF46" s="191"/>
      <c r="QOG46" s="191"/>
      <c r="QOH46" s="191"/>
      <c r="QOI46" s="191"/>
      <c r="QOJ46" s="191"/>
      <c r="QOK46" s="191"/>
      <c r="QOL46" s="191"/>
      <c r="QOM46" s="191"/>
      <c r="QON46" s="191"/>
      <c r="QOO46" s="191"/>
      <c r="QOP46" s="191"/>
      <c r="QOQ46" s="191"/>
      <c r="QOR46" s="191"/>
      <c r="QOS46" s="191"/>
      <c r="QOT46" s="191"/>
      <c r="QOU46" s="191"/>
      <c r="QOV46" s="191"/>
      <c r="QOW46" s="191"/>
      <c r="QOX46" s="191"/>
      <c r="QOY46" s="191"/>
      <c r="QOZ46" s="191"/>
      <c r="QPA46" s="191"/>
      <c r="QPB46" s="191"/>
      <c r="QPC46" s="191"/>
      <c r="QPD46" s="191"/>
      <c r="QPE46" s="191"/>
      <c r="QPF46" s="191"/>
      <c r="QPG46" s="191"/>
      <c r="QPH46" s="191"/>
      <c r="QPI46" s="191"/>
      <c r="QPJ46" s="191"/>
      <c r="QPK46" s="191"/>
      <c r="QPL46" s="191"/>
      <c r="QPM46" s="191"/>
      <c r="QPN46" s="191"/>
      <c r="QPO46" s="191"/>
      <c r="QPP46" s="191"/>
      <c r="QPQ46" s="191"/>
      <c r="QPR46" s="191"/>
      <c r="QPS46" s="191"/>
      <c r="QPT46" s="191"/>
      <c r="QPU46" s="191"/>
      <c r="QPV46" s="191"/>
      <c r="QPW46" s="191"/>
      <c r="QPX46" s="191"/>
      <c r="QPY46" s="191"/>
      <c r="QPZ46" s="191"/>
      <c r="QQA46" s="191"/>
      <c r="QQB46" s="191"/>
      <c r="QQC46" s="191"/>
      <c r="QQD46" s="191"/>
      <c r="QQE46" s="191"/>
      <c r="QQF46" s="191"/>
      <c r="QQG46" s="191"/>
      <c r="QQH46" s="191"/>
      <c r="QQI46" s="191"/>
      <c r="QQJ46" s="191"/>
      <c r="QQK46" s="191"/>
      <c r="QQL46" s="191"/>
      <c r="QQM46" s="191"/>
      <c r="QQN46" s="191"/>
      <c r="QQO46" s="191"/>
      <c r="QQP46" s="191"/>
      <c r="QQQ46" s="191"/>
      <c r="QQR46" s="191"/>
      <c r="QQS46" s="191"/>
      <c r="QQT46" s="191"/>
      <c r="QQU46" s="191"/>
      <c r="QQV46" s="191"/>
      <c r="QQW46" s="191"/>
      <c r="QQX46" s="191"/>
      <c r="QQY46" s="191"/>
      <c r="QQZ46" s="191"/>
      <c r="QRA46" s="191"/>
      <c r="QRB46" s="191"/>
      <c r="QRC46" s="191"/>
      <c r="QRD46" s="191"/>
      <c r="QRE46" s="191"/>
      <c r="QRF46" s="191"/>
      <c r="QRG46" s="191"/>
      <c r="QRH46" s="191"/>
      <c r="QRI46" s="191"/>
      <c r="QRJ46" s="191"/>
      <c r="QRK46" s="191"/>
      <c r="QRL46" s="191"/>
      <c r="QRM46" s="191"/>
      <c r="QRN46" s="191"/>
      <c r="QRO46" s="191"/>
      <c r="QRP46" s="191"/>
      <c r="QRQ46" s="191"/>
      <c r="QRR46" s="191"/>
      <c r="QRS46" s="191"/>
      <c r="QRT46" s="191"/>
      <c r="QRU46" s="191"/>
      <c r="QRV46" s="191"/>
      <c r="QRW46" s="191"/>
      <c r="QRX46" s="191"/>
      <c r="QRY46" s="191"/>
      <c r="QRZ46" s="191"/>
      <c r="QSA46" s="191"/>
      <c r="QSB46" s="191"/>
      <c r="QSC46" s="191"/>
      <c r="QSD46" s="191"/>
      <c r="QSE46" s="191"/>
      <c r="QSF46" s="191"/>
      <c r="QSG46" s="191"/>
      <c r="QSH46" s="191"/>
      <c r="QSI46" s="191"/>
      <c r="QSJ46" s="191"/>
      <c r="QSK46" s="191"/>
      <c r="QSL46" s="191"/>
      <c r="QSM46" s="191"/>
      <c r="QSN46" s="191"/>
      <c r="QSO46" s="191"/>
      <c r="QSP46" s="191"/>
      <c r="QSQ46" s="191"/>
      <c r="QSR46" s="191"/>
      <c r="QSS46" s="191"/>
      <c r="QST46" s="191"/>
      <c r="QSU46" s="191"/>
      <c r="QSV46" s="191"/>
      <c r="QSW46" s="191"/>
      <c r="QSX46" s="191"/>
      <c r="QSY46" s="191"/>
      <c r="QSZ46" s="191"/>
      <c r="QTA46" s="191"/>
      <c r="QTB46" s="191"/>
      <c r="QTC46" s="191"/>
      <c r="QTD46" s="191"/>
      <c r="QTE46" s="191"/>
      <c r="QTF46" s="191"/>
      <c r="QTG46" s="191"/>
      <c r="QTH46" s="191"/>
      <c r="QTI46" s="191"/>
      <c r="QTJ46" s="191"/>
      <c r="QTK46" s="191"/>
      <c r="QTL46" s="191"/>
      <c r="QTM46" s="191"/>
      <c r="QTN46" s="191"/>
      <c r="QTO46" s="191"/>
      <c r="QTP46" s="191"/>
      <c r="QTQ46" s="191"/>
      <c r="QTR46" s="191"/>
      <c r="QTS46" s="191"/>
      <c r="QTT46" s="191"/>
      <c r="QTU46" s="191"/>
      <c r="QTV46" s="191"/>
      <c r="QTW46" s="191"/>
      <c r="QTX46" s="191"/>
      <c r="QTY46" s="191"/>
      <c r="QTZ46" s="191"/>
      <c r="QUA46" s="191"/>
      <c r="QUB46" s="191"/>
      <c r="QUC46" s="191"/>
      <c r="QUD46" s="191"/>
      <c r="QUE46" s="191"/>
      <c r="QUF46" s="191"/>
      <c r="QUG46" s="191"/>
      <c r="QUH46" s="191"/>
      <c r="QUI46" s="191"/>
      <c r="QUJ46" s="191"/>
      <c r="QUK46" s="191"/>
      <c r="QUL46" s="191"/>
      <c r="QUM46" s="191"/>
      <c r="QUN46" s="191"/>
      <c r="QUO46" s="191"/>
      <c r="QUP46" s="191"/>
      <c r="QUQ46" s="191"/>
      <c r="QUR46" s="191"/>
      <c r="QUS46" s="191"/>
      <c r="QUT46" s="191"/>
      <c r="QUU46" s="191"/>
      <c r="QUV46" s="191"/>
      <c r="QUW46" s="191"/>
      <c r="QUX46" s="191"/>
      <c r="QUY46" s="191"/>
      <c r="QUZ46" s="191"/>
      <c r="QVA46" s="191"/>
      <c r="QVB46" s="191"/>
      <c r="QVC46" s="191"/>
      <c r="QVD46" s="191"/>
      <c r="QVE46" s="191"/>
      <c r="QVF46" s="191"/>
      <c r="QVG46" s="191"/>
      <c r="QVH46" s="191"/>
      <c r="QVI46" s="191"/>
      <c r="QVJ46" s="191"/>
      <c r="QVK46" s="191"/>
      <c r="QVL46" s="191"/>
      <c r="QVM46" s="191"/>
      <c r="QVN46" s="191"/>
      <c r="QVO46" s="191"/>
      <c r="QVP46" s="191"/>
      <c r="QVQ46" s="191"/>
      <c r="QVR46" s="191"/>
      <c r="QVS46" s="191"/>
      <c r="QVT46" s="191"/>
      <c r="QVU46" s="191"/>
      <c r="QVV46" s="191"/>
      <c r="QVW46" s="191"/>
      <c r="QVX46" s="191"/>
      <c r="QVY46" s="191"/>
      <c r="QVZ46" s="191"/>
      <c r="QWA46" s="191"/>
      <c r="QWB46" s="191"/>
      <c r="QWC46" s="191"/>
      <c r="QWD46" s="191"/>
      <c r="QWE46" s="191"/>
      <c r="QWF46" s="191"/>
      <c r="QWG46" s="191"/>
      <c r="QWH46" s="191"/>
      <c r="QWI46" s="191"/>
      <c r="QWJ46" s="191"/>
      <c r="QWK46" s="191"/>
      <c r="QWL46" s="191"/>
      <c r="QWM46" s="191"/>
      <c r="QWN46" s="191"/>
      <c r="QWO46" s="191"/>
      <c r="QWP46" s="191"/>
      <c r="QWQ46" s="191"/>
      <c r="QWR46" s="191"/>
      <c r="QWS46" s="191"/>
      <c r="QWT46" s="191"/>
      <c r="QWU46" s="191"/>
      <c r="QWV46" s="191"/>
      <c r="QWW46" s="191"/>
      <c r="QWX46" s="191"/>
      <c r="QWY46" s="191"/>
      <c r="QWZ46" s="191"/>
      <c r="QXA46" s="191"/>
      <c r="QXB46" s="191"/>
      <c r="QXC46" s="191"/>
      <c r="QXD46" s="191"/>
      <c r="QXE46" s="191"/>
      <c r="QXF46" s="191"/>
      <c r="QXG46" s="191"/>
      <c r="QXH46" s="191"/>
      <c r="QXI46" s="191"/>
      <c r="QXJ46" s="191"/>
      <c r="QXK46" s="191"/>
      <c r="QXL46" s="191"/>
      <c r="QXM46" s="191"/>
      <c r="QXN46" s="191"/>
      <c r="QXO46" s="191"/>
      <c r="QXP46" s="191"/>
      <c r="QXQ46" s="191"/>
      <c r="QXR46" s="191"/>
      <c r="QXS46" s="191"/>
      <c r="QXT46" s="191"/>
      <c r="QXU46" s="191"/>
      <c r="QXV46" s="191"/>
      <c r="QXW46" s="191"/>
      <c r="QXX46" s="191"/>
      <c r="QXY46" s="191"/>
      <c r="QXZ46" s="191"/>
      <c r="QYA46" s="191"/>
      <c r="QYB46" s="191"/>
      <c r="QYC46" s="191"/>
      <c r="QYD46" s="191"/>
      <c r="QYE46" s="191"/>
      <c r="QYF46" s="191"/>
      <c r="QYG46" s="191"/>
      <c r="QYH46" s="191"/>
      <c r="QYI46" s="191"/>
      <c r="QYJ46" s="191"/>
      <c r="QYK46" s="191"/>
      <c r="QYL46" s="191"/>
      <c r="QYM46" s="191"/>
      <c r="QYN46" s="191"/>
      <c r="QYO46" s="191"/>
      <c r="QYP46" s="191"/>
      <c r="QYQ46" s="191"/>
      <c r="QYR46" s="191"/>
      <c r="QYS46" s="191"/>
      <c r="QYT46" s="191"/>
      <c r="QYU46" s="191"/>
      <c r="QYV46" s="191"/>
      <c r="QYW46" s="191"/>
      <c r="QYX46" s="191"/>
      <c r="QYY46" s="191"/>
      <c r="QYZ46" s="191"/>
      <c r="QZA46" s="191"/>
      <c r="QZB46" s="191"/>
      <c r="QZC46" s="191"/>
      <c r="QZD46" s="191"/>
      <c r="QZE46" s="191"/>
      <c r="QZF46" s="191"/>
      <c r="QZG46" s="191"/>
      <c r="QZH46" s="191"/>
      <c r="QZI46" s="191"/>
      <c r="QZJ46" s="191"/>
      <c r="QZK46" s="191"/>
      <c r="QZL46" s="191"/>
      <c r="QZM46" s="191"/>
      <c r="QZN46" s="191"/>
      <c r="QZO46" s="191"/>
      <c r="QZP46" s="191"/>
      <c r="QZQ46" s="191"/>
      <c r="QZR46" s="191"/>
      <c r="QZS46" s="191"/>
      <c r="QZT46" s="191"/>
      <c r="QZU46" s="191"/>
      <c r="QZV46" s="191"/>
      <c r="QZW46" s="191"/>
      <c r="QZX46" s="191"/>
      <c r="QZY46" s="191"/>
      <c r="QZZ46" s="191"/>
      <c r="RAA46" s="191"/>
      <c r="RAB46" s="191"/>
      <c r="RAC46" s="191"/>
      <c r="RAD46" s="191"/>
      <c r="RAE46" s="191"/>
      <c r="RAF46" s="191"/>
      <c r="RAG46" s="191"/>
      <c r="RAH46" s="191"/>
      <c r="RAI46" s="191"/>
      <c r="RAJ46" s="191"/>
      <c r="RAK46" s="191"/>
      <c r="RAL46" s="191"/>
      <c r="RAM46" s="191"/>
      <c r="RAN46" s="191"/>
      <c r="RAO46" s="191"/>
      <c r="RAP46" s="191"/>
      <c r="RAQ46" s="191"/>
      <c r="RAR46" s="191"/>
      <c r="RAS46" s="191"/>
      <c r="RAT46" s="191"/>
      <c r="RAU46" s="191"/>
      <c r="RAV46" s="191"/>
      <c r="RAW46" s="191"/>
      <c r="RAX46" s="191"/>
      <c r="RAY46" s="191"/>
      <c r="RAZ46" s="191"/>
      <c r="RBA46" s="191"/>
      <c r="RBB46" s="191"/>
      <c r="RBC46" s="191"/>
      <c r="RBD46" s="191"/>
      <c r="RBE46" s="191"/>
      <c r="RBF46" s="191"/>
      <c r="RBG46" s="191"/>
      <c r="RBH46" s="191"/>
      <c r="RBI46" s="191"/>
      <c r="RBJ46" s="191"/>
      <c r="RBK46" s="191"/>
      <c r="RBL46" s="191"/>
      <c r="RBM46" s="191"/>
      <c r="RBN46" s="191"/>
      <c r="RBO46" s="191"/>
      <c r="RBP46" s="191"/>
      <c r="RBQ46" s="191"/>
      <c r="RBR46" s="191"/>
      <c r="RBS46" s="191"/>
      <c r="RBT46" s="191"/>
      <c r="RBU46" s="191"/>
      <c r="RBV46" s="191"/>
      <c r="RBW46" s="191"/>
      <c r="RBX46" s="191"/>
      <c r="RBY46" s="191"/>
      <c r="RBZ46" s="191"/>
      <c r="RCA46" s="191"/>
      <c r="RCB46" s="191"/>
      <c r="RCC46" s="191"/>
      <c r="RCD46" s="191"/>
      <c r="RCE46" s="191"/>
      <c r="RCF46" s="191"/>
      <c r="RCG46" s="191"/>
      <c r="RCH46" s="191"/>
      <c r="RCI46" s="191"/>
      <c r="RCJ46" s="191"/>
      <c r="RCK46" s="191"/>
      <c r="RCL46" s="191"/>
      <c r="RCM46" s="191"/>
      <c r="RCN46" s="191"/>
      <c r="RCO46" s="191"/>
      <c r="RCP46" s="191"/>
      <c r="RCQ46" s="191"/>
      <c r="RCR46" s="191"/>
      <c r="RCS46" s="191"/>
      <c r="RCT46" s="191"/>
      <c r="RCU46" s="191"/>
      <c r="RCV46" s="191"/>
      <c r="RCW46" s="191"/>
      <c r="RCX46" s="191"/>
      <c r="RCY46" s="191"/>
      <c r="RCZ46" s="191"/>
      <c r="RDA46" s="191"/>
      <c r="RDB46" s="191"/>
      <c r="RDC46" s="191"/>
      <c r="RDD46" s="191"/>
      <c r="RDE46" s="191"/>
      <c r="RDF46" s="191"/>
      <c r="RDG46" s="191"/>
      <c r="RDH46" s="191"/>
      <c r="RDI46" s="191"/>
      <c r="RDJ46" s="191"/>
      <c r="RDK46" s="191"/>
      <c r="RDL46" s="191"/>
      <c r="RDM46" s="191"/>
      <c r="RDN46" s="191"/>
      <c r="RDO46" s="191"/>
      <c r="RDP46" s="191"/>
      <c r="RDQ46" s="191"/>
      <c r="RDR46" s="191"/>
      <c r="RDS46" s="191"/>
      <c r="RDT46" s="191"/>
      <c r="RDU46" s="191"/>
      <c r="RDV46" s="191"/>
      <c r="RDW46" s="191"/>
      <c r="RDX46" s="191"/>
      <c r="RDY46" s="191"/>
      <c r="RDZ46" s="191"/>
      <c r="REA46" s="191"/>
      <c r="REB46" s="191"/>
      <c r="REC46" s="191"/>
      <c r="RED46" s="191"/>
      <c r="REE46" s="191"/>
      <c r="REF46" s="191"/>
      <c r="REG46" s="191"/>
      <c r="REH46" s="191"/>
      <c r="REI46" s="191"/>
      <c r="REJ46" s="191"/>
      <c r="REK46" s="191"/>
      <c r="REL46" s="191"/>
      <c r="REM46" s="191"/>
      <c r="REN46" s="191"/>
      <c r="REO46" s="191"/>
      <c r="REP46" s="191"/>
      <c r="REQ46" s="191"/>
      <c r="RER46" s="191"/>
      <c r="RES46" s="191"/>
      <c r="RET46" s="191"/>
      <c r="REU46" s="191"/>
      <c r="REV46" s="191"/>
      <c r="REW46" s="191"/>
      <c r="REX46" s="191"/>
      <c r="REY46" s="191"/>
      <c r="REZ46" s="191"/>
      <c r="RFA46" s="191"/>
      <c r="RFB46" s="191"/>
      <c r="RFC46" s="191"/>
      <c r="RFD46" s="191"/>
      <c r="RFE46" s="191"/>
      <c r="RFF46" s="191"/>
      <c r="RFG46" s="191"/>
      <c r="RFH46" s="191"/>
      <c r="RFI46" s="191"/>
      <c r="RFJ46" s="191"/>
      <c r="RFK46" s="191"/>
      <c r="RFL46" s="191"/>
      <c r="RFM46" s="191"/>
      <c r="RFN46" s="191"/>
      <c r="RFO46" s="191"/>
      <c r="RFP46" s="191"/>
      <c r="RFQ46" s="191"/>
      <c r="RFR46" s="191"/>
      <c r="RFS46" s="191"/>
      <c r="RFT46" s="191"/>
      <c r="RFU46" s="191"/>
      <c r="RFV46" s="191"/>
      <c r="RFW46" s="191"/>
      <c r="RFX46" s="191"/>
      <c r="RFY46" s="191"/>
      <c r="RFZ46" s="191"/>
      <c r="RGA46" s="191"/>
      <c r="RGB46" s="191"/>
      <c r="RGC46" s="191"/>
      <c r="RGD46" s="191"/>
      <c r="RGE46" s="191"/>
      <c r="RGF46" s="191"/>
      <c r="RGG46" s="191"/>
      <c r="RGH46" s="191"/>
      <c r="RGI46" s="191"/>
      <c r="RGJ46" s="191"/>
      <c r="RGK46" s="191"/>
      <c r="RGL46" s="191"/>
      <c r="RGM46" s="191"/>
      <c r="RGN46" s="191"/>
      <c r="RGO46" s="191"/>
      <c r="RGP46" s="191"/>
      <c r="RGQ46" s="191"/>
      <c r="RGR46" s="191"/>
      <c r="RGS46" s="191"/>
      <c r="RGT46" s="191"/>
      <c r="RGU46" s="191"/>
      <c r="RGV46" s="191"/>
      <c r="RGW46" s="191"/>
      <c r="RGX46" s="191"/>
      <c r="RGY46" s="191"/>
      <c r="RGZ46" s="191"/>
      <c r="RHA46" s="191"/>
      <c r="RHB46" s="191"/>
      <c r="RHC46" s="191"/>
      <c r="RHD46" s="191"/>
      <c r="RHE46" s="191"/>
      <c r="RHF46" s="191"/>
      <c r="RHG46" s="191"/>
      <c r="RHH46" s="191"/>
      <c r="RHI46" s="191"/>
      <c r="RHJ46" s="191"/>
      <c r="RHK46" s="191"/>
      <c r="RHL46" s="191"/>
      <c r="RHM46" s="191"/>
      <c r="RHN46" s="191"/>
      <c r="RHO46" s="191"/>
      <c r="RHP46" s="191"/>
      <c r="RHQ46" s="191"/>
      <c r="RHR46" s="191"/>
      <c r="RHS46" s="191"/>
      <c r="RHT46" s="191"/>
      <c r="RHU46" s="191"/>
      <c r="RHV46" s="191"/>
      <c r="RHW46" s="191"/>
      <c r="RHX46" s="191"/>
      <c r="RHY46" s="191"/>
      <c r="RHZ46" s="191"/>
      <c r="RIA46" s="191"/>
      <c r="RIB46" s="191"/>
      <c r="RIC46" s="191"/>
      <c r="RID46" s="191"/>
      <c r="RIE46" s="191"/>
      <c r="RIF46" s="191"/>
      <c r="RIG46" s="191"/>
      <c r="RIH46" s="191"/>
      <c r="RII46" s="191"/>
      <c r="RIJ46" s="191"/>
      <c r="RIK46" s="191"/>
      <c r="RIL46" s="191"/>
      <c r="RIM46" s="191"/>
      <c r="RIN46" s="191"/>
      <c r="RIO46" s="191"/>
      <c r="RIP46" s="191"/>
      <c r="RIQ46" s="191"/>
      <c r="RIR46" s="191"/>
      <c r="RIS46" s="191"/>
      <c r="RIT46" s="191"/>
      <c r="RIU46" s="191"/>
      <c r="RIV46" s="191"/>
      <c r="RIW46" s="191"/>
      <c r="RIX46" s="191"/>
      <c r="RIY46" s="191"/>
      <c r="RIZ46" s="191"/>
      <c r="RJA46" s="191"/>
      <c r="RJB46" s="191"/>
      <c r="RJC46" s="191"/>
      <c r="RJD46" s="191"/>
      <c r="RJE46" s="191"/>
      <c r="RJF46" s="191"/>
      <c r="RJG46" s="191"/>
      <c r="RJH46" s="191"/>
      <c r="RJI46" s="191"/>
      <c r="RJJ46" s="191"/>
      <c r="RJK46" s="191"/>
      <c r="RJL46" s="191"/>
      <c r="RJM46" s="191"/>
      <c r="RJN46" s="191"/>
      <c r="RJO46" s="191"/>
      <c r="RJP46" s="191"/>
      <c r="RJQ46" s="191"/>
      <c r="RJR46" s="191"/>
      <c r="RJS46" s="191"/>
      <c r="RJT46" s="191"/>
      <c r="RJU46" s="191"/>
      <c r="RJV46" s="191"/>
      <c r="RJW46" s="191"/>
      <c r="RJX46" s="191"/>
      <c r="RJY46" s="191"/>
      <c r="RJZ46" s="191"/>
      <c r="RKA46" s="191"/>
      <c r="RKB46" s="191"/>
      <c r="RKC46" s="191"/>
      <c r="RKD46" s="191"/>
      <c r="RKE46" s="191"/>
      <c r="RKF46" s="191"/>
      <c r="RKG46" s="191"/>
      <c r="RKH46" s="191"/>
      <c r="RKI46" s="191"/>
      <c r="RKJ46" s="191"/>
      <c r="RKK46" s="191"/>
      <c r="RKL46" s="191"/>
      <c r="RKM46" s="191"/>
      <c r="RKN46" s="191"/>
      <c r="RKO46" s="191"/>
      <c r="RKP46" s="191"/>
      <c r="RKQ46" s="191"/>
      <c r="RKR46" s="191"/>
      <c r="RKS46" s="191"/>
      <c r="RKT46" s="191"/>
      <c r="RKU46" s="191"/>
      <c r="RKV46" s="191"/>
      <c r="RKW46" s="191"/>
      <c r="RKX46" s="191"/>
      <c r="RKY46" s="191"/>
      <c r="RKZ46" s="191"/>
      <c r="RLA46" s="191"/>
      <c r="RLB46" s="191"/>
      <c r="RLC46" s="191"/>
      <c r="RLD46" s="191"/>
      <c r="RLE46" s="191"/>
      <c r="RLF46" s="191"/>
      <c r="RLG46" s="191"/>
      <c r="RLH46" s="191"/>
      <c r="RLI46" s="191"/>
      <c r="RLJ46" s="191"/>
      <c r="RLK46" s="191"/>
      <c r="RLL46" s="191"/>
      <c r="RLM46" s="191"/>
      <c r="RLN46" s="191"/>
      <c r="RLO46" s="191"/>
      <c r="RLP46" s="191"/>
      <c r="RLQ46" s="191"/>
      <c r="RLR46" s="191"/>
      <c r="RLS46" s="191"/>
      <c r="RLT46" s="191"/>
      <c r="RLU46" s="191"/>
      <c r="RLV46" s="191"/>
      <c r="RLW46" s="191"/>
      <c r="RLX46" s="191"/>
      <c r="RLY46" s="191"/>
      <c r="RLZ46" s="191"/>
      <c r="RMA46" s="191"/>
      <c r="RMB46" s="191"/>
      <c r="RMC46" s="191"/>
      <c r="RMD46" s="191"/>
      <c r="RME46" s="191"/>
      <c r="RMF46" s="191"/>
      <c r="RMG46" s="191"/>
      <c r="RMH46" s="191"/>
      <c r="RMI46" s="191"/>
      <c r="RMJ46" s="191"/>
      <c r="RMK46" s="191"/>
      <c r="RML46" s="191"/>
      <c r="RMM46" s="191"/>
      <c r="RMN46" s="191"/>
      <c r="RMO46" s="191"/>
      <c r="RMP46" s="191"/>
      <c r="RMQ46" s="191"/>
      <c r="RMR46" s="191"/>
      <c r="RMS46" s="191"/>
      <c r="RMT46" s="191"/>
      <c r="RMU46" s="191"/>
      <c r="RMV46" s="191"/>
      <c r="RMW46" s="191"/>
      <c r="RMX46" s="191"/>
      <c r="RMY46" s="191"/>
      <c r="RMZ46" s="191"/>
      <c r="RNA46" s="191"/>
      <c r="RNB46" s="191"/>
      <c r="RNC46" s="191"/>
      <c r="RND46" s="191"/>
      <c r="RNE46" s="191"/>
      <c r="RNF46" s="191"/>
      <c r="RNG46" s="191"/>
      <c r="RNH46" s="191"/>
      <c r="RNI46" s="191"/>
      <c r="RNJ46" s="191"/>
      <c r="RNK46" s="191"/>
      <c r="RNL46" s="191"/>
      <c r="RNM46" s="191"/>
      <c r="RNN46" s="191"/>
      <c r="RNO46" s="191"/>
      <c r="RNP46" s="191"/>
      <c r="RNQ46" s="191"/>
      <c r="RNR46" s="191"/>
      <c r="RNS46" s="191"/>
      <c r="RNT46" s="191"/>
      <c r="RNU46" s="191"/>
      <c r="RNV46" s="191"/>
      <c r="RNW46" s="191"/>
      <c r="RNX46" s="191"/>
      <c r="RNY46" s="191"/>
      <c r="RNZ46" s="191"/>
      <c r="ROA46" s="191"/>
      <c r="ROB46" s="191"/>
      <c r="ROC46" s="191"/>
      <c r="ROD46" s="191"/>
      <c r="ROE46" s="191"/>
      <c r="ROF46" s="191"/>
      <c r="ROG46" s="191"/>
      <c r="ROH46" s="191"/>
      <c r="ROI46" s="191"/>
      <c r="ROJ46" s="191"/>
      <c r="ROK46" s="191"/>
      <c r="ROL46" s="191"/>
      <c r="ROM46" s="191"/>
      <c r="RON46" s="191"/>
      <c r="ROO46" s="191"/>
      <c r="ROP46" s="191"/>
      <c r="ROQ46" s="191"/>
      <c r="ROR46" s="191"/>
      <c r="ROS46" s="191"/>
      <c r="ROT46" s="191"/>
      <c r="ROU46" s="191"/>
      <c r="ROV46" s="191"/>
      <c r="ROW46" s="191"/>
      <c r="ROX46" s="191"/>
      <c r="ROY46" s="191"/>
      <c r="ROZ46" s="191"/>
      <c r="RPA46" s="191"/>
      <c r="RPB46" s="191"/>
      <c r="RPC46" s="191"/>
      <c r="RPD46" s="191"/>
      <c r="RPE46" s="191"/>
      <c r="RPF46" s="191"/>
      <c r="RPG46" s="191"/>
      <c r="RPH46" s="191"/>
      <c r="RPI46" s="191"/>
      <c r="RPJ46" s="191"/>
      <c r="RPK46" s="191"/>
      <c r="RPL46" s="191"/>
      <c r="RPM46" s="191"/>
      <c r="RPN46" s="191"/>
      <c r="RPO46" s="191"/>
      <c r="RPP46" s="191"/>
      <c r="RPQ46" s="191"/>
      <c r="RPR46" s="191"/>
      <c r="RPS46" s="191"/>
      <c r="RPT46" s="191"/>
      <c r="RPU46" s="191"/>
      <c r="RPV46" s="191"/>
      <c r="RPW46" s="191"/>
      <c r="RPX46" s="191"/>
      <c r="RPY46" s="191"/>
      <c r="RPZ46" s="191"/>
      <c r="RQA46" s="191"/>
      <c r="RQB46" s="191"/>
      <c r="RQC46" s="191"/>
      <c r="RQD46" s="191"/>
      <c r="RQE46" s="191"/>
      <c r="RQF46" s="191"/>
      <c r="RQG46" s="191"/>
      <c r="RQH46" s="191"/>
      <c r="RQI46" s="191"/>
      <c r="RQJ46" s="191"/>
      <c r="RQK46" s="191"/>
      <c r="RQL46" s="191"/>
      <c r="RQM46" s="191"/>
      <c r="RQN46" s="191"/>
      <c r="RQO46" s="191"/>
      <c r="RQP46" s="191"/>
      <c r="RQQ46" s="191"/>
      <c r="RQR46" s="191"/>
      <c r="RQS46" s="191"/>
      <c r="RQT46" s="191"/>
      <c r="RQU46" s="191"/>
      <c r="RQV46" s="191"/>
      <c r="RQW46" s="191"/>
      <c r="RQX46" s="191"/>
      <c r="RQY46" s="191"/>
      <c r="RQZ46" s="191"/>
      <c r="RRA46" s="191"/>
      <c r="RRB46" s="191"/>
      <c r="RRC46" s="191"/>
      <c r="RRD46" s="191"/>
      <c r="RRE46" s="191"/>
      <c r="RRF46" s="191"/>
      <c r="RRG46" s="191"/>
      <c r="RRH46" s="191"/>
      <c r="RRI46" s="191"/>
      <c r="RRJ46" s="191"/>
      <c r="RRK46" s="191"/>
      <c r="RRL46" s="191"/>
      <c r="RRM46" s="191"/>
      <c r="RRN46" s="191"/>
      <c r="RRO46" s="191"/>
      <c r="RRP46" s="191"/>
      <c r="RRQ46" s="191"/>
      <c r="RRR46" s="191"/>
      <c r="RRS46" s="191"/>
      <c r="RRT46" s="191"/>
      <c r="RRU46" s="191"/>
      <c r="RRV46" s="191"/>
      <c r="RRW46" s="191"/>
      <c r="RRX46" s="191"/>
      <c r="RRY46" s="191"/>
      <c r="RRZ46" s="191"/>
      <c r="RSA46" s="191"/>
      <c r="RSB46" s="191"/>
      <c r="RSC46" s="191"/>
      <c r="RSD46" s="191"/>
      <c r="RSE46" s="191"/>
      <c r="RSF46" s="191"/>
      <c r="RSG46" s="191"/>
      <c r="RSH46" s="191"/>
      <c r="RSI46" s="191"/>
      <c r="RSJ46" s="191"/>
      <c r="RSK46" s="191"/>
      <c r="RSL46" s="191"/>
      <c r="RSM46" s="191"/>
      <c r="RSN46" s="191"/>
      <c r="RSO46" s="191"/>
      <c r="RSP46" s="191"/>
      <c r="RSQ46" s="191"/>
      <c r="RSR46" s="191"/>
      <c r="RSS46" s="191"/>
      <c r="RST46" s="191"/>
      <c r="RSU46" s="191"/>
      <c r="RSV46" s="191"/>
      <c r="RSW46" s="191"/>
      <c r="RSX46" s="191"/>
      <c r="RSY46" s="191"/>
      <c r="RSZ46" s="191"/>
      <c r="RTA46" s="191"/>
      <c r="RTB46" s="191"/>
      <c r="RTC46" s="191"/>
      <c r="RTD46" s="191"/>
      <c r="RTE46" s="191"/>
      <c r="RTF46" s="191"/>
      <c r="RTG46" s="191"/>
      <c r="RTH46" s="191"/>
      <c r="RTI46" s="191"/>
      <c r="RTJ46" s="191"/>
      <c r="RTK46" s="191"/>
      <c r="RTL46" s="191"/>
      <c r="RTM46" s="191"/>
      <c r="RTN46" s="191"/>
      <c r="RTO46" s="191"/>
      <c r="RTP46" s="191"/>
      <c r="RTQ46" s="191"/>
      <c r="RTR46" s="191"/>
      <c r="RTS46" s="191"/>
      <c r="RTT46" s="191"/>
      <c r="RTU46" s="191"/>
      <c r="RTV46" s="191"/>
      <c r="RTW46" s="191"/>
      <c r="RTX46" s="191"/>
      <c r="RTY46" s="191"/>
      <c r="RTZ46" s="191"/>
      <c r="RUA46" s="191"/>
      <c r="RUB46" s="191"/>
      <c r="RUC46" s="191"/>
      <c r="RUD46" s="191"/>
      <c r="RUE46" s="191"/>
      <c r="RUF46" s="191"/>
      <c r="RUG46" s="191"/>
      <c r="RUH46" s="191"/>
      <c r="RUI46" s="191"/>
      <c r="RUJ46" s="191"/>
      <c r="RUK46" s="191"/>
      <c r="RUL46" s="191"/>
      <c r="RUM46" s="191"/>
      <c r="RUN46" s="191"/>
      <c r="RUO46" s="191"/>
      <c r="RUP46" s="191"/>
      <c r="RUQ46" s="191"/>
      <c r="RUR46" s="191"/>
      <c r="RUS46" s="191"/>
      <c r="RUT46" s="191"/>
      <c r="RUU46" s="191"/>
      <c r="RUV46" s="191"/>
      <c r="RUW46" s="191"/>
      <c r="RUX46" s="191"/>
      <c r="RUY46" s="191"/>
      <c r="RUZ46" s="191"/>
      <c r="RVA46" s="191"/>
      <c r="RVB46" s="191"/>
      <c r="RVC46" s="191"/>
      <c r="RVD46" s="191"/>
      <c r="RVE46" s="191"/>
      <c r="RVF46" s="191"/>
      <c r="RVG46" s="191"/>
      <c r="RVH46" s="191"/>
      <c r="RVI46" s="191"/>
      <c r="RVJ46" s="191"/>
      <c r="RVK46" s="191"/>
      <c r="RVL46" s="191"/>
      <c r="RVM46" s="191"/>
      <c r="RVN46" s="191"/>
      <c r="RVO46" s="191"/>
      <c r="RVP46" s="191"/>
      <c r="RVQ46" s="191"/>
      <c r="RVR46" s="191"/>
      <c r="RVS46" s="191"/>
      <c r="RVT46" s="191"/>
      <c r="RVU46" s="191"/>
      <c r="RVV46" s="191"/>
      <c r="RVW46" s="191"/>
      <c r="RVX46" s="191"/>
      <c r="RVY46" s="191"/>
      <c r="RVZ46" s="191"/>
      <c r="RWA46" s="191"/>
      <c r="RWB46" s="191"/>
      <c r="RWC46" s="191"/>
      <c r="RWD46" s="191"/>
      <c r="RWE46" s="191"/>
      <c r="RWF46" s="191"/>
      <c r="RWG46" s="191"/>
      <c r="RWH46" s="191"/>
      <c r="RWI46" s="191"/>
      <c r="RWJ46" s="191"/>
      <c r="RWK46" s="191"/>
      <c r="RWL46" s="191"/>
      <c r="RWM46" s="191"/>
      <c r="RWN46" s="191"/>
      <c r="RWO46" s="191"/>
      <c r="RWP46" s="191"/>
      <c r="RWQ46" s="191"/>
      <c r="RWR46" s="191"/>
      <c r="RWS46" s="191"/>
      <c r="RWT46" s="191"/>
      <c r="RWU46" s="191"/>
      <c r="RWV46" s="191"/>
      <c r="RWW46" s="191"/>
      <c r="RWX46" s="191"/>
      <c r="RWY46" s="191"/>
      <c r="RWZ46" s="191"/>
      <c r="RXA46" s="191"/>
      <c r="RXB46" s="191"/>
      <c r="RXC46" s="191"/>
      <c r="RXD46" s="191"/>
      <c r="RXE46" s="191"/>
      <c r="RXF46" s="191"/>
      <c r="RXG46" s="191"/>
      <c r="RXH46" s="191"/>
      <c r="RXI46" s="191"/>
      <c r="RXJ46" s="191"/>
      <c r="RXK46" s="191"/>
      <c r="RXL46" s="191"/>
      <c r="RXM46" s="191"/>
      <c r="RXN46" s="191"/>
      <c r="RXO46" s="191"/>
      <c r="RXP46" s="191"/>
      <c r="RXQ46" s="191"/>
      <c r="RXR46" s="191"/>
      <c r="RXS46" s="191"/>
      <c r="RXT46" s="191"/>
      <c r="RXU46" s="191"/>
      <c r="RXV46" s="191"/>
      <c r="RXW46" s="191"/>
      <c r="RXX46" s="191"/>
      <c r="RXY46" s="191"/>
      <c r="RXZ46" s="191"/>
      <c r="RYA46" s="191"/>
      <c r="RYB46" s="191"/>
      <c r="RYC46" s="191"/>
      <c r="RYD46" s="191"/>
      <c r="RYE46" s="191"/>
      <c r="RYF46" s="191"/>
      <c r="RYG46" s="191"/>
      <c r="RYH46" s="191"/>
      <c r="RYI46" s="191"/>
      <c r="RYJ46" s="191"/>
      <c r="RYK46" s="191"/>
      <c r="RYL46" s="191"/>
      <c r="RYM46" s="191"/>
      <c r="RYN46" s="191"/>
      <c r="RYO46" s="191"/>
      <c r="RYP46" s="191"/>
      <c r="RYQ46" s="191"/>
      <c r="RYR46" s="191"/>
      <c r="RYS46" s="191"/>
      <c r="RYT46" s="191"/>
      <c r="RYU46" s="191"/>
      <c r="RYV46" s="191"/>
      <c r="RYW46" s="191"/>
      <c r="RYX46" s="191"/>
      <c r="RYY46" s="191"/>
      <c r="RYZ46" s="191"/>
      <c r="RZA46" s="191"/>
      <c r="RZB46" s="191"/>
      <c r="RZC46" s="191"/>
      <c r="RZD46" s="191"/>
      <c r="RZE46" s="191"/>
      <c r="RZF46" s="191"/>
      <c r="RZG46" s="191"/>
      <c r="RZH46" s="191"/>
      <c r="RZI46" s="191"/>
      <c r="RZJ46" s="191"/>
      <c r="RZK46" s="191"/>
      <c r="RZL46" s="191"/>
      <c r="RZM46" s="191"/>
      <c r="RZN46" s="191"/>
      <c r="RZO46" s="191"/>
      <c r="RZP46" s="191"/>
      <c r="RZQ46" s="191"/>
      <c r="RZR46" s="191"/>
      <c r="RZS46" s="191"/>
      <c r="RZT46" s="191"/>
      <c r="RZU46" s="191"/>
      <c r="RZV46" s="191"/>
      <c r="RZW46" s="191"/>
      <c r="RZX46" s="191"/>
      <c r="RZY46" s="191"/>
      <c r="RZZ46" s="191"/>
      <c r="SAA46" s="191"/>
      <c r="SAB46" s="191"/>
      <c r="SAC46" s="191"/>
      <c r="SAD46" s="191"/>
      <c r="SAE46" s="191"/>
      <c r="SAF46" s="191"/>
      <c r="SAG46" s="191"/>
      <c r="SAH46" s="191"/>
      <c r="SAI46" s="191"/>
      <c r="SAJ46" s="191"/>
      <c r="SAK46" s="191"/>
      <c r="SAL46" s="191"/>
      <c r="SAM46" s="191"/>
      <c r="SAN46" s="191"/>
      <c r="SAO46" s="191"/>
      <c r="SAP46" s="191"/>
      <c r="SAQ46" s="191"/>
      <c r="SAR46" s="191"/>
      <c r="SAS46" s="191"/>
      <c r="SAT46" s="191"/>
      <c r="SAU46" s="191"/>
      <c r="SAV46" s="191"/>
      <c r="SAW46" s="191"/>
      <c r="SAX46" s="191"/>
      <c r="SAY46" s="191"/>
      <c r="SAZ46" s="191"/>
      <c r="SBA46" s="191"/>
      <c r="SBB46" s="191"/>
      <c r="SBC46" s="191"/>
      <c r="SBD46" s="191"/>
      <c r="SBE46" s="191"/>
      <c r="SBF46" s="191"/>
      <c r="SBG46" s="191"/>
      <c r="SBH46" s="191"/>
      <c r="SBI46" s="191"/>
      <c r="SBJ46" s="191"/>
      <c r="SBK46" s="191"/>
      <c r="SBL46" s="191"/>
      <c r="SBM46" s="191"/>
      <c r="SBN46" s="191"/>
      <c r="SBO46" s="191"/>
      <c r="SBP46" s="191"/>
      <c r="SBQ46" s="191"/>
      <c r="SBR46" s="191"/>
      <c r="SBS46" s="191"/>
      <c r="SBT46" s="191"/>
      <c r="SBU46" s="191"/>
      <c r="SBV46" s="191"/>
      <c r="SBW46" s="191"/>
      <c r="SBX46" s="191"/>
      <c r="SBY46" s="191"/>
      <c r="SBZ46" s="191"/>
      <c r="SCA46" s="191"/>
      <c r="SCB46" s="191"/>
      <c r="SCC46" s="191"/>
      <c r="SCD46" s="191"/>
      <c r="SCE46" s="191"/>
      <c r="SCF46" s="191"/>
      <c r="SCG46" s="191"/>
      <c r="SCH46" s="191"/>
      <c r="SCI46" s="191"/>
      <c r="SCJ46" s="191"/>
      <c r="SCK46" s="191"/>
      <c r="SCL46" s="191"/>
      <c r="SCM46" s="191"/>
      <c r="SCN46" s="191"/>
      <c r="SCO46" s="191"/>
      <c r="SCP46" s="191"/>
      <c r="SCQ46" s="191"/>
      <c r="SCR46" s="191"/>
      <c r="SCS46" s="191"/>
      <c r="SCT46" s="191"/>
      <c r="SCU46" s="191"/>
      <c r="SCV46" s="191"/>
      <c r="SCW46" s="191"/>
      <c r="SCX46" s="191"/>
      <c r="SCY46" s="191"/>
      <c r="SCZ46" s="191"/>
      <c r="SDA46" s="191"/>
      <c r="SDB46" s="191"/>
      <c r="SDC46" s="191"/>
      <c r="SDD46" s="191"/>
      <c r="SDE46" s="191"/>
      <c r="SDF46" s="191"/>
      <c r="SDG46" s="191"/>
      <c r="SDH46" s="191"/>
      <c r="SDI46" s="191"/>
      <c r="SDJ46" s="191"/>
      <c r="SDK46" s="191"/>
      <c r="SDL46" s="191"/>
      <c r="SDM46" s="191"/>
      <c r="SDN46" s="191"/>
      <c r="SDO46" s="191"/>
      <c r="SDP46" s="191"/>
      <c r="SDQ46" s="191"/>
      <c r="SDR46" s="191"/>
      <c r="SDS46" s="191"/>
      <c r="SDT46" s="191"/>
      <c r="SDU46" s="191"/>
      <c r="SDV46" s="191"/>
      <c r="SDW46" s="191"/>
      <c r="SDX46" s="191"/>
      <c r="SDY46" s="191"/>
      <c r="SDZ46" s="191"/>
      <c r="SEA46" s="191"/>
      <c r="SEB46" s="191"/>
      <c r="SEC46" s="191"/>
      <c r="SED46" s="191"/>
      <c r="SEE46" s="191"/>
      <c r="SEF46" s="191"/>
      <c r="SEG46" s="191"/>
      <c r="SEH46" s="191"/>
      <c r="SEI46" s="191"/>
      <c r="SEJ46" s="191"/>
      <c r="SEK46" s="191"/>
      <c r="SEL46" s="191"/>
      <c r="SEM46" s="191"/>
      <c r="SEN46" s="191"/>
      <c r="SEO46" s="191"/>
      <c r="SEP46" s="191"/>
      <c r="SEQ46" s="191"/>
      <c r="SER46" s="191"/>
      <c r="SES46" s="191"/>
      <c r="SET46" s="191"/>
      <c r="SEU46" s="191"/>
      <c r="SEV46" s="191"/>
      <c r="SEW46" s="191"/>
      <c r="SEX46" s="191"/>
      <c r="SEY46" s="191"/>
      <c r="SEZ46" s="191"/>
      <c r="SFA46" s="191"/>
      <c r="SFB46" s="191"/>
      <c r="SFC46" s="191"/>
      <c r="SFD46" s="191"/>
      <c r="SFE46" s="191"/>
      <c r="SFF46" s="191"/>
      <c r="SFG46" s="191"/>
      <c r="SFH46" s="191"/>
      <c r="SFI46" s="191"/>
      <c r="SFJ46" s="191"/>
      <c r="SFK46" s="191"/>
      <c r="SFL46" s="191"/>
      <c r="SFM46" s="191"/>
      <c r="SFN46" s="191"/>
      <c r="SFO46" s="191"/>
      <c r="SFP46" s="191"/>
      <c r="SFQ46" s="191"/>
      <c r="SFR46" s="191"/>
      <c r="SFS46" s="191"/>
      <c r="SFT46" s="191"/>
      <c r="SFU46" s="191"/>
      <c r="SFV46" s="191"/>
      <c r="SFW46" s="191"/>
      <c r="SFX46" s="191"/>
      <c r="SFY46" s="191"/>
      <c r="SFZ46" s="191"/>
      <c r="SGA46" s="191"/>
      <c r="SGB46" s="191"/>
      <c r="SGC46" s="191"/>
      <c r="SGD46" s="191"/>
      <c r="SGE46" s="191"/>
      <c r="SGF46" s="191"/>
      <c r="SGG46" s="191"/>
      <c r="SGH46" s="191"/>
      <c r="SGI46" s="191"/>
      <c r="SGJ46" s="191"/>
      <c r="SGK46" s="191"/>
      <c r="SGL46" s="191"/>
      <c r="SGM46" s="191"/>
      <c r="SGN46" s="191"/>
      <c r="SGO46" s="191"/>
      <c r="SGP46" s="191"/>
      <c r="SGQ46" s="191"/>
      <c r="SGR46" s="191"/>
      <c r="SGS46" s="191"/>
      <c r="SGT46" s="191"/>
      <c r="SGU46" s="191"/>
      <c r="SGV46" s="191"/>
      <c r="SGW46" s="191"/>
      <c r="SGX46" s="191"/>
      <c r="SGY46" s="191"/>
      <c r="SGZ46" s="191"/>
      <c r="SHA46" s="191"/>
      <c r="SHB46" s="191"/>
      <c r="SHC46" s="191"/>
      <c r="SHD46" s="191"/>
      <c r="SHE46" s="191"/>
      <c r="SHF46" s="191"/>
      <c r="SHG46" s="191"/>
      <c r="SHH46" s="191"/>
      <c r="SHI46" s="191"/>
      <c r="SHJ46" s="191"/>
      <c r="SHK46" s="191"/>
      <c r="SHL46" s="191"/>
      <c r="SHM46" s="191"/>
      <c r="SHN46" s="191"/>
      <c r="SHO46" s="191"/>
      <c r="SHP46" s="191"/>
      <c r="SHQ46" s="191"/>
      <c r="SHR46" s="191"/>
      <c r="SHS46" s="191"/>
      <c r="SHT46" s="191"/>
      <c r="SHU46" s="191"/>
      <c r="SHV46" s="191"/>
      <c r="SHW46" s="191"/>
      <c r="SHX46" s="191"/>
      <c r="SHY46" s="191"/>
      <c r="SHZ46" s="191"/>
      <c r="SIA46" s="191"/>
      <c r="SIB46" s="191"/>
      <c r="SIC46" s="191"/>
      <c r="SID46" s="191"/>
      <c r="SIE46" s="191"/>
      <c r="SIF46" s="191"/>
      <c r="SIG46" s="191"/>
      <c r="SIH46" s="191"/>
      <c r="SII46" s="191"/>
      <c r="SIJ46" s="191"/>
      <c r="SIK46" s="191"/>
      <c r="SIL46" s="191"/>
      <c r="SIM46" s="191"/>
      <c r="SIN46" s="191"/>
      <c r="SIO46" s="191"/>
      <c r="SIP46" s="191"/>
      <c r="SIQ46" s="191"/>
      <c r="SIR46" s="191"/>
      <c r="SIS46" s="191"/>
      <c r="SIT46" s="191"/>
      <c r="SIU46" s="191"/>
      <c r="SIV46" s="191"/>
      <c r="SIW46" s="191"/>
      <c r="SIX46" s="191"/>
      <c r="SIY46" s="191"/>
      <c r="SIZ46" s="191"/>
      <c r="SJA46" s="191"/>
      <c r="SJB46" s="191"/>
      <c r="SJC46" s="191"/>
      <c r="SJD46" s="191"/>
      <c r="SJE46" s="191"/>
      <c r="SJF46" s="191"/>
      <c r="SJG46" s="191"/>
      <c r="SJH46" s="191"/>
      <c r="SJI46" s="191"/>
      <c r="SJJ46" s="191"/>
      <c r="SJK46" s="191"/>
      <c r="SJL46" s="191"/>
      <c r="SJM46" s="191"/>
      <c r="SJN46" s="191"/>
      <c r="SJO46" s="191"/>
      <c r="SJP46" s="191"/>
      <c r="SJQ46" s="191"/>
      <c r="SJR46" s="191"/>
      <c r="SJS46" s="191"/>
      <c r="SJT46" s="191"/>
      <c r="SJU46" s="191"/>
      <c r="SJV46" s="191"/>
      <c r="SJW46" s="191"/>
      <c r="SJX46" s="191"/>
      <c r="SJY46" s="191"/>
      <c r="SJZ46" s="191"/>
      <c r="SKA46" s="191"/>
      <c r="SKB46" s="191"/>
      <c r="SKC46" s="191"/>
      <c r="SKD46" s="191"/>
      <c r="SKE46" s="191"/>
      <c r="SKF46" s="191"/>
      <c r="SKG46" s="191"/>
      <c r="SKH46" s="191"/>
      <c r="SKI46" s="191"/>
      <c r="SKJ46" s="191"/>
      <c r="SKK46" s="191"/>
      <c r="SKL46" s="191"/>
      <c r="SKM46" s="191"/>
      <c r="SKN46" s="191"/>
      <c r="SKO46" s="191"/>
      <c r="SKP46" s="191"/>
      <c r="SKQ46" s="191"/>
      <c r="SKR46" s="191"/>
      <c r="SKS46" s="191"/>
      <c r="SKT46" s="191"/>
      <c r="SKU46" s="191"/>
      <c r="SKV46" s="191"/>
      <c r="SKW46" s="191"/>
      <c r="SKX46" s="191"/>
      <c r="SKY46" s="191"/>
      <c r="SKZ46" s="191"/>
      <c r="SLA46" s="191"/>
      <c r="SLB46" s="191"/>
      <c r="SLC46" s="191"/>
      <c r="SLD46" s="191"/>
      <c r="SLE46" s="191"/>
      <c r="SLF46" s="191"/>
      <c r="SLG46" s="191"/>
      <c r="SLH46" s="191"/>
      <c r="SLI46" s="191"/>
      <c r="SLJ46" s="191"/>
      <c r="SLK46" s="191"/>
      <c r="SLL46" s="191"/>
      <c r="SLM46" s="191"/>
      <c r="SLN46" s="191"/>
      <c r="SLO46" s="191"/>
      <c r="SLP46" s="191"/>
      <c r="SLQ46" s="191"/>
      <c r="SLR46" s="191"/>
      <c r="SLS46" s="191"/>
      <c r="SLT46" s="191"/>
      <c r="SLU46" s="191"/>
      <c r="SLV46" s="191"/>
      <c r="SLW46" s="191"/>
      <c r="SLX46" s="191"/>
      <c r="SLY46" s="191"/>
      <c r="SLZ46" s="191"/>
      <c r="SMA46" s="191"/>
      <c r="SMB46" s="191"/>
      <c r="SMC46" s="191"/>
      <c r="SMD46" s="191"/>
      <c r="SME46" s="191"/>
      <c r="SMF46" s="191"/>
      <c r="SMG46" s="191"/>
      <c r="SMH46" s="191"/>
      <c r="SMI46" s="191"/>
      <c r="SMJ46" s="191"/>
      <c r="SMK46" s="191"/>
      <c r="SML46" s="191"/>
      <c r="SMM46" s="191"/>
      <c r="SMN46" s="191"/>
      <c r="SMO46" s="191"/>
      <c r="SMP46" s="191"/>
      <c r="SMQ46" s="191"/>
      <c r="SMR46" s="191"/>
      <c r="SMS46" s="191"/>
      <c r="SMT46" s="191"/>
      <c r="SMU46" s="191"/>
      <c r="SMV46" s="191"/>
      <c r="SMW46" s="191"/>
      <c r="SMX46" s="191"/>
      <c r="SMY46" s="191"/>
      <c r="SMZ46" s="191"/>
      <c r="SNA46" s="191"/>
      <c r="SNB46" s="191"/>
      <c r="SNC46" s="191"/>
      <c r="SND46" s="191"/>
      <c r="SNE46" s="191"/>
      <c r="SNF46" s="191"/>
      <c r="SNG46" s="191"/>
      <c r="SNH46" s="191"/>
      <c r="SNI46" s="191"/>
      <c r="SNJ46" s="191"/>
      <c r="SNK46" s="191"/>
      <c r="SNL46" s="191"/>
      <c r="SNM46" s="191"/>
      <c r="SNN46" s="191"/>
      <c r="SNO46" s="191"/>
      <c r="SNP46" s="191"/>
      <c r="SNQ46" s="191"/>
      <c r="SNR46" s="191"/>
      <c r="SNS46" s="191"/>
      <c r="SNT46" s="191"/>
      <c r="SNU46" s="191"/>
      <c r="SNV46" s="191"/>
      <c r="SNW46" s="191"/>
      <c r="SNX46" s="191"/>
      <c r="SNY46" s="191"/>
      <c r="SNZ46" s="191"/>
      <c r="SOA46" s="191"/>
      <c r="SOB46" s="191"/>
      <c r="SOC46" s="191"/>
      <c r="SOD46" s="191"/>
      <c r="SOE46" s="191"/>
      <c r="SOF46" s="191"/>
      <c r="SOG46" s="191"/>
      <c r="SOH46" s="191"/>
      <c r="SOI46" s="191"/>
      <c r="SOJ46" s="191"/>
      <c r="SOK46" s="191"/>
      <c r="SOL46" s="191"/>
      <c r="SOM46" s="191"/>
      <c r="SON46" s="191"/>
      <c r="SOO46" s="191"/>
      <c r="SOP46" s="191"/>
      <c r="SOQ46" s="191"/>
      <c r="SOR46" s="191"/>
      <c r="SOS46" s="191"/>
      <c r="SOT46" s="191"/>
      <c r="SOU46" s="191"/>
      <c r="SOV46" s="191"/>
      <c r="SOW46" s="191"/>
      <c r="SOX46" s="191"/>
      <c r="SOY46" s="191"/>
      <c r="SOZ46" s="191"/>
      <c r="SPA46" s="191"/>
      <c r="SPB46" s="191"/>
      <c r="SPC46" s="191"/>
      <c r="SPD46" s="191"/>
      <c r="SPE46" s="191"/>
      <c r="SPF46" s="191"/>
      <c r="SPG46" s="191"/>
      <c r="SPH46" s="191"/>
      <c r="SPI46" s="191"/>
      <c r="SPJ46" s="191"/>
      <c r="SPK46" s="191"/>
      <c r="SPL46" s="191"/>
      <c r="SPM46" s="191"/>
      <c r="SPN46" s="191"/>
      <c r="SPO46" s="191"/>
      <c r="SPP46" s="191"/>
      <c r="SPQ46" s="191"/>
      <c r="SPR46" s="191"/>
      <c r="SPS46" s="191"/>
      <c r="SPT46" s="191"/>
      <c r="SPU46" s="191"/>
      <c r="SPV46" s="191"/>
      <c r="SPW46" s="191"/>
      <c r="SPX46" s="191"/>
      <c r="SPY46" s="191"/>
      <c r="SPZ46" s="191"/>
      <c r="SQA46" s="191"/>
      <c r="SQB46" s="191"/>
      <c r="SQC46" s="191"/>
      <c r="SQD46" s="191"/>
      <c r="SQE46" s="191"/>
      <c r="SQF46" s="191"/>
      <c r="SQG46" s="191"/>
      <c r="SQH46" s="191"/>
      <c r="SQI46" s="191"/>
      <c r="SQJ46" s="191"/>
      <c r="SQK46" s="191"/>
      <c r="SQL46" s="191"/>
      <c r="SQM46" s="191"/>
      <c r="SQN46" s="191"/>
      <c r="SQO46" s="191"/>
      <c r="SQP46" s="191"/>
      <c r="SQQ46" s="191"/>
      <c r="SQR46" s="191"/>
      <c r="SQS46" s="191"/>
      <c r="SQT46" s="191"/>
      <c r="SQU46" s="191"/>
      <c r="SQV46" s="191"/>
      <c r="SQW46" s="191"/>
      <c r="SQX46" s="191"/>
      <c r="SQY46" s="191"/>
      <c r="SQZ46" s="191"/>
      <c r="SRA46" s="191"/>
      <c r="SRB46" s="191"/>
      <c r="SRC46" s="191"/>
      <c r="SRD46" s="191"/>
      <c r="SRE46" s="191"/>
      <c r="SRF46" s="191"/>
      <c r="SRG46" s="191"/>
      <c r="SRH46" s="191"/>
      <c r="SRI46" s="191"/>
      <c r="SRJ46" s="191"/>
      <c r="SRK46" s="191"/>
      <c r="SRL46" s="191"/>
      <c r="SRM46" s="191"/>
      <c r="SRN46" s="191"/>
      <c r="SRO46" s="191"/>
      <c r="SRP46" s="191"/>
      <c r="SRQ46" s="191"/>
      <c r="SRR46" s="191"/>
      <c r="SRS46" s="191"/>
      <c r="SRT46" s="191"/>
      <c r="SRU46" s="191"/>
      <c r="SRV46" s="191"/>
      <c r="SRW46" s="191"/>
      <c r="SRX46" s="191"/>
      <c r="SRY46" s="191"/>
      <c r="SRZ46" s="191"/>
      <c r="SSA46" s="191"/>
      <c r="SSB46" s="191"/>
      <c r="SSC46" s="191"/>
      <c r="SSD46" s="191"/>
      <c r="SSE46" s="191"/>
      <c r="SSF46" s="191"/>
      <c r="SSG46" s="191"/>
      <c r="SSH46" s="191"/>
      <c r="SSI46" s="191"/>
      <c r="SSJ46" s="191"/>
      <c r="SSK46" s="191"/>
      <c r="SSL46" s="191"/>
      <c r="SSM46" s="191"/>
      <c r="SSN46" s="191"/>
      <c r="SSO46" s="191"/>
      <c r="SSP46" s="191"/>
      <c r="SSQ46" s="191"/>
      <c r="SSR46" s="191"/>
      <c r="SSS46" s="191"/>
      <c r="SST46" s="191"/>
      <c r="SSU46" s="191"/>
      <c r="SSV46" s="191"/>
      <c r="SSW46" s="191"/>
      <c r="SSX46" s="191"/>
      <c r="SSY46" s="191"/>
      <c r="SSZ46" s="191"/>
      <c r="STA46" s="191"/>
      <c r="STB46" s="191"/>
      <c r="STC46" s="191"/>
      <c r="STD46" s="191"/>
      <c r="STE46" s="191"/>
      <c r="STF46" s="191"/>
      <c r="STG46" s="191"/>
      <c r="STH46" s="191"/>
      <c r="STI46" s="191"/>
      <c r="STJ46" s="191"/>
      <c r="STK46" s="191"/>
      <c r="STL46" s="191"/>
      <c r="STM46" s="191"/>
      <c r="STN46" s="191"/>
      <c r="STO46" s="191"/>
      <c r="STP46" s="191"/>
      <c r="STQ46" s="191"/>
      <c r="STR46" s="191"/>
      <c r="STS46" s="191"/>
      <c r="STT46" s="191"/>
      <c r="STU46" s="191"/>
      <c r="STV46" s="191"/>
      <c r="STW46" s="191"/>
      <c r="STX46" s="191"/>
      <c r="STY46" s="191"/>
      <c r="STZ46" s="191"/>
      <c r="SUA46" s="191"/>
      <c r="SUB46" s="191"/>
      <c r="SUC46" s="191"/>
      <c r="SUD46" s="191"/>
      <c r="SUE46" s="191"/>
      <c r="SUF46" s="191"/>
      <c r="SUG46" s="191"/>
      <c r="SUH46" s="191"/>
      <c r="SUI46" s="191"/>
      <c r="SUJ46" s="191"/>
      <c r="SUK46" s="191"/>
      <c r="SUL46" s="191"/>
      <c r="SUM46" s="191"/>
      <c r="SUN46" s="191"/>
      <c r="SUO46" s="191"/>
      <c r="SUP46" s="191"/>
      <c r="SUQ46" s="191"/>
      <c r="SUR46" s="191"/>
      <c r="SUS46" s="191"/>
      <c r="SUT46" s="191"/>
      <c r="SUU46" s="191"/>
      <c r="SUV46" s="191"/>
      <c r="SUW46" s="191"/>
      <c r="SUX46" s="191"/>
      <c r="SUY46" s="191"/>
      <c r="SUZ46" s="191"/>
      <c r="SVA46" s="191"/>
      <c r="SVB46" s="191"/>
      <c r="SVC46" s="191"/>
      <c r="SVD46" s="191"/>
      <c r="SVE46" s="191"/>
      <c r="SVF46" s="191"/>
      <c r="SVG46" s="191"/>
      <c r="SVH46" s="191"/>
      <c r="SVI46" s="191"/>
      <c r="SVJ46" s="191"/>
      <c r="SVK46" s="191"/>
      <c r="SVL46" s="191"/>
      <c r="SVM46" s="191"/>
      <c r="SVN46" s="191"/>
      <c r="SVO46" s="191"/>
      <c r="SVP46" s="191"/>
      <c r="SVQ46" s="191"/>
      <c r="SVR46" s="191"/>
      <c r="SVS46" s="191"/>
      <c r="SVT46" s="191"/>
      <c r="SVU46" s="191"/>
      <c r="SVV46" s="191"/>
      <c r="SVW46" s="191"/>
      <c r="SVX46" s="191"/>
      <c r="SVY46" s="191"/>
      <c r="SVZ46" s="191"/>
      <c r="SWA46" s="191"/>
      <c r="SWB46" s="191"/>
      <c r="SWC46" s="191"/>
      <c r="SWD46" s="191"/>
      <c r="SWE46" s="191"/>
      <c r="SWF46" s="191"/>
      <c r="SWG46" s="191"/>
      <c r="SWH46" s="191"/>
      <c r="SWI46" s="191"/>
      <c r="SWJ46" s="191"/>
      <c r="SWK46" s="191"/>
      <c r="SWL46" s="191"/>
      <c r="SWM46" s="191"/>
      <c r="SWN46" s="191"/>
      <c r="SWO46" s="191"/>
      <c r="SWP46" s="191"/>
      <c r="SWQ46" s="191"/>
      <c r="SWR46" s="191"/>
      <c r="SWS46" s="191"/>
      <c r="SWT46" s="191"/>
      <c r="SWU46" s="191"/>
      <c r="SWV46" s="191"/>
      <c r="SWW46" s="191"/>
      <c r="SWX46" s="191"/>
      <c r="SWY46" s="191"/>
      <c r="SWZ46" s="191"/>
      <c r="SXA46" s="191"/>
      <c r="SXB46" s="191"/>
      <c r="SXC46" s="191"/>
      <c r="SXD46" s="191"/>
      <c r="SXE46" s="191"/>
      <c r="SXF46" s="191"/>
      <c r="SXG46" s="191"/>
      <c r="SXH46" s="191"/>
      <c r="SXI46" s="191"/>
      <c r="SXJ46" s="191"/>
      <c r="SXK46" s="191"/>
      <c r="SXL46" s="191"/>
      <c r="SXM46" s="191"/>
      <c r="SXN46" s="191"/>
      <c r="SXO46" s="191"/>
      <c r="SXP46" s="191"/>
      <c r="SXQ46" s="191"/>
      <c r="SXR46" s="191"/>
      <c r="SXS46" s="191"/>
      <c r="SXT46" s="191"/>
      <c r="SXU46" s="191"/>
      <c r="SXV46" s="191"/>
      <c r="SXW46" s="191"/>
      <c r="SXX46" s="191"/>
      <c r="SXY46" s="191"/>
      <c r="SXZ46" s="191"/>
      <c r="SYA46" s="191"/>
      <c r="SYB46" s="191"/>
      <c r="SYC46" s="191"/>
      <c r="SYD46" s="191"/>
      <c r="SYE46" s="191"/>
      <c r="SYF46" s="191"/>
      <c r="SYG46" s="191"/>
      <c r="SYH46" s="191"/>
      <c r="SYI46" s="191"/>
      <c r="SYJ46" s="191"/>
      <c r="SYK46" s="191"/>
      <c r="SYL46" s="191"/>
      <c r="SYM46" s="191"/>
      <c r="SYN46" s="191"/>
      <c r="SYO46" s="191"/>
      <c r="SYP46" s="191"/>
      <c r="SYQ46" s="191"/>
      <c r="SYR46" s="191"/>
      <c r="SYS46" s="191"/>
      <c r="SYT46" s="191"/>
      <c r="SYU46" s="191"/>
      <c r="SYV46" s="191"/>
      <c r="SYW46" s="191"/>
      <c r="SYX46" s="191"/>
      <c r="SYY46" s="191"/>
      <c r="SYZ46" s="191"/>
      <c r="SZA46" s="191"/>
      <c r="SZB46" s="191"/>
      <c r="SZC46" s="191"/>
      <c r="SZD46" s="191"/>
      <c r="SZE46" s="191"/>
      <c r="SZF46" s="191"/>
      <c r="SZG46" s="191"/>
      <c r="SZH46" s="191"/>
      <c r="SZI46" s="191"/>
      <c r="SZJ46" s="191"/>
      <c r="SZK46" s="191"/>
      <c r="SZL46" s="191"/>
      <c r="SZM46" s="191"/>
      <c r="SZN46" s="191"/>
      <c r="SZO46" s="191"/>
      <c r="SZP46" s="191"/>
      <c r="SZQ46" s="191"/>
      <c r="SZR46" s="191"/>
      <c r="SZS46" s="191"/>
      <c r="SZT46" s="191"/>
      <c r="SZU46" s="191"/>
      <c r="SZV46" s="191"/>
      <c r="SZW46" s="191"/>
      <c r="SZX46" s="191"/>
      <c r="SZY46" s="191"/>
      <c r="SZZ46" s="191"/>
      <c r="TAA46" s="191"/>
      <c r="TAB46" s="191"/>
      <c r="TAC46" s="191"/>
      <c r="TAD46" s="191"/>
      <c r="TAE46" s="191"/>
      <c r="TAF46" s="191"/>
      <c r="TAG46" s="191"/>
      <c r="TAH46" s="191"/>
      <c r="TAI46" s="191"/>
      <c r="TAJ46" s="191"/>
      <c r="TAK46" s="191"/>
      <c r="TAL46" s="191"/>
      <c r="TAM46" s="191"/>
      <c r="TAN46" s="191"/>
      <c r="TAO46" s="191"/>
      <c r="TAP46" s="191"/>
      <c r="TAQ46" s="191"/>
      <c r="TAR46" s="191"/>
      <c r="TAS46" s="191"/>
      <c r="TAT46" s="191"/>
      <c r="TAU46" s="191"/>
      <c r="TAV46" s="191"/>
      <c r="TAW46" s="191"/>
      <c r="TAX46" s="191"/>
      <c r="TAY46" s="191"/>
      <c r="TAZ46" s="191"/>
      <c r="TBA46" s="191"/>
      <c r="TBB46" s="191"/>
      <c r="TBC46" s="191"/>
      <c r="TBD46" s="191"/>
      <c r="TBE46" s="191"/>
      <c r="TBF46" s="191"/>
      <c r="TBG46" s="191"/>
      <c r="TBH46" s="191"/>
      <c r="TBI46" s="191"/>
      <c r="TBJ46" s="191"/>
      <c r="TBK46" s="191"/>
      <c r="TBL46" s="191"/>
      <c r="TBM46" s="191"/>
      <c r="TBN46" s="191"/>
      <c r="TBO46" s="191"/>
      <c r="TBP46" s="191"/>
      <c r="TBQ46" s="191"/>
      <c r="TBR46" s="191"/>
      <c r="TBS46" s="191"/>
      <c r="TBT46" s="191"/>
      <c r="TBU46" s="191"/>
      <c r="TBV46" s="191"/>
      <c r="TBW46" s="191"/>
      <c r="TBX46" s="191"/>
      <c r="TBY46" s="191"/>
      <c r="TBZ46" s="191"/>
      <c r="TCA46" s="191"/>
      <c r="TCB46" s="191"/>
      <c r="TCC46" s="191"/>
      <c r="TCD46" s="191"/>
      <c r="TCE46" s="191"/>
      <c r="TCF46" s="191"/>
      <c r="TCG46" s="191"/>
      <c r="TCH46" s="191"/>
      <c r="TCI46" s="191"/>
      <c r="TCJ46" s="191"/>
      <c r="TCK46" s="191"/>
      <c r="TCL46" s="191"/>
      <c r="TCM46" s="191"/>
      <c r="TCN46" s="191"/>
      <c r="TCO46" s="191"/>
      <c r="TCP46" s="191"/>
      <c r="TCQ46" s="191"/>
      <c r="TCR46" s="191"/>
      <c r="TCS46" s="191"/>
      <c r="TCT46" s="191"/>
      <c r="TCU46" s="191"/>
      <c r="TCV46" s="191"/>
      <c r="TCW46" s="191"/>
      <c r="TCX46" s="191"/>
      <c r="TCY46" s="191"/>
      <c r="TCZ46" s="191"/>
      <c r="TDA46" s="191"/>
      <c r="TDB46" s="191"/>
      <c r="TDC46" s="191"/>
      <c r="TDD46" s="191"/>
      <c r="TDE46" s="191"/>
      <c r="TDF46" s="191"/>
      <c r="TDG46" s="191"/>
      <c r="TDH46" s="191"/>
      <c r="TDI46" s="191"/>
      <c r="TDJ46" s="191"/>
      <c r="TDK46" s="191"/>
      <c r="TDL46" s="191"/>
      <c r="TDM46" s="191"/>
      <c r="TDN46" s="191"/>
      <c r="TDO46" s="191"/>
      <c r="TDP46" s="191"/>
      <c r="TDQ46" s="191"/>
      <c r="TDR46" s="191"/>
      <c r="TDS46" s="191"/>
      <c r="TDT46" s="191"/>
      <c r="TDU46" s="191"/>
      <c r="TDV46" s="191"/>
      <c r="TDW46" s="191"/>
      <c r="TDX46" s="191"/>
      <c r="TDY46" s="191"/>
      <c r="TDZ46" s="191"/>
      <c r="TEA46" s="191"/>
      <c r="TEB46" s="191"/>
      <c r="TEC46" s="191"/>
      <c r="TED46" s="191"/>
      <c r="TEE46" s="191"/>
      <c r="TEF46" s="191"/>
      <c r="TEG46" s="191"/>
      <c r="TEH46" s="191"/>
      <c r="TEI46" s="191"/>
      <c r="TEJ46" s="191"/>
      <c r="TEK46" s="191"/>
      <c r="TEL46" s="191"/>
      <c r="TEM46" s="191"/>
      <c r="TEN46" s="191"/>
      <c r="TEO46" s="191"/>
      <c r="TEP46" s="191"/>
      <c r="TEQ46" s="191"/>
      <c r="TER46" s="191"/>
      <c r="TES46" s="191"/>
      <c r="TET46" s="191"/>
      <c r="TEU46" s="191"/>
      <c r="TEV46" s="191"/>
      <c r="TEW46" s="191"/>
      <c r="TEX46" s="191"/>
      <c r="TEY46" s="191"/>
      <c r="TEZ46" s="191"/>
      <c r="TFA46" s="191"/>
      <c r="TFB46" s="191"/>
      <c r="TFC46" s="191"/>
      <c r="TFD46" s="191"/>
      <c r="TFE46" s="191"/>
      <c r="TFF46" s="191"/>
      <c r="TFG46" s="191"/>
      <c r="TFH46" s="191"/>
      <c r="TFI46" s="191"/>
      <c r="TFJ46" s="191"/>
      <c r="TFK46" s="191"/>
      <c r="TFL46" s="191"/>
      <c r="TFM46" s="191"/>
      <c r="TFN46" s="191"/>
      <c r="TFO46" s="191"/>
      <c r="TFP46" s="191"/>
      <c r="TFQ46" s="191"/>
      <c r="TFR46" s="191"/>
      <c r="TFS46" s="191"/>
      <c r="TFT46" s="191"/>
      <c r="TFU46" s="191"/>
      <c r="TFV46" s="191"/>
      <c r="TFW46" s="191"/>
      <c r="TFX46" s="191"/>
      <c r="TFY46" s="191"/>
      <c r="TFZ46" s="191"/>
      <c r="TGA46" s="191"/>
      <c r="TGB46" s="191"/>
      <c r="TGC46" s="191"/>
      <c r="TGD46" s="191"/>
      <c r="TGE46" s="191"/>
      <c r="TGF46" s="191"/>
      <c r="TGG46" s="191"/>
      <c r="TGH46" s="191"/>
      <c r="TGI46" s="191"/>
      <c r="TGJ46" s="191"/>
      <c r="TGK46" s="191"/>
      <c r="TGL46" s="191"/>
      <c r="TGM46" s="191"/>
      <c r="TGN46" s="191"/>
      <c r="TGO46" s="191"/>
      <c r="TGP46" s="191"/>
      <c r="TGQ46" s="191"/>
      <c r="TGR46" s="191"/>
      <c r="TGS46" s="191"/>
      <c r="TGT46" s="191"/>
      <c r="TGU46" s="191"/>
      <c r="TGV46" s="191"/>
      <c r="TGW46" s="191"/>
      <c r="TGX46" s="191"/>
      <c r="TGY46" s="191"/>
      <c r="TGZ46" s="191"/>
      <c r="THA46" s="191"/>
      <c r="THB46" s="191"/>
      <c r="THC46" s="191"/>
      <c r="THD46" s="191"/>
      <c r="THE46" s="191"/>
      <c r="THF46" s="191"/>
      <c r="THG46" s="191"/>
      <c r="THH46" s="191"/>
      <c r="THI46" s="191"/>
      <c r="THJ46" s="191"/>
      <c r="THK46" s="191"/>
      <c r="THL46" s="191"/>
      <c r="THM46" s="191"/>
      <c r="THN46" s="191"/>
      <c r="THO46" s="191"/>
      <c r="THP46" s="191"/>
      <c r="THQ46" s="191"/>
      <c r="THR46" s="191"/>
      <c r="THS46" s="191"/>
      <c r="THT46" s="191"/>
      <c r="THU46" s="191"/>
      <c r="THV46" s="191"/>
      <c r="THW46" s="191"/>
      <c r="THX46" s="191"/>
      <c r="THY46" s="191"/>
      <c r="THZ46" s="191"/>
      <c r="TIA46" s="191"/>
      <c r="TIB46" s="191"/>
      <c r="TIC46" s="191"/>
      <c r="TID46" s="191"/>
      <c r="TIE46" s="191"/>
      <c r="TIF46" s="191"/>
      <c r="TIG46" s="191"/>
      <c r="TIH46" s="191"/>
      <c r="TII46" s="191"/>
      <c r="TIJ46" s="191"/>
      <c r="TIK46" s="191"/>
      <c r="TIL46" s="191"/>
      <c r="TIM46" s="191"/>
      <c r="TIN46" s="191"/>
      <c r="TIO46" s="191"/>
      <c r="TIP46" s="191"/>
      <c r="TIQ46" s="191"/>
      <c r="TIR46" s="191"/>
      <c r="TIS46" s="191"/>
      <c r="TIT46" s="191"/>
      <c r="TIU46" s="191"/>
      <c r="TIV46" s="191"/>
      <c r="TIW46" s="191"/>
      <c r="TIX46" s="191"/>
      <c r="TIY46" s="191"/>
      <c r="TIZ46" s="191"/>
      <c r="TJA46" s="191"/>
      <c r="TJB46" s="191"/>
      <c r="TJC46" s="191"/>
      <c r="TJD46" s="191"/>
      <c r="TJE46" s="191"/>
      <c r="TJF46" s="191"/>
      <c r="TJG46" s="191"/>
      <c r="TJH46" s="191"/>
      <c r="TJI46" s="191"/>
      <c r="TJJ46" s="191"/>
      <c r="TJK46" s="191"/>
      <c r="TJL46" s="191"/>
      <c r="TJM46" s="191"/>
      <c r="TJN46" s="191"/>
      <c r="TJO46" s="191"/>
      <c r="TJP46" s="191"/>
      <c r="TJQ46" s="191"/>
      <c r="TJR46" s="191"/>
      <c r="TJS46" s="191"/>
      <c r="TJT46" s="191"/>
      <c r="TJU46" s="191"/>
      <c r="TJV46" s="191"/>
      <c r="TJW46" s="191"/>
      <c r="TJX46" s="191"/>
      <c r="TJY46" s="191"/>
      <c r="TJZ46" s="191"/>
      <c r="TKA46" s="191"/>
      <c r="TKB46" s="191"/>
      <c r="TKC46" s="191"/>
      <c r="TKD46" s="191"/>
      <c r="TKE46" s="191"/>
      <c r="TKF46" s="191"/>
      <c r="TKG46" s="191"/>
      <c r="TKH46" s="191"/>
      <c r="TKI46" s="191"/>
      <c r="TKJ46" s="191"/>
      <c r="TKK46" s="191"/>
      <c r="TKL46" s="191"/>
      <c r="TKM46" s="191"/>
      <c r="TKN46" s="191"/>
      <c r="TKO46" s="191"/>
      <c r="TKP46" s="191"/>
      <c r="TKQ46" s="191"/>
      <c r="TKR46" s="191"/>
      <c r="TKS46" s="191"/>
      <c r="TKT46" s="191"/>
      <c r="TKU46" s="191"/>
      <c r="TKV46" s="191"/>
      <c r="TKW46" s="191"/>
      <c r="TKX46" s="191"/>
      <c r="TKY46" s="191"/>
      <c r="TKZ46" s="191"/>
      <c r="TLA46" s="191"/>
      <c r="TLB46" s="191"/>
      <c r="TLC46" s="191"/>
      <c r="TLD46" s="191"/>
      <c r="TLE46" s="191"/>
      <c r="TLF46" s="191"/>
      <c r="TLG46" s="191"/>
      <c r="TLH46" s="191"/>
      <c r="TLI46" s="191"/>
      <c r="TLJ46" s="191"/>
      <c r="TLK46" s="191"/>
      <c r="TLL46" s="191"/>
      <c r="TLM46" s="191"/>
      <c r="TLN46" s="191"/>
      <c r="TLO46" s="191"/>
      <c r="TLP46" s="191"/>
      <c r="TLQ46" s="191"/>
      <c r="TLR46" s="191"/>
      <c r="TLS46" s="191"/>
      <c r="TLT46" s="191"/>
      <c r="TLU46" s="191"/>
      <c r="TLV46" s="191"/>
      <c r="TLW46" s="191"/>
      <c r="TLX46" s="191"/>
      <c r="TLY46" s="191"/>
      <c r="TLZ46" s="191"/>
      <c r="TMA46" s="191"/>
      <c r="TMB46" s="191"/>
      <c r="TMC46" s="191"/>
      <c r="TMD46" s="191"/>
      <c r="TME46" s="191"/>
      <c r="TMF46" s="191"/>
      <c r="TMG46" s="191"/>
      <c r="TMH46" s="191"/>
      <c r="TMI46" s="191"/>
      <c r="TMJ46" s="191"/>
      <c r="TMK46" s="191"/>
      <c r="TML46" s="191"/>
      <c r="TMM46" s="191"/>
      <c r="TMN46" s="191"/>
      <c r="TMO46" s="191"/>
      <c r="TMP46" s="191"/>
      <c r="TMQ46" s="191"/>
      <c r="TMR46" s="191"/>
      <c r="TMS46" s="191"/>
      <c r="TMT46" s="191"/>
      <c r="TMU46" s="191"/>
      <c r="TMV46" s="191"/>
      <c r="TMW46" s="191"/>
      <c r="TMX46" s="191"/>
      <c r="TMY46" s="191"/>
      <c r="TMZ46" s="191"/>
      <c r="TNA46" s="191"/>
      <c r="TNB46" s="191"/>
      <c r="TNC46" s="191"/>
      <c r="TND46" s="191"/>
      <c r="TNE46" s="191"/>
      <c r="TNF46" s="191"/>
      <c r="TNG46" s="191"/>
      <c r="TNH46" s="191"/>
      <c r="TNI46" s="191"/>
      <c r="TNJ46" s="191"/>
      <c r="TNK46" s="191"/>
      <c r="TNL46" s="191"/>
      <c r="TNM46" s="191"/>
      <c r="TNN46" s="191"/>
      <c r="TNO46" s="191"/>
      <c r="TNP46" s="191"/>
      <c r="TNQ46" s="191"/>
      <c r="TNR46" s="191"/>
      <c r="TNS46" s="191"/>
      <c r="TNT46" s="191"/>
      <c r="TNU46" s="191"/>
      <c r="TNV46" s="191"/>
      <c r="TNW46" s="191"/>
      <c r="TNX46" s="191"/>
      <c r="TNY46" s="191"/>
      <c r="TNZ46" s="191"/>
      <c r="TOA46" s="191"/>
      <c r="TOB46" s="191"/>
      <c r="TOC46" s="191"/>
      <c r="TOD46" s="191"/>
      <c r="TOE46" s="191"/>
      <c r="TOF46" s="191"/>
      <c r="TOG46" s="191"/>
      <c r="TOH46" s="191"/>
      <c r="TOI46" s="191"/>
      <c r="TOJ46" s="191"/>
      <c r="TOK46" s="191"/>
      <c r="TOL46" s="191"/>
      <c r="TOM46" s="191"/>
      <c r="TON46" s="191"/>
      <c r="TOO46" s="191"/>
      <c r="TOP46" s="191"/>
      <c r="TOQ46" s="191"/>
      <c r="TOR46" s="191"/>
      <c r="TOS46" s="191"/>
      <c r="TOT46" s="191"/>
      <c r="TOU46" s="191"/>
      <c r="TOV46" s="191"/>
      <c r="TOW46" s="191"/>
      <c r="TOX46" s="191"/>
      <c r="TOY46" s="191"/>
      <c r="TOZ46" s="191"/>
      <c r="TPA46" s="191"/>
      <c r="TPB46" s="191"/>
      <c r="TPC46" s="191"/>
      <c r="TPD46" s="191"/>
      <c r="TPE46" s="191"/>
      <c r="TPF46" s="191"/>
      <c r="TPG46" s="191"/>
      <c r="TPH46" s="191"/>
      <c r="TPI46" s="191"/>
      <c r="TPJ46" s="191"/>
      <c r="TPK46" s="191"/>
      <c r="TPL46" s="191"/>
      <c r="TPM46" s="191"/>
      <c r="TPN46" s="191"/>
      <c r="TPO46" s="191"/>
      <c r="TPP46" s="191"/>
      <c r="TPQ46" s="191"/>
      <c r="TPR46" s="191"/>
      <c r="TPS46" s="191"/>
      <c r="TPT46" s="191"/>
      <c r="TPU46" s="191"/>
      <c r="TPV46" s="191"/>
      <c r="TPW46" s="191"/>
      <c r="TPX46" s="191"/>
      <c r="TPY46" s="191"/>
      <c r="TPZ46" s="191"/>
      <c r="TQA46" s="191"/>
      <c r="TQB46" s="191"/>
      <c r="TQC46" s="191"/>
      <c r="TQD46" s="191"/>
      <c r="TQE46" s="191"/>
      <c r="TQF46" s="191"/>
      <c r="TQG46" s="191"/>
      <c r="TQH46" s="191"/>
      <c r="TQI46" s="191"/>
      <c r="TQJ46" s="191"/>
      <c r="TQK46" s="191"/>
      <c r="TQL46" s="191"/>
      <c r="TQM46" s="191"/>
      <c r="TQN46" s="191"/>
      <c r="TQO46" s="191"/>
      <c r="TQP46" s="191"/>
      <c r="TQQ46" s="191"/>
      <c r="TQR46" s="191"/>
      <c r="TQS46" s="191"/>
      <c r="TQT46" s="191"/>
      <c r="TQU46" s="191"/>
      <c r="TQV46" s="191"/>
      <c r="TQW46" s="191"/>
      <c r="TQX46" s="191"/>
      <c r="TQY46" s="191"/>
      <c r="TQZ46" s="191"/>
      <c r="TRA46" s="191"/>
      <c r="TRB46" s="191"/>
      <c r="TRC46" s="191"/>
      <c r="TRD46" s="191"/>
      <c r="TRE46" s="191"/>
      <c r="TRF46" s="191"/>
      <c r="TRG46" s="191"/>
      <c r="TRH46" s="191"/>
      <c r="TRI46" s="191"/>
      <c r="TRJ46" s="191"/>
      <c r="TRK46" s="191"/>
      <c r="TRL46" s="191"/>
      <c r="TRM46" s="191"/>
      <c r="TRN46" s="191"/>
      <c r="TRO46" s="191"/>
      <c r="TRP46" s="191"/>
      <c r="TRQ46" s="191"/>
      <c r="TRR46" s="191"/>
      <c r="TRS46" s="191"/>
      <c r="TRT46" s="191"/>
      <c r="TRU46" s="191"/>
      <c r="TRV46" s="191"/>
      <c r="TRW46" s="191"/>
      <c r="TRX46" s="191"/>
      <c r="TRY46" s="191"/>
      <c r="TRZ46" s="191"/>
      <c r="TSA46" s="191"/>
      <c r="TSB46" s="191"/>
      <c r="TSC46" s="191"/>
      <c r="TSD46" s="191"/>
      <c r="TSE46" s="191"/>
      <c r="TSF46" s="191"/>
      <c r="TSG46" s="191"/>
      <c r="TSH46" s="191"/>
      <c r="TSI46" s="191"/>
      <c r="TSJ46" s="191"/>
      <c r="TSK46" s="191"/>
      <c r="TSL46" s="191"/>
      <c r="TSM46" s="191"/>
      <c r="TSN46" s="191"/>
      <c r="TSO46" s="191"/>
      <c r="TSP46" s="191"/>
      <c r="TSQ46" s="191"/>
      <c r="TSR46" s="191"/>
      <c r="TSS46" s="191"/>
      <c r="TST46" s="191"/>
      <c r="TSU46" s="191"/>
      <c r="TSV46" s="191"/>
      <c r="TSW46" s="191"/>
      <c r="TSX46" s="191"/>
      <c r="TSY46" s="191"/>
      <c r="TSZ46" s="191"/>
      <c r="TTA46" s="191"/>
      <c r="TTB46" s="191"/>
      <c r="TTC46" s="191"/>
      <c r="TTD46" s="191"/>
      <c r="TTE46" s="191"/>
      <c r="TTF46" s="191"/>
      <c r="TTG46" s="191"/>
      <c r="TTH46" s="191"/>
      <c r="TTI46" s="191"/>
      <c r="TTJ46" s="191"/>
      <c r="TTK46" s="191"/>
      <c r="TTL46" s="191"/>
      <c r="TTM46" s="191"/>
      <c r="TTN46" s="191"/>
      <c r="TTO46" s="191"/>
      <c r="TTP46" s="191"/>
      <c r="TTQ46" s="191"/>
      <c r="TTR46" s="191"/>
      <c r="TTS46" s="191"/>
      <c r="TTT46" s="191"/>
      <c r="TTU46" s="191"/>
      <c r="TTV46" s="191"/>
      <c r="TTW46" s="191"/>
      <c r="TTX46" s="191"/>
      <c r="TTY46" s="191"/>
      <c r="TTZ46" s="191"/>
      <c r="TUA46" s="191"/>
      <c r="TUB46" s="191"/>
      <c r="TUC46" s="191"/>
      <c r="TUD46" s="191"/>
      <c r="TUE46" s="191"/>
      <c r="TUF46" s="191"/>
      <c r="TUG46" s="191"/>
      <c r="TUH46" s="191"/>
      <c r="TUI46" s="191"/>
      <c r="TUJ46" s="191"/>
      <c r="TUK46" s="191"/>
      <c r="TUL46" s="191"/>
      <c r="TUM46" s="191"/>
      <c r="TUN46" s="191"/>
      <c r="TUO46" s="191"/>
      <c r="TUP46" s="191"/>
      <c r="TUQ46" s="191"/>
      <c r="TUR46" s="191"/>
      <c r="TUS46" s="191"/>
      <c r="TUT46" s="191"/>
      <c r="TUU46" s="191"/>
      <c r="TUV46" s="191"/>
      <c r="TUW46" s="191"/>
      <c r="TUX46" s="191"/>
      <c r="TUY46" s="191"/>
      <c r="TUZ46" s="191"/>
      <c r="TVA46" s="191"/>
      <c r="TVB46" s="191"/>
      <c r="TVC46" s="191"/>
      <c r="TVD46" s="191"/>
      <c r="TVE46" s="191"/>
      <c r="TVF46" s="191"/>
      <c r="TVG46" s="191"/>
      <c r="TVH46" s="191"/>
      <c r="TVI46" s="191"/>
      <c r="TVJ46" s="191"/>
      <c r="TVK46" s="191"/>
      <c r="TVL46" s="191"/>
      <c r="TVM46" s="191"/>
      <c r="TVN46" s="191"/>
      <c r="TVO46" s="191"/>
      <c r="TVP46" s="191"/>
      <c r="TVQ46" s="191"/>
      <c r="TVR46" s="191"/>
      <c r="TVS46" s="191"/>
      <c r="TVT46" s="191"/>
      <c r="TVU46" s="191"/>
      <c r="TVV46" s="191"/>
      <c r="TVW46" s="191"/>
      <c r="TVX46" s="191"/>
      <c r="TVY46" s="191"/>
      <c r="TVZ46" s="191"/>
      <c r="TWA46" s="191"/>
      <c r="TWB46" s="191"/>
      <c r="TWC46" s="191"/>
      <c r="TWD46" s="191"/>
      <c r="TWE46" s="191"/>
      <c r="TWF46" s="191"/>
      <c r="TWG46" s="191"/>
      <c r="TWH46" s="191"/>
      <c r="TWI46" s="191"/>
      <c r="TWJ46" s="191"/>
      <c r="TWK46" s="191"/>
      <c r="TWL46" s="191"/>
      <c r="TWM46" s="191"/>
      <c r="TWN46" s="191"/>
      <c r="TWO46" s="191"/>
      <c r="TWP46" s="191"/>
      <c r="TWQ46" s="191"/>
      <c r="TWR46" s="191"/>
      <c r="TWS46" s="191"/>
      <c r="TWT46" s="191"/>
      <c r="TWU46" s="191"/>
      <c r="TWV46" s="191"/>
      <c r="TWW46" s="191"/>
      <c r="TWX46" s="191"/>
      <c r="TWY46" s="191"/>
      <c r="TWZ46" s="191"/>
      <c r="TXA46" s="191"/>
      <c r="TXB46" s="191"/>
      <c r="TXC46" s="191"/>
      <c r="TXD46" s="191"/>
      <c r="TXE46" s="191"/>
      <c r="TXF46" s="191"/>
      <c r="TXG46" s="191"/>
      <c r="TXH46" s="191"/>
      <c r="TXI46" s="191"/>
      <c r="TXJ46" s="191"/>
      <c r="TXK46" s="191"/>
      <c r="TXL46" s="191"/>
      <c r="TXM46" s="191"/>
      <c r="TXN46" s="191"/>
      <c r="TXO46" s="191"/>
      <c r="TXP46" s="191"/>
      <c r="TXQ46" s="191"/>
      <c r="TXR46" s="191"/>
      <c r="TXS46" s="191"/>
      <c r="TXT46" s="191"/>
      <c r="TXU46" s="191"/>
      <c r="TXV46" s="191"/>
      <c r="TXW46" s="191"/>
      <c r="TXX46" s="191"/>
      <c r="TXY46" s="191"/>
      <c r="TXZ46" s="191"/>
      <c r="TYA46" s="191"/>
      <c r="TYB46" s="191"/>
      <c r="TYC46" s="191"/>
      <c r="TYD46" s="191"/>
      <c r="TYE46" s="191"/>
      <c r="TYF46" s="191"/>
      <c r="TYG46" s="191"/>
      <c r="TYH46" s="191"/>
      <c r="TYI46" s="191"/>
      <c r="TYJ46" s="191"/>
      <c r="TYK46" s="191"/>
      <c r="TYL46" s="191"/>
      <c r="TYM46" s="191"/>
      <c r="TYN46" s="191"/>
      <c r="TYO46" s="191"/>
      <c r="TYP46" s="191"/>
      <c r="TYQ46" s="191"/>
      <c r="TYR46" s="191"/>
      <c r="TYS46" s="191"/>
      <c r="TYT46" s="191"/>
      <c r="TYU46" s="191"/>
      <c r="TYV46" s="191"/>
      <c r="TYW46" s="191"/>
      <c r="TYX46" s="191"/>
      <c r="TYY46" s="191"/>
      <c r="TYZ46" s="191"/>
      <c r="TZA46" s="191"/>
      <c r="TZB46" s="191"/>
      <c r="TZC46" s="191"/>
      <c r="TZD46" s="191"/>
      <c r="TZE46" s="191"/>
      <c r="TZF46" s="191"/>
      <c r="TZG46" s="191"/>
      <c r="TZH46" s="191"/>
      <c r="TZI46" s="191"/>
      <c r="TZJ46" s="191"/>
      <c r="TZK46" s="191"/>
      <c r="TZL46" s="191"/>
      <c r="TZM46" s="191"/>
      <c r="TZN46" s="191"/>
      <c r="TZO46" s="191"/>
      <c r="TZP46" s="191"/>
      <c r="TZQ46" s="191"/>
      <c r="TZR46" s="191"/>
      <c r="TZS46" s="191"/>
      <c r="TZT46" s="191"/>
      <c r="TZU46" s="191"/>
      <c r="TZV46" s="191"/>
      <c r="TZW46" s="191"/>
      <c r="TZX46" s="191"/>
      <c r="TZY46" s="191"/>
      <c r="TZZ46" s="191"/>
      <c r="UAA46" s="191"/>
      <c r="UAB46" s="191"/>
      <c r="UAC46" s="191"/>
      <c r="UAD46" s="191"/>
      <c r="UAE46" s="191"/>
      <c r="UAF46" s="191"/>
      <c r="UAG46" s="191"/>
      <c r="UAH46" s="191"/>
      <c r="UAI46" s="191"/>
      <c r="UAJ46" s="191"/>
      <c r="UAK46" s="191"/>
      <c r="UAL46" s="191"/>
      <c r="UAM46" s="191"/>
      <c r="UAN46" s="191"/>
      <c r="UAO46" s="191"/>
      <c r="UAP46" s="191"/>
      <c r="UAQ46" s="191"/>
      <c r="UAR46" s="191"/>
      <c r="UAS46" s="191"/>
      <c r="UAT46" s="191"/>
      <c r="UAU46" s="191"/>
      <c r="UAV46" s="191"/>
      <c r="UAW46" s="191"/>
      <c r="UAX46" s="191"/>
      <c r="UAY46" s="191"/>
      <c r="UAZ46" s="191"/>
      <c r="UBA46" s="191"/>
      <c r="UBB46" s="191"/>
      <c r="UBC46" s="191"/>
      <c r="UBD46" s="191"/>
      <c r="UBE46" s="191"/>
      <c r="UBF46" s="191"/>
      <c r="UBG46" s="191"/>
      <c r="UBH46" s="191"/>
      <c r="UBI46" s="191"/>
      <c r="UBJ46" s="191"/>
      <c r="UBK46" s="191"/>
      <c r="UBL46" s="191"/>
      <c r="UBM46" s="191"/>
      <c r="UBN46" s="191"/>
      <c r="UBO46" s="191"/>
      <c r="UBP46" s="191"/>
      <c r="UBQ46" s="191"/>
      <c r="UBR46" s="191"/>
      <c r="UBS46" s="191"/>
      <c r="UBT46" s="191"/>
      <c r="UBU46" s="191"/>
      <c r="UBV46" s="191"/>
      <c r="UBW46" s="191"/>
      <c r="UBX46" s="191"/>
      <c r="UBY46" s="191"/>
      <c r="UBZ46" s="191"/>
      <c r="UCA46" s="191"/>
      <c r="UCB46" s="191"/>
      <c r="UCC46" s="191"/>
      <c r="UCD46" s="191"/>
      <c r="UCE46" s="191"/>
      <c r="UCF46" s="191"/>
      <c r="UCG46" s="191"/>
      <c r="UCH46" s="191"/>
      <c r="UCI46" s="191"/>
      <c r="UCJ46" s="191"/>
      <c r="UCK46" s="191"/>
      <c r="UCL46" s="191"/>
      <c r="UCM46" s="191"/>
      <c r="UCN46" s="191"/>
      <c r="UCO46" s="191"/>
      <c r="UCP46" s="191"/>
      <c r="UCQ46" s="191"/>
      <c r="UCR46" s="191"/>
      <c r="UCS46" s="191"/>
      <c r="UCT46" s="191"/>
      <c r="UCU46" s="191"/>
      <c r="UCV46" s="191"/>
      <c r="UCW46" s="191"/>
      <c r="UCX46" s="191"/>
      <c r="UCY46" s="191"/>
      <c r="UCZ46" s="191"/>
      <c r="UDA46" s="191"/>
      <c r="UDB46" s="191"/>
      <c r="UDC46" s="191"/>
      <c r="UDD46" s="191"/>
      <c r="UDE46" s="191"/>
      <c r="UDF46" s="191"/>
      <c r="UDG46" s="191"/>
      <c r="UDH46" s="191"/>
      <c r="UDI46" s="191"/>
      <c r="UDJ46" s="191"/>
      <c r="UDK46" s="191"/>
      <c r="UDL46" s="191"/>
      <c r="UDM46" s="191"/>
      <c r="UDN46" s="191"/>
      <c r="UDO46" s="191"/>
      <c r="UDP46" s="191"/>
      <c r="UDQ46" s="191"/>
      <c r="UDR46" s="191"/>
      <c r="UDS46" s="191"/>
      <c r="UDT46" s="191"/>
      <c r="UDU46" s="191"/>
      <c r="UDV46" s="191"/>
      <c r="UDW46" s="191"/>
      <c r="UDX46" s="191"/>
      <c r="UDY46" s="191"/>
      <c r="UDZ46" s="191"/>
      <c r="UEA46" s="191"/>
      <c r="UEB46" s="191"/>
      <c r="UEC46" s="191"/>
      <c r="UED46" s="191"/>
      <c r="UEE46" s="191"/>
      <c r="UEF46" s="191"/>
      <c r="UEG46" s="191"/>
      <c r="UEH46" s="191"/>
      <c r="UEI46" s="191"/>
      <c r="UEJ46" s="191"/>
      <c r="UEK46" s="191"/>
      <c r="UEL46" s="191"/>
      <c r="UEM46" s="191"/>
      <c r="UEN46" s="191"/>
      <c r="UEO46" s="191"/>
      <c r="UEP46" s="191"/>
      <c r="UEQ46" s="191"/>
      <c r="UER46" s="191"/>
      <c r="UES46" s="191"/>
      <c r="UET46" s="191"/>
      <c r="UEU46" s="191"/>
      <c r="UEV46" s="191"/>
      <c r="UEW46" s="191"/>
      <c r="UEX46" s="191"/>
      <c r="UEY46" s="191"/>
      <c r="UEZ46" s="191"/>
      <c r="UFA46" s="191"/>
      <c r="UFB46" s="191"/>
      <c r="UFC46" s="191"/>
      <c r="UFD46" s="191"/>
      <c r="UFE46" s="191"/>
      <c r="UFF46" s="191"/>
      <c r="UFG46" s="191"/>
      <c r="UFH46" s="191"/>
      <c r="UFI46" s="191"/>
      <c r="UFJ46" s="191"/>
      <c r="UFK46" s="191"/>
      <c r="UFL46" s="191"/>
      <c r="UFM46" s="191"/>
      <c r="UFN46" s="191"/>
      <c r="UFO46" s="191"/>
      <c r="UFP46" s="191"/>
      <c r="UFQ46" s="191"/>
      <c r="UFR46" s="191"/>
      <c r="UFS46" s="191"/>
      <c r="UFT46" s="191"/>
      <c r="UFU46" s="191"/>
      <c r="UFV46" s="191"/>
      <c r="UFW46" s="191"/>
      <c r="UFX46" s="191"/>
      <c r="UFY46" s="191"/>
      <c r="UFZ46" s="191"/>
      <c r="UGA46" s="191"/>
      <c r="UGB46" s="191"/>
      <c r="UGC46" s="191"/>
      <c r="UGD46" s="191"/>
      <c r="UGE46" s="191"/>
      <c r="UGF46" s="191"/>
      <c r="UGG46" s="191"/>
      <c r="UGH46" s="191"/>
      <c r="UGI46" s="191"/>
      <c r="UGJ46" s="191"/>
      <c r="UGK46" s="191"/>
      <c r="UGL46" s="191"/>
      <c r="UGM46" s="191"/>
      <c r="UGN46" s="191"/>
      <c r="UGO46" s="191"/>
      <c r="UGP46" s="191"/>
      <c r="UGQ46" s="191"/>
      <c r="UGR46" s="191"/>
      <c r="UGS46" s="191"/>
      <c r="UGT46" s="191"/>
      <c r="UGU46" s="191"/>
      <c r="UGV46" s="191"/>
      <c r="UGW46" s="191"/>
      <c r="UGX46" s="191"/>
      <c r="UGY46" s="191"/>
      <c r="UGZ46" s="191"/>
      <c r="UHA46" s="191"/>
      <c r="UHB46" s="191"/>
      <c r="UHC46" s="191"/>
      <c r="UHD46" s="191"/>
      <c r="UHE46" s="191"/>
      <c r="UHF46" s="191"/>
      <c r="UHG46" s="191"/>
      <c r="UHH46" s="191"/>
      <c r="UHI46" s="191"/>
      <c r="UHJ46" s="191"/>
      <c r="UHK46" s="191"/>
      <c r="UHL46" s="191"/>
      <c r="UHM46" s="191"/>
      <c r="UHN46" s="191"/>
      <c r="UHO46" s="191"/>
      <c r="UHP46" s="191"/>
      <c r="UHQ46" s="191"/>
      <c r="UHR46" s="191"/>
      <c r="UHS46" s="191"/>
      <c r="UHT46" s="191"/>
      <c r="UHU46" s="191"/>
      <c r="UHV46" s="191"/>
      <c r="UHW46" s="191"/>
      <c r="UHX46" s="191"/>
      <c r="UHY46" s="191"/>
      <c r="UHZ46" s="191"/>
      <c r="UIA46" s="191"/>
      <c r="UIB46" s="191"/>
      <c r="UIC46" s="191"/>
      <c r="UID46" s="191"/>
      <c r="UIE46" s="191"/>
      <c r="UIF46" s="191"/>
      <c r="UIG46" s="191"/>
      <c r="UIH46" s="191"/>
      <c r="UII46" s="191"/>
      <c r="UIJ46" s="191"/>
      <c r="UIK46" s="191"/>
      <c r="UIL46" s="191"/>
      <c r="UIM46" s="191"/>
      <c r="UIN46" s="191"/>
      <c r="UIO46" s="191"/>
      <c r="UIP46" s="191"/>
      <c r="UIQ46" s="191"/>
      <c r="UIR46" s="191"/>
      <c r="UIS46" s="191"/>
      <c r="UIT46" s="191"/>
      <c r="UIU46" s="191"/>
      <c r="UIV46" s="191"/>
      <c r="UIW46" s="191"/>
      <c r="UIX46" s="191"/>
      <c r="UIY46" s="191"/>
      <c r="UIZ46" s="191"/>
      <c r="UJA46" s="191"/>
      <c r="UJB46" s="191"/>
      <c r="UJC46" s="191"/>
      <c r="UJD46" s="191"/>
      <c r="UJE46" s="191"/>
      <c r="UJF46" s="191"/>
      <c r="UJG46" s="191"/>
      <c r="UJH46" s="191"/>
      <c r="UJI46" s="191"/>
      <c r="UJJ46" s="191"/>
      <c r="UJK46" s="191"/>
      <c r="UJL46" s="191"/>
      <c r="UJM46" s="191"/>
      <c r="UJN46" s="191"/>
      <c r="UJO46" s="191"/>
      <c r="UJP46" s="191"/>
      <c r="UJQ46" s="191"/>
      <c r="UJR46" s="191"/>
      <c r="UJS46" s="191"/>
      <c r="UJT46" s="191"/>
      <c r="UJU46" s="191"/>
      <c r="UJV46" s="191"/>
      <c r="UJW46" s="191"/>
      <c r="UJX46" s="191"/>
      <c r="UJY46" s="191"/>
      <c r="UJZ46" s="191"/>
      <c r="UKA46" s="191"/>
      <c r="UKB46" s="191"/>
      <c r="UKC46" s="191"/>
      <c r="UKD46" s="191"/>
      <c r="UKE46" s="191"/>
      <c r="UKF46" s="191"/>
      <c r="UKG46" s="191"/>
      <c r="UKH46" s="191"/>
      <c r="UKI46" s="191"/>
      <c r="UKJ46" s="191"/>
      <c r="UKK46" s="191"/>
      <c r="UKL46" s="191"/>
      <c r="UKM46" s="191"/>
      <c r="UKN46" s="191"/>
      <c r="UKO46" s="191"/>
      <c r="UKP46" s="191"/>
      <c r="UKQ46" s="191"/>
      <c r="UKR46" s="191"/>
      <c r="UKS46" s="191"/>
      <c r="UKT46" s="191"/>
      <c r="UKU46" s="191"/>
      <c r="UKV46" s="191"/>
      <c r="UKW46" s="191"/>
      <c r="UKX46" s="191"/>
      <c r="UKY46" s="191"/>
      <c r="UKZ46" s="191"/>
      <c r="ULA46" s="191"/>
      <c r="ULB46" s="191"/>
      <c r="ULC46" s="191"/>
      <c r="ULD46" s="191"/>
      <c r="ULE46" s="191"/>
      <c r="ULF46" s="191"/>
      <c r="ULG46" s="191"/>
      <c r="ULH46" s="191"/>
      <c r="ULI46" s="191"/>
      <c r="ULJ46" s="191"/>
      <c r="ULK46" s="191"/>
      <c r="ULL46" s="191"/>
      <c r="ULM46" s="191"/>
      <c r="ULN46" s="191"/>
      <c r="ULO46" s="191"/>
      <c r="ULP46" s="191"/>
      <c r="ULQ46" s="191"/>
      <c r="ULR46" s="191"/>
      <c r="ULS46" s="191"/>
      <c r="ULT46" s="191"/>
      <c r="ULU46" s="191"/>
      <c r="ULV46" s="191"/>
      <c r="ULW46" s="191"/>
      <c r="ULX46" s="191"/>
      <c r="ULY46" s="191"/>
      <c r="ULZ46" s="191"/>
      <c r="UMA46" s="191"/>
      <c r="UMB46" s="191"/>
      <c r="UMC46" s="191"/>
      <c r="UMD46" s="191"/>
      <c r="UME46" s="191"/>
      <c r="UMF46" s="191"/>
      <c r="UMG46" s="191"/>
      <c r="UMH46" s="191"/>
      <c r="UMI46" s="191"/>
      <c r="UMJ46" s="191"/>
      <c r="UMK46" s="191"/>
      <c r="UML46" s="191"/>
      <c r="UMM46" s="191"/>
      <c r="UMN46" s="191"/>
      <c r="UMO46" s="191"/>
      <c r="UMP46" s="191"/>
      <c r="UMQ46" s="191"/>
      <c r="UMR46" s="191"/>
      <c r="UMS46" s="191"/>
      <c r="UMT46" s="191"/>
      <c r="UMU46" s="191"/>
      <c r="UMV46" s="191"/>
      <c r="UMW46" s="191"/>
      <c r="UMX46" s="191"/>
      <c r="UMY46" s="191"/>
      <c r="UMZ46" s="191"/>
      <c r="UNA46" s="191"/>
      <c r="UNB46" s="191"/>
      <c r="UNC46" s="191"/>
      <c r="UND46" s="191"/>
      <c r="UNE46" s="191"/>
      <c r="UNF46" s="191"/>
      <c r="UNG46" s="191"/>
      <c r="UNH46" s="191"/>
      <c r="UNI46" s="191"/>
      <c r="UNJ46" s="191"/>
      <c r="UNK46" s="191"/>
      <c r="UNL46" s="191"/>
      <c r="UNM46" s="191"/>
      <c r="UNN46" s="191"/>
      <c r="UNO46" s="191"/>
      <c r="UNP46" s="191"/>
      <c r="UNQ46" s="191"/>
      <c r="UNR46" s="191"/>
      <c r="UNS46" s="191"/>
      <c r="UNT46" s="191"/>
      <c r="UNU46" s="191"/>
      <c r="UNV46" s="191"/>
      <c r="UNW46" s="191"/>
      <c r="UNX46" s="191"/>
      <c r="UNY46" s="191"/>
      <c r="UNZ46" s="191"/>
      <c r="UOA46" s="191"/>
      <c r="UOB46" s="191"/>
      <c r="UOC46" s="191"/>
      <c r="UOD46" s="191"/>
      <c r="UOE46" s="191"/>
      <c r="UOF46" s="191"/>
      <c r="UOG46" s="191"/>
      <c r="UOH46" s="191"/>
      <c r="UOI46" s="191"/>
      <c r="UOJ46" s="191"/>
      <c r="UOK46" s="191"/>
      <c r="UOL46" s="191"/>
      <c r="UOM46" s="191"/>
      <c r="UON46" s="191"/>
      <c r="UOO46" s="191"/>
      <c r="UOP46" s="191"/>
      <c r="UOQ46" s="191"/>
      <c r="UOR46" s="191"/>
      <c r="UOS46" s="191"/>
      <c r="UOT46" s="191"/>
      <c r="UOU46" s="191"/>
      <c r="UOV46" s="191"/>
      <c r="UOW46" s="191"/>
      <c r="UOX46" s="191"/>
      <c r="UOY46" s="191"/>
      <c r="UOZ46" s="191"/>
      <c r="UPA46" s="191"/>
      <c r="UPB46" s="191"/>
      <c r="UPC46" s="191"/>
      <c r="UPD46" s="191"/>
      <c r="UPE46" s="191"/>
      <c r="UPF46" s="191"/>
      <c r="UPG46" s="191"/>
      <c r="UPH46" s="191"/>
      <c r="UPI46" s="191"/>
      <c r="UPJ46" s="191"/>
      <c r="UPK46" s="191"/>
      <c r="UPL46" s="191"/>
      <c r="UPM46" s="191"/>
      <c r="UPN46" s="191"/>
      <c r="UPO46" s="191"/>
      <c r="UPP46" s="191"/>
      <c r="UPQ46" s="191"/>
      <c r="UPR46" s="191"/>
      <c r="UPS46" s="191"/>
      <c r="UPT46" s="191"/>
      <c r="UPU46" s="191"/>
      <c r="UPV46" s="191"/>
      <c r="UPW46" s="191"/>
      <c r="UPX46" s="191"/>
      <c r="UPY46" s="191"/>
      <c r="UPZ46" s="191"/>
      <c r="UQA46" s="191"/>
      <c r="UQB46" s="191"/>
      <c r="UQC46" s="191"/>
      <c r="UQD46" s="191"/>
      <c r="UQE46" s="191"/>
      <c r="UQF46" s="191"/>
      <c r="UQG46" s="191"/>
      <c r="UQH46" s="191"/>
      <c r="UQI46" s="191"/>
      <c r="UQJ46" s="191"/>
      <c r="UQK46" s="191"/>
      <c r="UQL46" s="191"/>
      <c r="UQM46" s="191"/>
      <c r="UQN46" s="191"/>
      <c r="UQO46" s="191"/>
      <c r="UQP46" s="191"/>
      <c r="UQQ46" s="191"/>
      <c r="UQR46" s="191"/>
      <c r="UQS46" s="191"/>
      <c r="UQT46" s="191"/>
      <c r="UQU46" s="191"/>
      <c r="UQV46" s="191"/>
      <c r="UQW46" s="191"/>
      <c r="UQX46" s="191"/>
      <c r="UQY46" s="191"/>
      <c r="UQZ46" s="191"/>
      <c r="URA46" s="191"/>
      <c r="URB46" s="191"/>
      <c r="URC46" s="191"/>
      <c r="URD46" s="191"/>
      <c r="URE46" s="191"/>
      <c r="URF46" s="191"/>
      <c r="URG46" s="191"/>
      <c r="URH46" s="191"/>
      <c r="URI46" s="191"/>
      <c r="URJ46" s="191"/>
      <c r="URK46" s="191"/>
      <c r="URL46" s="191"/>
      <c r="URM46" s="191"/>
      <c r="URN46" s="191"/>
      <c r="URO46" s="191"/>
      <c r="URP46" s="191"/>
      <c r="URQ46" s="191"/>
      <c r="URR46" s="191"/>
      <c r="URS46" s="191"/>
      <c r="URT46" s="191"/>
      <c r="URU46" s="191"/>
      <c r="URV46" s="191"/>
      <c r="URW46" s="191"/>
      <c r="URX46" s="191"/>
      <c r="URY46" s="191"/>
      <c r="URZ46" s="191"/>
      <c r="USA46" s="191"/>
      <c r="USB46" s="191"/>
      <c r="USC46" s="191"/>
      <c r="USD46" s="191"/>
      <c r="USE46" s="191"/>
      <c r="USF46" s="191"/>
      <c r="USG46" s="191"/>
      <c r="USH46" s="191"/>
      <c r="USI46" s="191"/>
      <c r="USJ46" s="191"/>
      <c r="USK46" s="191"/>
      <c r="USL46" s="191"/>
      <c r="USM46" s="191"/>
      <c r="USN46" s="191"/>
      <c r="USO46" s="191"/>
      <c r="USP46" s="191"/>
      <c r="USQ46" s="191"/>
      <c r="USR46" s="191"/>
      <c r="USS46" s="191"/>
      <c r="UST46" s="191"/>
      <c r="USU46" s="191"/>
      <c r="USV46" s="191"/>
      <c r="USW46" s="191"/>
      <c r="USX46" s="191"/>
      <c r="USY46" s="191"/>
      <c r="USZ46" s="191"/>
      <c r="UTA46" s="191"/>
      <c r="UTB46" s="191"/>
      <c r="UTC46" s="191"/>
      <c r="UTD46" s="191"/>
      <c r="UTE46" s="191"/>
      <c r="UTF46" s="191"/>
      <c r="UTG46" s="191"/>
      <c r="UTH46" s="191"/>
      <c r="UTI46" s="191"/>
      <c r="UTJ46" s="191"/>
      <c r="UTK46" s="191"/>
      <c r="UTL46" s="191"/>
      <c r="UTM46" s="191"/>
      <c r="UTN46" s="191"/>
      <c r="UTO46" s="191"/>
      <c r="UTP46" s="191"/>
      <c r="UTQ46" s="191"/>
      <c r="UTR46" s="191"/>
      <c r="UTS46" s="191"/>
      <c r="UTT46" s="191"/>
      <c r="UTU46" s="191"/>
      <c r="UTV46" s="191"/>
      <c r="UTW46" s="191"/>
      <c r="UTX46" s="191"/>
      <c r="UTY46" s="191"/>
      <c r="UTZ46" s="191"/>
      <c r="UUA46" s="191"/>
      <c r="UUB46" s="191"/>
      <c r="UUC46" s="191"/>
      <c r="UUD46" s="191"/>
      <c r="UUE46" s="191"/>
      <c r="UUF46" s="191"/>
      <c r="UUG46" s="191"/>
      <c r="UUH46" s="191"/>
      <c r="UUI46" s="191"/>
      <c r="UUJ46" s="191"/>
      <c r="UUK46" s="191"/>
      <c r="UUL46" s="191"/>
      <c r="UUM46" s="191"/>
      <c r="UUN46" s="191"/>
      <c r="UUO46" s="191"/>
      <c r="UUP46" s="191"/>
      <c r="UUQ46" s="191"/>
      <c r="UUR46" s="191"/>
      <c r="UUS46" s="191"/>
      <c r="UUT46" s="191"/>
      <c r="UUU46" s="191"/>
      <c r="UUV46" s="191"/>
      <c r="UUW46" s="191"/>
      <c r="UUX46" s="191"/>
      <c r="UUY46" s="191"/>
      <c r="UUZ46" s="191"/>
      <c r="UVA46" s="191"/>
      <c r="UVB46" s="191"/>
      <c r="UVC46" s="191"/>
      <c r="UVD46" s="191"/>
      <c r="UVE46" s="191"/>
      <c r="UVF46" s="191"/>
      <c r="UVG46" s="191"/>
      <c r="UVH46" s="191"/>
      <c r="UVI46" s="191"/>
      <c r="UVJ46" s="191"/>
      <c r="UVK46" s="191"/>
      <c r="UVL46" s="191"/>
      <c r="UVM46" s="191"/>
      <c r="UVN46" s="191"/>
      <c r="UVO46" s="191"/>
      <c r="UVP46" s="191"/>
      <c r="UVQ46" s="191"/>
      <c r="UVR46" s="191"/>
      <c r="UVS46" s="191"/>
      <c r="UVT46" s="191"/>
      <c r="UVU46" s="191"/>
      <c r="UVV46" s="191"/>
      <c r="UVW46" s="191"/>
      <c r="UVX46" s="191"/>
      <c r="UVY46" s="191"/>
      <c r="UVZ46" s="191"/>
      <c r="UWA46" s="191"/>
      <c r="UWB46" s="191"/>
      <c r="UWC46" s="191"/>
      <c r="UWD46" s="191"/>
      <c r="UWE46" s="191"/>
      <c r="UWF46" s="191"/>
      <c r="UWG46" s="191"/>
      <c r="UWH46" s="191"/>
      <c r="UWI46" s="191"/>
      <c r="UWJ46" s="191"/>
      <c r="UWK46" s="191"/>
      <c r="UWL46" s="191"/>
      <c r="UWM46" s="191"/>
      <c r="UWN46" s="191"/>
      <c r="UWO46" s="191"/>
      <c r="UWP46" s="191"/>
      <c r="UWQ46" s="191"/>
      <c r="UWR46" s="191"/>
      <c r="UWS46" s="191"/>
      <c r="UWT46" s="191"/>
      <c r="UWU46" s="191"/>
      <c r="UWV46" s="191"/>
      <c r="UWW46" s="191"/>
      <c r="UWX46" s="191"/>
      <c r="UWY46" s="191"/>
      <c r="UWZ46" s="191"/>
      <c r="UXA46" s="191"/>
      <c r="UXB46" s="191"/>
      <c r="UXC46" s="191"/>
      <c r="UXD46" s="191"/>
      <c r="UXE46" s="191"/>
      <c r="UXF46" s="191"/>
      <c r="UXG46" s="191"/>
      <c r="UXH46" s="191"/>
      <c r="UXI46" s="191"/>
      <c r="UXJ46" s="191"/>
      <c r="UXK46" s="191"/>
      <c r="UXL46" s="191"/>
      <c r="UXM46" s="191"/>
      <c r="UXN46" s="191"/>
      <c r="UXO46" s="191"/>
      <c r="UXP46" s="191"/>
      <c r="UXQ46" s="191"/>
      <c r="UXR46" s="191"/>
      <c r="UXS46" s="191"/>
      <c r="UXT46" s="191"/>
      <c r="UXU46" s="191"/>
      <c r="UXV46" s="191"/>
      <c r="UXW46" s="191"/>
      <c r="UXX46" s="191"/>
      <c r="UXY46" s="191"/>
      <c r="UXZ46" s="191"/>
      <c r="UYA46" s="191"/>
      <c r="UYB46" s="191"/>
      <c r="UYC46" s="191"/>
      <c r="UYD46" s="191"/>
      <c r="UYE46" s="191"/>
      <c r="UYF46" s="191"/>
      <c r="UYG46" s="191"/>
      <c r="UYH46" s="191"/>
      <c r="UYI46" s="191"/>
      <c r="UYJ46" s="191"/>
      <c r="UYK46" s="191"/>
      <c r="UYL46" s="191"/>
      <c r="UYM46" s="191"/>
      <c r="UYN46" s="191"/>
      <c r="UYO46" s="191"/>
      <c r="UYP46" s="191"/>
      <c r="UYQ46" s="191"/>
      <c r="UYR46" s="191"/>
      <c r="UYS46" s="191"/>
      <c r="UYT46" s="191"/>
      <c r="UYU46" s="191"/>
      <c r="UYV46" s="191"/>
      <c r="UYW46" s="191"/>
      <c r="UYX46" s="191"/>
      <c r="UYY46" s="191"/>
      <c r="UYZ46" s="191"/>
      <c r="UZA46" s="191"/>
      <c r="UZB46" s="191"/>
      <c r="UZC46" s="191"/>
      <c r="UZD46" s="191"/>
      <c r="UZE46" s="191"/>
      <c r="UZF46" s="191"/>
      <c r="UZG46" s="191"/>
      <c r="UZH46" s="191"/>
      <c r="UZI46" s="191"/>
      <c r="UZJ46" s="191"/>
      <c r="UZK46" s="191"/>
      <c r="UZL46" s="191"/>
      <c r="UZM46" s="191"/>
      <c r="UZN46" s="191"/>
      <c r="UZO46" s="191"/>
      <c r="UZP46" s="191"/>
      <c r="UZQ46" s="191"/>
      <c r="UZR46" s="191"/>
      <c r="UZS46" s="191"/>
      <c r="UZT46" s="191"/>
      <c r="UZU46" s="191"/>
      <c r="UZV46" s="191"/>
      <c r="UZW46" s="191"/>
      <c r="UZX46" s="191"/>
      <c r="UZY46" s="191"/>
      <c r="UZZ46" s="191"/>
      <c r="VAA46" s="191"/>
      <c r="VAB46" s="191"/>
      <c r="VAC46" s="191"/>
      <c r="VAD46" s="191"/>
      <c r="VAE46" s="191"/>
      <c r="VAF46" s="191"/>
      <c r="VAG46" s="191"/>
      <c r="VAH46" s="191"/>
      <c r="VAI46" s="191"/>
      <c r="VAJ46" s="191"/>
      <c r="VAK46" s="191"/>
      <c r="VAL46" s="191"/>
      <c r="VAM46" s="191"/>
      <c r="VAN46" s="191"/>
      <c r="VAO46" s="191"/>
      <c r="VAP46" s="191"/>
      <c r="VAQ46" s="191"/>
      <c r="VAR46" s="191"/>
      <c r="VAS46" s="191"/>
      <c r="VAT46" s="191"/>
      <c r="VAU46" s="191"/>
      <c r="VAV46" s="191"/>
      <c r="VAW46" s="191"/>
      <c r="VAX46" s="191"/>
      <c r="VAY46" s="191"/>
      <c r="VAZ46" s="191"/>
      <c r="VBA46" s="191"/>
      <c r="VBB46" s="191"/>
      <c r="VBC46" s="191"/>
      <c r="VBD46" s="191"/>
      <c r="VBE46" s="191"/>
      <c r="VBF46" s="191"/>
      <c r="VBG46" s="191"/>
      <c r="VBH46" s="191"/>
      <c r="VBI46" s="191"/>
      <c r="VBJ46" s="191"/>
      <c r="VBK46" s="191"/>
      <c r="VBL46" s="191"/>
      <c r="VBM46" s="191"/>
      <c r="VBN46" s="191"/>
      <c r="VBO46" s="191"/>
      <c r="VBP46" s="191"/>
      <c r="VBQ46" s="191"/>
      <c r="VBR46" s="191"/>
      <c r="VBS46" s="191"/>
      <c r="VBT46" s="191"/>
      <c r="VBU46" s="191"/>
      <c r="VBV46" s="191"/>
      <c r="VBW46" s="191"/>
      <c r="VBX46" s="191"/>
      <c r="VBY46" s="191"/>
      <c r="VBZ46" s="191"/>
      <c r="VCA46" s="191"/>
      <c r="VCB46" s="191"/>
      <c r="VCC46" s="191"/>
      <c r="VCD46" s="191"/>
      <c r="VCE46" s="191"/>
      <c r="VCF46" s="191"/>
      <c r="VCG46" s="191"/>
      <c r="VCH46" s="191"/>
      <c r="VCI46" s="191"/>
      <c r="VCJ46" s="191"/>
      <c r="VCK46" s="191"/>
      <c r="VCL46" s="191"/>
      <c r="VCM46" s="191"/>
      <c r="VCN46" s="191"/>
      <c r="VCO46" s="191"/>
      <c r="VCP46" s="191"/>
      <c r="VCQ46" s="191"/>
      <c r="VCR46" s="191"/>
      <c r="VCS46" s="191"/>
      <c r="VCT46" s="191"/>
      <c r="VCU46" s="191"/>
      <c r="VCV46" s="191"/>
      <c r="VCW46" s="191"/>
      <c r="VCX46" s="191"/>
      <c r="VCY46" s="191"/>
      <c r="VCZ46" s="191"/>
      <c r="VDA46" s="191"/>
      <c r="VDB46" s="191"/>
      <c r="VDC46" s="191"/>
      <c r="VDD46" s="191"/>
      <c r="VDE46" s="191"/>
      <c r="VDF46" s="191"/>
      <c r="VDG46" s="191"/>
      <c r="VDH46" s="191"/>
      <c r="VDI46" s="191"/>
      <c r="VDJ46" s="191"/>
      <c r="VDK46" s="191"/>
      <c r="VDL46" s="191"/>
      <c r="VDM46" s="191"/>
      <c r="VDN46" s="191"/>
      <c r="VDO46" s="191"/>
      <c r="VDP46" s="191"/>
      <c r="VDQ46" s="191"/>
      <c r="VDR46" s="191"/>
      <c r="VDS46" s="191"/>
      <c r="VDT46" s="191"/>
      <c r="VDU46" s="191"/>
      <c r="VDV46" s="191"/>
      <c r="VDW46" s="191"/>
      <c r="VDX46" s="191"/>
      <c r="VDY46" s="191"/>
      <c r="VDZ46" s="191"/>
      <c r="VEA46" s="191"/>
      <c r="VEB46" s="191"/>
      <c r="VEC46" s="191"/>
      <c r="VED46" s="191"/>
      <c r="VEE46" s="191"/>
      <c r="VEF46" s="191"/>
      <c r="VEG46" s="191"/>
      <c r="VEH46" s="191"/>
      <c r="VEI46" s="191"/>
      <c r="VEJ46" s="191"/>
      <c r="VEK46" s="191"/>
      <c r="VEL46" s="191"/>
      <c r="VEM46" s="191"/>
      <c r="VEN46" s="191"/>
      <c r="VEO46" s="191"/>
      <c r="VEP46" s="191"/>
      <c r="VEQ46" s="191"/>
      <c r="VER46" s="191"/>
      <c r="VES46" s="191"/>
      <c r="VET46" s="191"/>
      <c r="VEU46" s="191"/>
      <c r="VEV46" s="191"/>
      <c r="VEW46" s="191"/>
      <c r="VEX46" s="191"/>
      <c r="VEY46" s="191"/>
      <c r="VEZ46" s="191"/>
      <c r="VFA46" s="191"/>
      <c r="VFB46" s="191"/>
      <c r="VFC46" s="191"/>
      <c r="VFD46" s="191"/>
      <c r="VFE46" s="191"/>
      <c r="VFF46" s="191"/>
      <c r="VFG46" s="191"/>
      <c r="VFH46" s="191"/>
      <c r="VFI46" s="191"/>
      <c r="VFJ46" s="191"/>
      <c r="VFK46" s="191"/>
      <c r="VFL46" s="191"/>
      <c r="VFM46" s="191"/>
      <c r="VFN46" s="191"/>
      <c r="VFO46" s="191"/>
      <c r="VFP46" s="191"/>
      <c r="VFQ46" s="191"/>
      <c r="VFR46" s="191"/>
      <c r="VFS46" s="191"/>
      <c r="VFT46" s="191"/>
      <c r="VFU46" s="191"/>
      <c r="VFV46" s="191"/>
      <c r="VFW46" s="191"/>
      <c r="VFX46" s="191"/>
      <c r="VFY46" s="191"/>
      <c r="VFZ46" s="191"/>
      <c r="VGA46" s="191"/>
      <c r="VGB46" s="191"/>
      <c r="VGC46" s="191"/>
      <c r="VGD46" s="191"/>
      <c r="VGE46" s="191"/>
      <c r="VGF46" s="191"/>
      <c r="VGG46" s="191"/>
      <c r="VGH46" s="191"/>
      <c r="VGI46" s="191"/>
      <c r="VGJ46" s="191"/>
      <c r="VGK46" s="191"/>
      <c r="VGL46" s="191"/>
      <c r="VGM46" s="191"/>
      <c r="VGN46" s="191"/>
      <c r="VGO46" s="191"/>
      <c r="VGP46" s="191"/>
      <c r="VGQ46" s="191"/>
      <c r="VGR46" s="191"/>
      <c r="VGS46" s="191"/>
      <c r="VGT46" s="191"/>
      <c r="VGU46" s="191"/>
      <c r="VGV46" s="191"/>
      <c r="VGW46" s="191"/>
      <c r="VGX46" s="191"/>
      <c r="VGY46" s="191"/>
      <c r="VGZ46" s="191"/>
      <c r="VHA46" s="191"/>
      <c r="VHB46" s="191"/>
      <c r="VHC46" s="191"/>
      <c r="VHD46" s="191"/>
      <c r="VHE46" s="191"/>
      <c r="VHF46" s="191"/>
      <c r="VHG46" s="191"/>
      <c r="VHH46" s="191"/>
      <c r="VHI46" s="191"/>
      <c r="VHJ46" s="191"/>
      <c r="VHK46" s="191"/>
      <c r="VHL46" s="191"/>
      <c r="VHM46" s="191"/>
      <c r="VHN46" s="191"/>
      <c r="VHO46" s="191"/>
      <c r="VHP46" s="191"/>
      <c r="VHQ46" s="191"/>
      <c r="VHR46" s="191"/>
      <c r="VHS46" s="191"/>
      <c r="VHT46" s="191"/>
      <c r="VHU46" s="191"/>
      <c r="VHV46" s="191"/>
      <c r="VHW46" s="191"/>
      <c r="VHX46" s="191"/>
      <c r="VHY46" s="191"/>
      <c r="VHZ46" s="191"/>
      <c r="VIA46" s="191"/>
      <c r="VIB46" s="191"/>
      <c r="VIC46" s="191"/>
      <c r="VID46" s="191"/>
      <c r="VIE46" s="191"/>
      <c r="VIF46" s="191"/>
      <c r="VIG46" s="191"/>
      <c r="VIH46" s="191"/>
      <c r="VII46" s="191"/>
      <c r="VIJ46" s="191"/>
      <c r="VIK46" s="191"/>
      <c r="VIL46" s="191"/>
      <c r="VIM46" s="191"/>
      <c r="VIN46" s="191"/>
      <c r="VIO46" s="191"/>
      <c r="VIP46" s="191"/>
      <c r="VIQ46" s="191"/>
      <c r="VIR46" s="191"/>
      <c r="VIS46" s="191"/>
      <c r="VIT46" s="191"/>
      <c r="VIU46" s="191"/>
      <c r="VIV46" s="191"/>
      <c r="VIW46" s="191"/>
      <c r="VIX46" s="191"/>
      <c r="VIY46" s="191"/>
      <c r="VIZ46" s="191"/>
      <c r="VJA46" s="191"/>
      <c r="VJB46" s="191"/>
      <c r="VJC46" s="191"/>
      <c r="VJD46" s="191"/>
      <c r="VJE46" s="191"/>
      <c r="VJF46" s="191"/>
      <c r="VJG46" s="191"/>
      <c r="VJH46" s="191"/>
      <c r="VJI46" s="191"/>
      <c r="VJJ46" s="191"/>
      <c r="VJK46" s="191"/>
      <c r="VJL46" s="191"/>
      <c r="VJM46" s="191"/>
      <c r="VJN46" s="191"/>
      <c r="VJO46" s="191"/>
      <c r="VJP46" s="191"/>
      <c r="VJQ46" s="191"/>
      <c r="VJR46" s="191"/>
      <c r="VJS46" s="191"/>
      <c r="VJT46" s="191"/>
      <c r="VJU46" s="191"/>
      <c r="VJV46" s="191"/>
      <c r="VJW46" s="191"/>
      <c r="VJX46" s="191"/>
      <c r="VJY46" s="191"/>
      <c r="VJZ46" s="191"/>
      <c r="VKA46" s="191"/>
      <c r="VKB46" s="191"/>
      <c r="VKC46" s="191"/>
      <c r="VKD46" s="191"/>
      <c r="VKE46" s="191"/>
      <c r="VKF46" s="191"/>
      <c r="VKG46" s="191"/>
      <c r="VKH46" s="191"/>
      <c r="VKI46" s="191"/>
      <c r="VKJ46" s="191"/>
      <c r="VKK46" s="191"/>
      <c r="VKL46" s="191"/>
      <c r="VKM46" s="191"/>
      <c r="VKN46" s="191"/>
      <c r="VKO46" s="191"/>
      <c r="VKP46" s="191"/>
      <c r="VKQ46" s="191"/>
      <c r="VKR46" s="191"/>
      <c r="VKS46" s="191"/>
      <c r="VKT46" s="191"/>
      <c r="VKU46" s="191"/>
      <c r="VKV46" s="191"/>
      <c r="VKW46" s="191"/>
      <c r="VKX46" s="191"/>
      <c r="VKY46" s="191"/>
      <c r="VKZ46" s="191"/>
      <c r="VLA46" s="191"/>
      <c r="VLB46" s="191"/>
      <c r="VLC46" s="191"/>
      <c r="VLD46" s="191"/>
      <c r="VLE46" s="191"/>
      <c r="VLF46" s="191"/>
      <c r="VLG46" s="191"/>
      <c r="VLH46" s="191"/>
      <c r="VLI46" s="191"/>
      <c r="VLJ46" s="191"/>
      <c r="VLK46" s="191"/>
      <c r="VLL46" s="191"/>
      <c r="VLM46" s="191"/>
      <c r="VLN46" s="191"/>
      <c r="VLO46" s="191"/>
      <c r="VLP46" s="191"/>
      <c r="VLQ46" s="191"/>
      <c r="VLR46" s="191"/>
      <c r="VLS46" s="191"/>
      <c r="VLT46" s="191"/>
      <c r="VLU46" s="191"/>
      <c r="VLV46" s="191"/>
      <c r="VLW46" s="191"/>
      <c r="VLX46" s="191"/>
      <c r="VLY46" s="191"/>
      <c r="VLZ46" s="191"/>
      <c r="VMA46" s="191"/>
      <c r="VMB46" s="191"/>
      <c r="VMC46" s="191"/>
      <c r="VMD46" s="191"/>
      <c r="VME46" s="191"/>
      <c r="VMF46" s="191"/>
      <c r="VMG46" s="191"/>
      <c r="VMH46" s="191"/>
      <c r="VMI46" s="191"/>
      <c r="VMJ46" s="191"/>
      <c r="VMK46" s="191"/>
      <c r="VML46" s="191"/>
      <c r="VMM46" s="191"/>
      <c r="VMN46" s="191"/>
      <c r="VMO46" s="191"/>
      <c r="VMP46" s="191"/>
      <c r="VMQ46" s="191"/>
      <c r="VMR46" s="191"/>
      <c r="VMS46" s="191"/>
      <c r="VMT46" s="191"/>
      <c r="VMU46" s="191"/>
      <c r="VMV46" s="191"/>
      <c r="VMW46" s="191"/>
      <c r="VMX46" s="191"/>
      <c r="VMY46" s="191"/>
      <c r="VMZ46" s="191"/>
      <c r="VNA46" s="191"/>
      <c r="VNB46" s="191"/>
      <c r="VNC46" s="191"/>
      <c r="VND46" s="191"/>
      <c r="VNE46" s="191"/>
      <c r="VNF46" s="191"/>
      <c r="VNG46" s="191"/>
      <c r="VNH46" s="191"/>
      <c r="VNI46" s="191"/>
      <c r="VNJ46" s="191"/>
      <c r="VNK46" s="191"/>
      <c r="VNL46" s="191"/>
      <c r="VNM46" s="191"/>
      <c r="VNN46" s="191"/>
      <c r="VNO46" s="191"/>
      <c r="VNP46" s="191"/>
      <c r="VNQ46" s="191"/>
      <c r="VNR46" s="191"/>
      <c r="VNS46" s="191"/>
      <c r="VNT46" s="191"/>
      <c r="VNU46" s="191"/>
      <c r="VNV46" s="191"/>
      <c r="VNW46" s="191"/>
      <c r="VNX46" s="191"/>
      <c r="VNY46" s="191"/>
      <c r="VNZ46" s="191"/>
      <c r="VOA46" s="191"/>
      <c r="VOB46" s="191"/>
      <c r="VOC46" s="191"/>
      <c r="VOD46" s="191"/>
      <c r="VOE46" s="191"/>
      <c r="VOF46" s="191"/>
      <c r="VOG46" s="191"/>
      <c r="VOH46" s="191"/>
      <c r="VOI46" s="191"/>
      <c r="VOJ46" s="191"/>
      <c r="VOK46" s="191"/>
      <c r="VOL46" s="191"/>
      <c r="VOM46" s="191"/>
      <c r="VON46" s="191"/>
      <c r="VOO46" s="191"/>
      <c r="VOP46" s="191"/>
      <c r="VOQ46" s="191"/>
      <c r="VOR46" s="191"/>
      <c r="VOS46" s="191"/>
      <c r="VOT46" s="191"/>
      <c r="VOU46" s="191"/>
      <c r="VOV46" s="191"/>
      <c r="VOW46" s="191"/>
      <c r="VOX46" s="191"/>
      <c r="VOY46" s="191"/>
      <c r="VOZ46" s="191"/>
      <c r="VPA46" s="191"/>
      <c r="VPB46" s="191"/>
      <c r="VPC46" s="191"/>
      <c r="VPD46" s="191"/>
      <c r="VPE46" s="191"/>
      <c r="VPF46" s="191"/>
      <c r="VPG46" s="191"/>
      <c r="VPH46" s="191"/>
      <c r="VPI46" s="191"/>
      <c r="VPJ46" s="191"/>
      <c r="VPK46" s="191"/>
      <c r="VPL46" s="191"/>
      <c r="VPM46" s="191"/>
      <c r="VPN46" s="191"/>
      <c r="VPO46" s="191"/>
      <c r="VPP46" s="191"/>
      <c r="VPQ46" s="191"/>
      <c r="VPR46" s="191"/>
      <c r="VPS46" s="191"/>
      <c r="VPT46" s="191"/>
      <c r="VPU46" s="191"/>
      <c r="VPV46" s="191"/>
      <c r="VPW46" s="191"/>
      <c r="VPX46" s="191"/>
      <c r="VPY46" s="191"/>
      <c r="VPZ46" s="191"/>
      <c r="VQA46" s="191"/>
      <c r="VQB46" s="191"/>
      <c r="VQC46" s="191"/>
      <c r="VQD46" s="191"/>
      <c r="VQE46" s="191"/>
      <c r="VQF46" s="191"/>
      <c r="VQG46" s="191"/>
      <c r="VQH46" s="191"/>
      <c r="VQI46" s="191"/>
      <c r="VQJ46" s="191"/>
      <c r="VQK46" s="191"/>
      <c r="VQL46" s="191"/>
      <c r="VQM46" s="191"/>
      <c r="VQN46" s="191"/>
      <c r="VQO46" s="191"/>
      <c r="VQP46" s="191"/>
      <c r="VQQ46" s="191"/>
      <c r="VQR46" s="191"/>
      <c r="VQS46" s="191"/>
      <c r="VQT46" s="191"/>
      <c r="VQU46" s="191"/>
      <c r="VQV46" s="191"/>
      <c r="VQW46" s="191"/>
      <c r="VQX46" s="191"/>
      <c r="VQY46" s="191"/>
      <c r="VQZ46" s="191"/>
      <c r="VRA46" s="191"/>
      <c r="VRB46" s="191"/>
      <c r="VRC46" s="191"/>
      <c r="VRD46" s="191"/>
      <c r="VRE46" s="191"/>
      <c r="VRF46" s="191"/>
      <c r="VRG46" s="191"/>
      <c r="VRH46" s="191"/>
      <c r="VRI46" s="191"/>
      <c r="VRJ46" s="191"/>
      <c r="VRK46" s="191"/>
      <c r="VRL46" s="191"/>
      <c r="VRM46" s="191"/>
      <c r="VRN46" s="191"/>
      <c r="VRO46" s="191"/>
      <c r="VRP46" s="191"/>
      <c r="VRQ46" s="191"/>
      <c r="VRR46" s="191"/>
      <c r="VRS46" s="191"/>
      <c r="VRT46" s="191"/>
      <c r="VRU46" s="191"/>
      <c r="VRV46" s="191"/>
      <c r="VRW46" s="191"/>
      <c r="VRX46" s="191"/>
      <c r="VRY46" s="191"/>
      <c r="VRZ46" s="191"/>
      <c r="VSA46" s="191"/>
      <c r="VSB46" s="191"/>
      <c r="VSC46" s="191"/>
      <c r="VSD46" s="191"/>
      <c r="VSE46" s="191"/>
      <c r="VSF46" s="191"/>
      <c r="VSG46" s="191"/>
      <c r="VSH46" s="191"/>
      <c r="VSI46" s="191"/>
      <c r="VSJ46" s="191"/>
      <c r="VSK46" s="191"/>
      <c r="VSL46" s="191"/>
      <c r="VSM46" s="191"/>
      <c r="VSN46" s="191"/>
      <c r="VSO46" s="191"/>
      <c r="VSP46" s="191"/>
      <c r="VSQ46" s="191"/>
      <c r="VSR46" s="191"/>
      <c r="VSS46" s="191"/>
      <c r="VST46" s="191"/>
      <c r="VSU46" s="191"/>
      <c r="VSV46" s="191"/>
      <c r="VSW46" s="191"/>
      <c r="VSX46" s="191"/>
      <c r="VSY46" s="191"/>
      <c r="VSZ46" s="191"/>
      <c r="VTA46" s="191"/>
      <c r="VTB46" s="191"/>
      <c r="VTC46" s="191"/>
      <c r="VTD46" s="191"/>
      <c r="VTE46" s="191"/>
      <c r="VTF46" s="191"/>
      <c r="VTG46" s="191"/>
      <c r="VTH46" s="191"/>
      <c r="VTI46" s="191"/>
      <c r="VTJ46" s="191"/>
      <c r="VTK46" s="191"/>
      <c r="VTL46" s="191"/>
      <c r="VTM46" s="191"/>
      <c r="VTN46" s="191"/>
      <c r="VTO46" s="191"/>
      <c r="VTP46" s="191"/>
      <c r="VTQ46" s="191"/>
      <c r="VTR46" s="191"/>
      <c r="VTS46" s="191"/>
      <c r="VTT46" s="191"/>
      <c r="VTU46" s="191"/>
      <c r="VTV46" s="191"/>
      <c r="VTW46" s="191"/>
      <c r="VTX46" s="191"/>
      <c r="VTY46" s="191"/>
      <c r="VTZ46" s="191"/>
      <c r="VUA46" s="191"/>
      <c r="VUB46" s="191"/>
      <c r="VUC46" s="191"/>
      <c r="VUD46" s="191"/>
      <c r="VUE46" s="191"/>
      <c r="VUF46" s="191"/>
      <c r="VUG46" s="191"/>
      <c r="VUH46" s="191"/>
      <c r="VUI46" s="191"/>
      <c r="VUJ46" s="191"/>
      <c r="VUK46" s="191"/>
      <c r="VUL46" s="191"/>
      <c r="VUM46" s="191"/>
      <c r="VUN46" s="191"/>
      <c r="VUO46" s="191"/>
      <c r="VUP46" s="191"/>
      <c r="VUQ46" s="191"/>
      <c r="VUR46" s="191"/>
      <c r="VUS46" s="191"/>
      <c r="VUT46" s="191"/>
      <c r="VUU46" s="191"/>
      <c r="VUV46" s="191"/>
      <c r="VUW46" s="191"/>
      <c r="VUX46" s="191"/>
      <c r="VUY46" s="191"/>
      <c r="VUZ46" s="191"/>
      <c r="VVA46" s="191"/>
      <c r="VVB46" s="191"/>
      <c r="VVC46" s="191"/>
      <c r="VVD46" s="191"/>
      <c r="VVE46" s="191"/>
      <c r="VVF46" s="191"/>
      <c r="VVG46" s="191"/>
      <c r="VVH46" s="191"/>
      <c r="VVI46" s="191"/>
      <c r="VVJ46" s="191"/>
      <c r="VVK46" s="191"/>
      <c r="VVL46" s="191"/>
      <c r="VVM46" s="191"/>
      <c r="VVN46" s="191"/>
      <c r="VVO46" s="191"/>
      <c r="VVP46" s="191"/>
      <c r="VVQ46" s="191"/>
      <c r="VVR46" s="191"/>
      <c r="VVS46" s="191"/>
      <c r="VVT46" s="191"/>
      <c r="VVU46" s="191"/>
      <c r="VVV46" s="191"/>
      <c r="VVW46" s="191"/>
      <c r="VVX46" s="191"/>
      <c r="VVY46" s="191"/>
      <c r="VVZ46" s="191"/>
      <c r="VWA46" s="191"/>
      <c r="VWB46" s="191"/>
      <c r="VWC46" s="191"/>
      <c r="VWD46" s="191"/>
      <c r="VWE46" s="191"/>
      <c r="VWF46" s="191"/>
      <c r="VWG46" s="191"/>
      <c r="VWH46" s="191"/>
      <c r="VWI46" s="191"/>
      <c r="VWJ46" s="191"/>
      <c r="VWK46" s="191"/>
      <c r="VWL46" s="191"/>
      <c r="VWM46" s="191"/>
      <c r="VWN46" s="191"/>
      <c r="VWO46" s="191"/>
      <c r="VWP46" s="191"/>
      <c r="VWQ46" s="191"/>
      <c r="VWR46" s="191"/>
      <c r="VWS46" s="191"/>
      <c r="VWT46" s="191"/>
      <c r="VWU46" s="191"/>
      <c r="VWV46" s="191"/>
      <c r="VWW46" s="191"/>
      <c r="VWX46" s="191"/>
      <c r="VWY46" s="191"/>
      <c r="VWZ46" s="191"/>
      <c r="VXA46" s="191"/>
      <c r="VXB46" s="191"/>
      <c r="VXC46" s="191"/>
      <c r="VXD46" s="191"/>
      <c r="VXE46" s="191"/>
      <c r="VXF46" s="191"/>
      <c r="VXG46" s="191"/>
      <c r="VXH46" s="191"/>
      <c r="VXI46" s="191"/>
      <c r="VXJ46" s="191"/>
      <c r="VXK46" s="191"/>
      <c r="VXL46" s="191"/>
      <c r="VXM46" s="191"/>
      <c r="VXN46" s="191"/>
      <c r="VXO46" s="191"/>
      <c r="VXP46" s="191"/>
      <c r="VXQ46" s="191"/>
      <c r="VXR46" s="191"/>
      <c r="VXS46" s="191"/>
      <c r="VXT46" s="191"/>
      <c r="VXU46" s="191"/>
      <c r="VXV46" s="191"/>
      <c r="VXW46" s="191"/>
      <c r="VXX46" s="191"/>
      <c r="VXY46" s="191"/>
      <c r="VXZ46" s="191"/>
      <c r="VYA46" s="191"/>
      <c r="VYB46" s="191"/>
      <c r="VYC46" s="191"/>
      <c r="VYD46" s="191"/>
      <c r="VYE46" s="191"/>
      <c r="VYF46" s="191"/>
      <c r="VYG46" s="191"/>
      <c r="VYH46" s="191"/>
      <c r="VYI46" s="191"/>
      <c r="VYJ46" s="191"/>
      <c r="VYK46" s="191"/>
      <c r="VYL46" s="191"/>
      <c r="VYM46" s="191"/>
      <c r="VYN46" s="191"/>
      <c r="VYO46" s="191"/>
      <c r="VYP46" s="191"/>
      <c r="VYQ46" s="191"/>
      <c r="VYR46" s="191"/>
      <c r="VYS46" s="191"/>
      <c r="VYT46" s="191"/>
      <c r="VYU46" s="191"/>
      <c r="VYV46" s="191"/>
      <c r="VYW46" s="191"/>
      <c r="VYX46" s="191"/>
      <c r="VYY46" s="191"/>
      <c r="VYZ46" s="191"/>
      <c r="VZA46" s="191"/>
      <c r="VZB46" s="191"/>
      <c r="VZC46" s="191"/>
      <c r="VZD46" s="191"/>
      <c r="VZE46" s="191"/>
      <c r="VZF46" s="191"/>
      <c r="VZG46" s="191"/>
      <c r="VZH46" s="191"/>
      <c r="VZI46" s="191"/>
      <c r="VZJ46" s="191"/>
      <c r="VZK46" s="191"/>
      <c r="VZL46" s="191"/>
      <c r="VZM46" s="191"/>
      <c r="VZN46" s="191"/>
      <c r="VZO46" s="191"/>
      <c r="VZP46" s="191"/>
      <c r="VZQ46" s="191"/>
      <c r="VZR46" s="191"/>
      <c r="VZS46" s="191"/>
      <c r="VZT46" s="191"/>
      <c r="VZU46" s="191"/>
      <c r="VZV46" s="191"/>
      <c r="VZW46" s="191"/>
      <c r="VZX46" s="191"/>
      <c r="VZY46" s="191"/>
      <c r="VZZ46" s="191"/>
      <c r="WAA46" s="191"/>
      <c r="WAB46" s="191"/>
      <c r="WAC46" s="191"/>
      <c r="WAD46" s="191"/>
      <c r="WAE46" s="191"/>
      <c r="WAF46" s="191"/>
      <c r="WAG46" s="191"/>
      <c r="WAH46" s="191"/>
      <c r="WAI46" s="191"/>
      <c r="WAJ46" s="191"/>
      <c r="WAK46" s="191"/>
      <c r="WAL46" s="191"/>
      <c r="WAM46" s="191"/>
      <c r="WAN46" s="191"/>
      <c r="WAO46" s="191"/>
      <c r="WAP46" s="191"/>
      <c r="WAQ46" s="191"/>
      <c r="WAR46" s="191"/>
      <c r="WAS46" s="191"/>
      <c r="WAT46" s="191"/>
      <c r="WAU46" s="191"/>
      <c r="WAV46" s="191"/>
      <c r="WAW46" s="191"/>
      <c r="WAX46" s="191"/>
      <c r="WAY46" s="191"/>
      <c r="WAZ46" s="191"/>
      <c r="WBA46" s="191"/>
      <c r="WBB46" s="191"/>
      <c r="WBC46" s="191"/>
      <c r="WBD46" s="191"/>
      <c r="WBE46" s="191"/>
      <c r="WBF46" s="191"/>
      <c r="WBG46" s="191"/>
      <c r="WBH46" s="191"/>
      <c r="WBI46" s="191"/>
      <c r="WBJ46" s="191"/>
      <c r="WBK46" s="191"/>
      <c r="WBL46" s="191"/>
      <c r="WBM46" s="191"/>
      <c r="WBN46" s="191"/>
      <c r="WBO46" s="191"/>
      <c r="WBP46" s="191"/>
      <c r="WBQ46" s="191"/>
      <c r="WBR46" s="191"/>
      <c r="WBS46" s="191"/>
      <c r="WBT46" s="191"/>
      <c r="WBU46" s="191"/>
      <c r="WBV46" s="191"/>
      <c r="WBW46" s="191"/>
      <c r="WBX46" s="191"/>
      <c r="WBY46" s="191"/>
      <c r="WBZ46" s="191"/>
      <c r="WCA46" s="191"/>
      <c r="WCB46" s="191"/>
      <c r="WCC46" s="191"/>
      <c r="WCD46" s="191"/>
      <c r="WCE46" s="191"/>
      <c r="WCF46" s="191"/>
      <c r="WCG46" s="191"/>
      <c r="WCH46" s="191"/>
      <c r="WCI46" s="191"/>
      <c r="WCJ46" s="191"/>
      <c r="WCK46" s="191"/>
      <c r="WCL46" s="191"/>
      <c r="WCM46" s="191"/>
      <c r="WCN46" s="191"/>
      <c r="WCO46" s="191"/>
      <c r="WCP46" s="191"/>
      <c r="WCQ46" s="191"/>
      <c r="WCR46" s="191"/>
      <c r="WCS46" s="191"/>
      <c r="WCT46" s="191"/>
      <c r="WCU46" s="191"/>
      <c r="WCV46" s="191"/>
      <c r="WCW46" s="191"/>
      <c r="WCX46" s="191"/>
      <c r="WCY46" s="191"/>
      <c r="WCZ46" s="191"/>
      <c r="WDA46" s="191"/>
      <c r="WDB46" s="191"/>
      <c r="WDC46" s="191"/>
      <c r="WDD46" s="191"/>
      <c r="WDE46" s="191"/>
      <c r="WDF46" s="191"/>
      <c r="WDG46" s="191"/>
      <c r="WDH46" s="191"/>
      <c r="WDI46" s="191"/>
      <c r="WDJ46" s="191"/>
      <c r="WDK46" s="191"/>
      <c r="WDL46" s="191"/>
      <c r="WDM46" s="191"/>
      <c r="WDN46" s="191"/>
      <c r="WDO46" s="191"/>
      <c r="WDP46" s="191"/>
      <c r="WDQ46" s="191"/>
      <c r="WDR46" s="191"/>
      <c r="WDS46" s="191"/>
      <c r="WDT46" s="191"/>
      <c r="WDU46" s="191"/>
      <c r="WDV46" s="191"/>
      <c r="WDW46" s="191"/>
      <c r="WDX46" s="191"/>
      <c r="WDY46" s="191"/>
      <c r="WDZ46" s="191"/>
      <c r="WEA46" s="191"/>
      <c r="WEB46" s="191"/>
      <c r="WEC46" s="191"/>
      <c r="WED46" s="191"/>
      <c r="WEE46" s="191"/>
      <c r="WEF46" s="191"/>
      <c r="WEG46" s="191"/>
      <c r="WEH46" s="191"/>
      <c r="WEI46" s="191"/>
      <c r="WEJ46" s="191"/>
      <c r="WEK46" s="191"/>
      <c r="WEL46" s="191"/>
      <c r="WEM46" s="191"/>
      <c r="WEN46" s="191"/>
      <c r="WEO46" s="191"/>
      <c r="WEP46" s="191"/>
      <c r="WEQ46" s="191"/>
      <c r="WER46" s="191"/>
      <c r="WES46" s="191"/>
      <c r="WET46" s="191"/>
      <c r="WEU46" s="191"/>
      <c r="WEV46" s="191"/>
      <c r="WEW46" s="191"/>
      <c r="WEX46" s="191"/>
      <c r="WEY46" s="191"/>
      <c r="WEZ46" s="191"/>
      <c r="WFA46" s="191"/>
      <c r="WFB46" s="191"/>
      <c r="WFC46" s="191"/>
      <c r="WFD46" s="191"/>
      <c r="WFE46" s="191"/>
      <c r="WFF46" s="191"/>
      <c r="WFG46" s="191"/>
      <c r="WFH46" s="191"/>
      <c r="WFI46" s="191"/>
      <c r="WFJ46" s="191"/>
      <c r="WFK46" s="191"/>
      <c r="WFL46" s="191"/>
      <c r="WFM46" s="191"/>
      <c r="WFN46" s="191"/>
      <c r="WFO46" s="191"/>
      <c r="WFP46" s="191"/>
      <c r="WFQ46" s="191"/>
      <c r="WFR46" s="191"/>
      <c r="WFS46" s="191"/>
      <c r="WFT46" s="191"/>
      <c r="WFU46" s="191"/>
      <c r="WFV46" s="191"/>
      <c r="WFW46" s="191"/>
      <c r="WFX46" s="191"/>
      <c r="WFY46" s="191"/>
      <c r="WFZ46" s="191"/>
      <c r="WGA46" s="191"/>
      <c r="WGB46" s="191"/>
      <c r="WGC46" s="191"/>
      <c r="WGD46" s="191"/>
      <c r="WGE46" s="191"/>
      <c r="WGF46" s="191"/>
      <c r="WGG46" s="191"/>
      <c r="WGH46" s="191"/>
      <c r="WGI46" s="191"/>
      <c r="WGJ46" s="191"/>
      <c r="WGK46" s="191"/>
      <c r="WGL46" s="191"/>
      <c r="WGM46" s="191"/>
      <c r="WGN46" s="191"/>
      <c r="WGO46" s="191"/>
      <c r="WGP46" s="191"/>
      <c r="WGQ46" s="191"/>
      <c r="WGR46" s="191"/>
      <c r="WGS46" s="191"/>
      <c r="WGT46" s="191"/>
      <c r="WGU46" s="191"/>
      <c r="WGV46" s="191"/>
      <c r="WGW46" s="191"/>
      <c r="WGX46" s="191"/>
      <c r="WGY46" s="191"/>
      <c r="WGZ46" s="191"/>
      <c r="WHA46" s="191"/>
      <c r="WHB46" s="191"/>
      <c r="WHC46" s="191"/>
      <c r="WHD46" s="191"/>
      <c r="WHE46" s="191"/>
      <c r="WHF46" s="191"/>
      <c r="WHG46" s="191"/>
      <c r="WHH46" s="191"/>
      <c r="WHI46" s="191"/>
      <c r="WHJ46" s="191"/>
      <c r="WHK46" s="191"/>
      <c r="WHL46" s="191"/>
      <c r="WHM46" s="191"/>
      <c r="WHN46" s="191"/>
      <c r="WHO46" s="191"/>
      <c r="WHP46" s="191"/>
      <c r="WHQ46" s="191"/>
      <c r="WHR46" s="191"/>
      <c r="WHS46" s="191"/>
      <c r="WHT46" s="191"/>
      <c r="WHU46" s="191"/>
      <c r="WHV46" s="191"/>
      <c r="WHW46" s="191"/>
      <c r="WHX46" s="191"/>
      <c r="WHY46" s="191"/>
      <c r="WHZ46" s="191"/>
      <c r="WIA46" s="191"/>
      <c r="WIB46" s="191"/>
      <c r="WIC46" s="191"/>
      <c r="WID46" s="191"/>
      <c r="WIE46" s="191"/>
      <c r="WIF46" s="191"/>
      <c r="WIG46" s="191"/>
      <c r="WIH46" s="191"/>
      <c r="WII46" s="191"/>
      <c r="WIJ46" s="191"/>
      <c r="WIK46" s="191"/>
      <c r="WIL46" s="191"/>
      <c r="WIM46" s="191"/>
      <c r="WIN46" s="191"/>
      <c r="WIO46" s="191"/>
      <c r="WIP46" s="191"/>
      <c r="WIQ46" s="191"/>
      <c r="WIR46" s="191"/>
      <c r="WIS46" s="191"/>
      <c r="WIT46" s="191"/>
      <c r="WIU46" s="191"/>
      <c r="WIV46" s="191"/>
      <c r="WIW46" s="191"/>
      <c r="WIX46" s="191"/>
      <c r="WIY46" s="191"/>
      <c r="WIZ46" s="191"/>
      <c r="WJA46" s="191"/>
      <c r="WJB46" s="191"/>
      <c r="WJC46" s="191"/>
      <c r="WJD46" s="191"/>
      <c r="WJE46" s="191"/>
      <c r="WJF46" s="191"/>
      <c r="WJG46" s="191"/>
      <c r="WJH46" s="191"/>
      <c r="WJI46" s="191"/>
      <c r="WJJ46" s="191"/>
      <c r="WJK46" s="191"/>
      <c r="WJL46" s="191"/>
      <c r="WJM46" s="191"/>
      <c r="WJN46" s="191"/>
      <c r="WJO46" s="191"/>
      <c r="WJP46" s="191"/>
      <c r="WJQ46" s="191"/>
      <c r="WJR46" s="191"/>
      <c r="WJS46" s="191"/>
      <c r="WJT46" s="191"/>
      <c r="WJU46" s="191"/>
      <c r="WJV46" s="191"/>
      <c r="WJW46" s="191"/>
      <c r="WJX46" s="191"/>
      <c r="WJY46" s="191"/>
      <c r="WJZ46" s="191"/>
      <c r="WKA46" s="191"/>
      <c r="WKB46" s="191"/>
      <c r="WKC46" s="191"/>
      <c r="WKD46" s="191"/>
      <c r="WKE46" s="191"/>
      <c r="WKF46" s="191"/>
      <c r="WKG46" s="191"/>
      <c r="WKH46" s="191"/>
      <c r="WKI46" s="191"/>
      <c r="WKJ46" s="191"/>
      <c r="WKK46" s="191"/>
      <c r="WKL46" s="191"/>
      <c r="WKM46" s="191"/>
      <c r="WKN46" s="191"/>
      <c r="WKO46" s="191"/>
      <c r="WKP46" s="191"/>
      <c r="WKQ46" s="191"/>
      <c r="WKR46" s="191"/>
      <c r="WKS46" s="191"/>
      <c r="WKT46" s="191"/>
      <c r="WKU46" s="191"/>
      <c r="WKV46" s="191"/>
      <c r="WKW46" s="191"/>
      <c r="WKX46" s="191"/>
      <c r="WKY46" s="191"/>
      <c r="WKZ46" s="191"/>
      <c r="WLA46" s="191"/>
      <c r="WLB46" s="191"/>
      <c r="WLC46" s="191"/>
      <c r="WLD46" s="191"/>
      <c r="WLE46" s="191"/>
      <c r="WLF46" s="191"/>
      <c r="WLG46" s="191"/>
      <c r="WLH46" s="191"/>
      <c r="WLI46" s="191"/>
      <c r="WLJ46" s="191"/>
      <c r="WLK46" s="191"/>
      <c r="WLL46" s="191"/>
      <c r="WLM46" s="191"/>
      <c r="WLN46" s="191"/>
      <c r="WLO46" s="191"/>
      <c r="WLP46" s="191"/>
      <c r="WLQ46" s="191"/>
      <c r="WLR46" s="191"/>
      <c r="WLS46" s="191"/>
      <c r="WLT46" s="191"/>
      <c r="WLU46" s="191"/>
      <c r="WLV46" s="191"/>
      <c r="WLW46" s="191"/>
      <c r="WLX46" s="191"/>
      <c r="WLY46" s="191"/>
      <c r="WLZ46" s="191"/>
      <c r="WMA46" s="191"/>
      <c r="WMB46" s="191"/>
      <c r="WMC46" s="191"/>
      <c r="WMD46" s="191"/>
      <c r="WME46" s="191"/>
      <c r="WMF46" s="191"/>
      <c r="WMG46" s="191"/>
      <c r="WMH46" s="191"/>
      <c r="WMI46" s="191"/>
      <c r="WMJ46" s="191"/>
      <c r="WMK46" s="191"/>
      <c r="WML46" s="191"/>
      <c r="WMM46" s="191"/>
      <c r="WMN46" s="191"/>
      <c r="WMO46" s="191"/>
      <c r="WMP46" s="191"/>
      <c r="WMQ46" s="191"/>
      <c r="WMR46" s="191"/>
      <c r="WMS46" s="191"/>
      <c r="WMT46" s="191"/>
      <c r="WMU46" s="191"/>
      <c r="WMV46" s="191"/>
      <c r="WMW46" s="191"/>
      <c r="WMX46" s="191"/>
      <c r="WMY46" s="191"/>
      <c r="WMZ46" s="191"/>
      <c r="WNA46" s="191"/>
      <c r="WNB46" s="191"/>
      <c r="WNC46" s="191"/>
      <c r="WND46" s="191"/>
      <c r="WNE46" s="191"/>
      <c r="WNF46" s="191"/>
      <c r="WNG46" s="191"/>
      <c r="WNH46" s="191"/>
      <c r="WNI46" s="191"/>
      <c r="WNJ46" s="191"/>
      <c r="WNK46" s="191"/>
      <c r="WNL46" s="191"/>
      <c r="WNM46" s="191"/>
      <c r="WNN46" s="191"/>
      <c r="WNO46" s="191"/>
      <c r="WNP46" s="191"/>
      <c r="WNQ46" s="191"/>
      <c r="WNR46" s="191"/>
      <c r="WNS46" s="191"/>
      <c r="WNT46" s="191"/>
      <c r="WNU46" s="191"/>
      <c r="WNV46" s="191"/>
      <c r="WNW46" s="191"/>
      <c r="WNX46" s="191"/>
      <c r="WNY46" s="191"/>
      <c r="WNZ46" s="191"/>
      <c r="WOA46" s="191"/>
      <c r="WOB46" s="191"/>
      <c r="WOC46" s="191"/>
      <c r="WOD46" s="191"/>
      <c r="WOE46" s="191"/>
      <c r="WOF46" s="191"/>
      <c r="WOG46" s="191"/>
      <c r="WOH46" s="191"/>
      <c r="WOI46" s="191"/>
      <c r="WOJ46" s="191"/>
      <c r="WOK46" s="191"/>
      <c r="WOL46" s="191"/>
      <c r="WOM46" s="191"/>
      <c r="WON46" s="191"/>
      <c r="WOO46" s="191"/>
      <c r="WOP46" s="191"/>
      <c r="WOQ46" s="191"/>
      <c r="WOR46" s="191"/>
      <c r="WOS46" s="191"/>
      <c r="WOT46" s="191"/>
      <c r="WOU46" s="191"/>
      <c r="WOV46" s="191"/>
      <c r="WOW46" s="191"/>
      <c r="WOX46" s="191"/>
      <c r="WOY46" s="191"/>
      <c r="WOZ46" s="191"/>
      <c r="WPA46" s="191"/>
      <c r="WPB46" s="191"/>
      <c r="WPC46" s="191"/>
      <c r="WPD46" s="191"/>
      <c r="WPE46" s="191"/>
      <c r="WPF46" s="191"/>
      <c r="WPG46" s="191"/>
      <c r="WPH46" s="191"/>
      <c r="WPI46" s="191"/>
      <c r="WPJ46" s="191"/>
      <c r="WPK46" s="191"/>
      <c r="WPL46" s="191"/>
      <c r="WPM46" s="191"/>
      <c r="WPN46" s="191"/>
      <c r="WPO46" s="191"/>
      <c r="WPP46" s="191"/>
      <c r="WPQ46" s="191"/>
      <c r="WPR46" s="191"/>
      <c r="WPS46" s="191"/>
      <c r="WPT46" s="191"/>
      <c r="WPU46" s="191"/>
      <c r="WPV46" s="191"/>
      <c r="WPW46" s="191"/>
      <c r="WPX46" s="191"/>
      <c r="WPY46" s="191"/>
      <c r="WPZ46" s="191"/>
      <c r="WQA46" s="191"/>
      <c r="WQB46" s="191"/>
      <c r="WQC46" s="191"/>
      <c r="WQD46" s="191"/>
      <c r="WQE46" s="191"/>
      <c r="WQF46" s="191"/>
      <c r="WQG46" s="191"/>
      <c r="WQH46" s="191"/>
      <c r="WQI46" s="191"/>
      <c r="WQJ46" s="191"/>
      <c r="WQK46" s="191"/>
      <c r="WQL46" s="191"/>
      <c r="WQM46" s="191"/>
      <c r="WQN46" s="191"/>
      <c r="WQO46" s="191"/>
      <c r="WQP46" s="191"/>
      <c r="WQQ46" s="191"/>
      <c r="WQR46" s="191"/>
      <c r="WQS46" s="191"/>
      <c r="WQT46" s="191"/>
      <c r="WQU46" s="191"/>
      <c r="WQV46" s="191"/>
      <c r="WQW46" s="191"/>
      <c r="WQX46" s="191"/>
      <c r="WQY46" s="191"/>
      <c r="WQZ46" s="191"/>
      <c r="WRA46" s="191"/>
      <c r="WRB46" s="191"/>
      <c r="WRC46" s="191"/>
      <c r="WRD46" s="191"/>
      <c r="WRE46" s="191"/>
      <c r="WRF46" s="191"/>
      <c r="WRG46" s="191"/>
      <c r="WRH46" s="191"/>
      <c r="WRI46" s="191"/>
      <c r="WRJ46" s="191"/>
      <c r="WRK46" s="191"/>
      <c r="WRL46" s="191"/>
      <c r="WRM46" s="191"/>
      <c r="WRN46" s="191"/>
      <c r="WRO46" s="191"/>
      <c r="WRP46" s="191"/>
      <c r="WRQ46" s="191"/>
      <c r="WRR46" s="191"/>
      <c r="WRS46" s="191"/>
      <c r="WRT46" s="191"/>
      <c r="WRU46" s="191"/>
      <c r="WRV46" s="191"/>
      <c r="WRW46" s="191"/>
      <c r="WRX46" s="191"/>
      <c r="WRY46" s="191"/>
      <c r="WRZ46" s="191"/>
      <c r="WSA46" s="191"/>
      <c r="WSB46" s="191"/>
      <c r="WSC46" s="191"/>
      <c r="WSD46" s="191"/>
      <c r="WSE46" s="191"/>
      <c r="WSF46" s="191"/>
      <c r="WSG46" s="191"/>
      <c r="WSH46" s="191"/>
      <c r="WSI46" s="191"/>
      <c r="WSJ46" s="191"/>
      <c r="WSK46" s="191"/>
      <c r="WSL46" s="191"/>
      <c r="WSM46" s="191"/>
      <c r="WSN46" s="191"/>
      <c r="WSO46" s="191"/>
      <c r="WSP46" s="191"/>
      <c r="WSQ46" s="191"/>
      <c r="WSR46" s="191"/>
      <c r="WSS46" s="191"/>
      <c r="WST46" s="191"/>
      <c r="WSU46" s="191"/>
      <c r="WSV46" s="191"/>
      <c r="WSW46" s="191"/>
      <c r="WSX46" s="191"/>
      <c r="WSY46" s="191"/>
      <c r="WSZ46" s="191"/>
      <c r="WTA46" s="191"/>
      <c r="WTB46" s="191"/>
      <c r="WTC46" s="191"/>
      <c r="WTD46" s="191"/>
      <c r="WTE46" s="191"/>
      <c r="WTF46" s="191"/>
      <c r="WTG46" s="191"/>
      <c r="WTH46" s="191"/>
      <c r="WTI46" s="191"/>
      <c r="WTJ46" s="191"/>
      <c r="WTK46" s="191"/>
      <c r="WTL46" s="191"/>
      <c r="WTM46" s="191"/>
      <c r="WTN46" s="191"/>
      <c r="WTO46" s="191"/>
      <c r="WTP46" s="191"/>
      <c r="WTQ46" s="191"/>
      <c r="WTR46" s="191"/>
      <c r="WTS46" s="191"/>
      <c r="WTT46" s="191"/>
      <c r="WTU46" s="191"/>
      <c r="WTV46" s="191"/>
      <c r="WTW46" s="191"/>
      <c r="WTX46" s="191"/>
      <c r="WTY46" s="191"/>
      <c r="WTZ46" s="191"/>
      <c r="WUA46" s="191"/>
      <c r="WUB46" s="191"/>
      <c r="WUC46" s="191"/>
      <c r="WUD46" s="191"/>
      <c r="WUE46" s="191"/>
      <c r="WUF46" s="191"/>
      <c r="WUG46" s="191"/>
      <c r="WUH46" s="191"/>
      <c r="WUI46" s="191"/>
      <c r="WUJ46" s="191"/>
      <c r="WUK46" s="191"/>
      <c r="WUL46" s="191"/>
      <c r="WUM46" s="191"/>
      <c r="WUN46" s="191"/>
      <c r="WUO46" s="191"/>
      <c r="WUP46" s="191"/>
      <c r="WUQ46" s="191"/>
      <c r="WUR46" s="191"/>
      <c r="WUS46" s="191"/>
      <c r="WUT46" s="191"/>
      <c r="WUU46" s="191"/>
      <c r="WUV46" s="191"/>
      <c r="WUW46" s="191"/>
      <c r="WUX46" s="191"/>
      <c r="WUY46" s="191"/>
      <c r="WUZ46" s="191"/>
      <c r="WVA46" s="191"/>
      <c r="WVB46" s="191"/>
      <c r="WVC46" s="191"/>
      <c r="WVD46" s="191"/>
      <c r="WVE46" s="191"/>
      <c r="WVF46" s="191"/>
      <c r="WVG46" s="191"/>
      <c r="WVH46" s="191"/>
      <c r="WVI46" s="191"/>
      <c r="WVJ46" s="191"/>
      <c r="WVK46" s="191"/>
      <c r="WVL46" s="191"/>
      <c r="WVM46" s="191"/>
      <c r="WVN46" s="191"/>
      <c r="WVO46" s="191"/>
      <c r="WVP46" s="191"/>
      <c r="WVQ46" s="191"/>
      <c r="WVR46" s="191"/>
      <c r="WVS46" s="191"/>
      <c r="WVT46" s="191"/>
      <c r="WVU46" s="191"/>
      <c r="WVV46" s="191"/>
      <c r="WVW46" s="191"/>
      <c r="WVX46" s="191"/>
      <c r="WVY46" s="191"/>
      <c r="WVZ46" s="191"/>
      <c r="WWA46" s="191"/>
      <c r="WWB46" s="191"/>
      <c r="WWC46" s="191"/>
      <c r="WWD46" s="191"/>
      <c r="WWE46" s="191"/>
      <c r="WWF46" s="191"/>
      <c r="WWG46" s="191"/>
      <c r="WWH46" s="191"/>
      <c r="WWI46" s="191"/>
      <c r="WWJ46" s="191"/>
      <c r="WWK46" s="191"/>
      <c r="WWL46" s="191"/>
      <c r="WWM46" s="191"/>
      <c r="WWN46" s="191"/>
      <c r="WWO46" s="191"/>
      <c r="WWP46" s="191"/>
      <c r="WWQ46" s="191"/>
      <c r="WWR46" s="191"/>
      <c r="WWS46" s="191"/>
      <c r="WWT46" s="191"/>
      <c r="WWU46" s="191"/>
      <c r="WWV46" s="191"/>
      <c r="WWW46" s="191"/>
      <c r="WWX46" s="191"/>
      <c r="WWY46" s="191"/>
      <c r="WWZ46" s="191"/>
      <c r="WXA46" s="191"/>
      <c r="WXB46" s="191"/>
      <c r="WXC46" s="191"/>
      <c r="WXD46" s="191"/>
      <c r="WXE46" s="191"/>
      <c r="WXF46" s="191"/>
      <c r="WXG46" s="191"/>
      <c r="WXH46" s="191"/>
      <c r="WXI46" s="191"/>
      <c r="WXJ46" s="191"/>
      <c r="WXK46" s="191"/>
      <c r="WXL46" s="191"/>
      <c r="WXM46" s="191"/>
      <c r="WXN46" s="191"/>
      <c r="WXO46" s="191"/>
      <c r="WXP46" s="191"/>
      <c r="WXQ46" s="191"/>
      <c r="WXR46" s="191"/>
      <c r="WXS46" s="191"/>
      <c r="WXT46" s="191"/>
      <c r="WXU46" s="191"/>
      <c r="WXV46" s="191"/>
      <c r="WXW46" s="191"/>
      <c r="WXX46" s="191"/>
      <c r="WXY46" s="191"/>
      <c r="WXZ46" s="191"/>
      <c r="WYA46" s="191"/>
      <c r="WYB46" s="191"/>
      <c r="WYC46" s="191"/>
      <c r="WYD46" s="191"/>
      <c r="WYE46" s="191"/>
      <c r="WYF46" s="191"/>
      <c r="WYG46" s="191"/>
      <c r="WYH46" s="191"/>
      <c r="WYI46" s="191"/>
      <c r="WYJ46" s="191"/>
      <c r="WYK46" s="191"/>
      <c r="WYL46" s="191"/>
      <c r="WYM46" s="191"/>
      <c r="WYN46" s="191"/>
      <c r="WYO46" s="191"/>
      <c r="WYP46" s="191"/>
      <c r="WYQ46" s="191"/>
      <c r="WYR46" s="191"/>
      <c r="WYS46" s="191"/>
      <c r="WYT46" s="191"/>
      <c r="WYU46" s="191"/>
      <c r="WYV46" s="191"/>
      <c r="WYW46" s="191"/>
      <c r="WYX46" s="191"/>
      <c r="WYY46" s="191"/>
      <c r="WYZ46" s="191"/>
      <c r="WZA46" s="191"/>
      <c r="WZB46" s="191"/>
      <c r="WZC46" s="191"/>
      <c r="WZD46" s="191"/>
      <c r="WZE46" s="191"/>
      <c r="WZF46" s="191"/>
      <c r="WZG46" s="191"/>
      <c r="WZH46" s="191"/>
      <c r="WZI46" s="191"/>
      <c r="WZJ46" s="191"/>
      <c r="WZK46" s="191"/>
      <c r="WZL46" s="191"/>
      <c r="WZM46" s="191"/>
      <c r="WZN46" s="191"/>
      <c r="WZO46" s="191"/>
      <c r="WZP46" s="191"/>
      <c r="WZQ46" s="191"/>
      <c r="WZR46" s="191"/>
      <c r="WZS46" s="191"/>
      <c r="WZT46" s="191"/>
      <c r="WZU46" s="191"/>
      <c r="WZV46" s="191"/>
      <c r="WZW46" s="191"/>
      <c r="WZX46" s="191"/>
      <c r="WZY46" s="191"/>
      <c r="WZZ46" s="191"/>
      <c r="XAA46" s="191"/>
      <c r="XAB46" s="191"/>
      <c r="XAC46" s="191"/>
      <c r="XAD46" s="191"/>
      <c r="XAE46" s="191"/>
      <c r="XAF46" s="191"/>
      <c r="XAG46" s="191"/>
      <c r="XAH46" s="191"/>
      <c r="XAI46" s="191"/>
      <c r="XAJ46" s="191"/>
      <c r="XAK46" s="191"/>
      <c r="XAL46" s="191"/>
      <c r="XAM46" s="191"/>
      <c r="XAN46" s="191"/>
      <c r="XAO46" s="191"/>
      <c r="XAP46" s="191"/>
      <c r="XAQ46" s="191"/>
      <c r="XAR46" s="191"/>
      <c r="XAS46" s="191"/>
      <c r="XAT46" s="191"/>
      <c r="XAU46" s="191"/>
      <c r="XAV46" s="191"/>
      <c r="XAW46" s="191"/>
      <c r="XAX46" s="191"/>
      <c r="XAY46" s="191"/>
      <c r="XAZ46" s="191"/>
      <c r="XBA46" s="191"/>
      <c r="XBB46" s="191"/>
      <c r="XBC46" s="191"/>
      <c r="XBD46" s="191"/>
      <c r="XBE46" s="191"/>
      <c r="XBF46" s="191"/>
      <c r="XBG46" s="191"/>
      <c r="XBH46" s="191"/>
      <c r="XBI46" s="191"/>
      <c r="XBJ46" s="191"/>
      <c r="XBK46" s="191"/>
      <c r="XBL46" s="191"/>
      <c r="XBM46" s="191"/>
      <c r="XBN46" s="191"/>
      <c r="XBO46" s="191"/>
      <c r="XBP46" s="191"/>
      <c r="XBQ46" s="191"/>
      <c r="XBR46" s="191"/>
      <c r="XBS46" s="191"/>
      <c r="XBT46" s="191"/>
    </row>
    <row r="47" spans="1:16296" ht="22.5" customHeight="1" x14ac:dyDescent="0.2">
      <c r="A47" s="638" t="s">
        <v>29</v>
      </c>
      <c r="B47" s="638"/>
      <c r="C47" s="638"/>
      <c r="D47" s="638"/>
      <c r="E47" s="638"/>
      <c r="F47" s="638"/>
      <c r="G47" s="638"/>
      <c r="H47" s="638"/>
      <c r="I47" s="638"/>
      <c r="J47" s="638"/>
      <c r="K47" s="638"/>
      <c r="L47" s="638"/>
      <c r="M47" s="638"/>
    </row>
    <row r="48" spans="1:16296" ht="39" customHeight="1" x14ac:dyDescent="0.2">
      <c r="A48" s="13">
        <v>1</v>
      </c>
      <c r="B48" s="424" t="s">
        <v>125</v>
      </c>
      <c r="C48" s="442" t="s">
        <v>134</v>
      </c>
      <c r="D48" s="501" t="s">
        <v>134</v>
      </c>
      <c r="E48" s="456" t="s">
        <v>134</v>
      </c>
      <c r="F48" s="502" t="s">
        <v>134</v>
      </c>
      <c r="G48" s="501" t="s">
        <v>134</v>
      </c>
      <c r="H48" s="442" t="s">
        <v>134</v>
      </c>
      <c r="I48" s="501" t="s">
        <v>134</v>
      </c>
      <c r="J48" s="501">
        <f>SUM(K48:M48)</f>
        <v>2744.76</v>
      </c>
      <c r="K48" s="501">
        <v>0</v>
      </c>
      <c r="L48" s="501">
        <v>0</v>
      </c>
      <c r="M48" s="501">
        <v>2744.76</v>
      </c>
    </row>
    <row r="49" spans="1:45" ht="36" customHeight="1" x14ac:dyDescent="0.2">
      <c r="A49" s="13">
        <v>2</v>
      </c>
      <c r="B49" s="424" t="s">
        <v>124</v>
      </c>
      <c r="C49" s="442" t="s">
        <v>134</v>
      </c>
      <c r="D49" s="501" t="s">
        <v>134</v>
      </c>
      <c r="E49" s="456" t="s">
        <v>134</v>
      </c>
      <c r="F49" s="502" t="s">
        <v>134</v>
      </c>
      <c r="G49" s="442" t="s">
        <v>134</v>
      </c>
      <c r="H49" s="442" t="s">
        <v>134</v>
      </c>
      <c r="I49" s="442" t="s">
        <v>134</v>
      </c>
      <c r="J49" s="501">
        <f t="shared" ref="J49:J57" si="5">SUM(K49:M49)</f>
        <v>2969.58</v>
      </c>
      <c r="K49" s="501">
        <v>0</v>
      </c>
      <c r="L49" s="501">
        <v>0</v>
      </c>
      <c r="M49" s="501">
        <v>2969.58</v>
      </c>
    </row>
    <row r="50" spans="1:45" ht="42.95" customHeight="1" x14ac:dyDescent="0.2">
      <c r="A50" s="13">
        <v>3</v>
      </c>
      <c r="B50" s="463" t="s">
        <v>126</v>
      </c>
      <c r="C50" s="442" t="s">
        <v>134</v>
      </c>
      <c r="D50" s="501" t="s">
        <v>134</v>
      </c>
      <c r="E50" s="456" t="s">
        <v>134</v>
      </c>
      <c r="F50" s="502" t="s">
        <v>134</v>
      </c>
      <c r="G50" s="501" t="s">
        <v>134</v>
      </c>
      <c r="H50" s="442" t="s">
        <v>134</v>
      </c>
      <c r="I50" s="501" t="s">
        <v>134</v>
      </c>
      <c r="J50" s="501">
        <f t="shared" si="5"/>
        <v>4242.78</v>
      </c>
      <c r="K50" s="501">
        <v>0</v>
      </c>
      <c r="L50" s="501">
        <v>4242.78</v>
      </c>
      <c r="M50" s="501">
        <v>0</v>
      </c>
    </row>
    <row r="51" spans="1:45" ht="42.95" customHeight="1" x14ac:dyDescent="0.2">
      <c r="A51" s="13">
        <v>4</v>
      </c>
      <c r="B51" s="424" t="s">
        <v>132</v>
      </c>
      <c r="C51" s="442" t="s">
        <v>134</v>
      </c>
      <c r="D51" s="501" t="s">
        <v>134</v>
      </c>
      <c r="E51" s="456" t="s">
        <v>134</v>
      </c>
      <c r="F51" s="502" t="s">
        <v>134</v>
      </c>
      <c r="G51" s="501" t="s">
        <v>134</v>
      </c>
      <c r="H51" s="442" t="s">
        <v>134</v>
      </c>
      <c r="I51" s="501" t="s">
        <v>134</v>
      </c>
      <c r="J51" s="501">
        <f t="shared" si="5"/>
        <v>2660.31</v>
      </c>
      <c r="K51" s="501">
        <v>0</v>
      </c>
      <c r="L51" s="501">
        <v>0</v>
      </c>
      <c r="M51" s="501">
        <v>2660.31</v>
      </c>
    </row>
    <row r="52" spans="1:45" ht="42.95" customHeight="1" x14ac:dyDescent="0.2">
      <c r="A52" s="13">
        <v>5</v>
      </c>
      <c r="B52" s="424" t="s">
        <v>131</v>
      </c>
      <c r="C52" s="442" t="s">
        <v>134</v>
      </c>
      <c r="D52" s="501" t="s">
        <v>134</v>
      </c>
      <c r="E52" s="456" t="s">
        <v>134</v>
      </c>
      <c r="F52" s="502" t="s">
        <v>134</v>
      </c>
      <c r="G52" s="501" t="s">
        <v>134</v>
      </c>
      <c r="H52" s="442" t="s">
        <v>134</v>
      </c>
      <c r="I52" s="501" t="s">
        <v>134</v>
      </c>
      <c r="J52" s="501">
        <f t="shared" si="5"/>
        <v>3295.59</v>
      </c>
      <c r="K52" s="501">
        <v>0</v>
      </c>
      <c r="L52" s="501">
        <v>0</v>
      </c>
      <c r="M52" s="501">
        <v>3295.59</v>
      </c>
    </row>
    <row r="53" spans="1:45" ht="42.95" customHeight="1" x14ac:dyDescent="0.2">
      <c r="A53" s="13">
        <v>6</v>
      </c>
      <c r="B53" s="424" t="s">
        <v>161</v>
      </c>
      <c r="C53" s="481" t="s">
        <v>134</v>
      </c>
      <c r="D53" s="501" t="s">
        <v>134</v>
      </c>
      <c r="E53" s="482" t="s">
        <v>134</v>
      </c>
      <c r="F53" s="502" t="s">
        <v>134</v>
      </c>
      <c r="G53" s="481" t="s">
        <v>134</v>
      </c>
      <c r="H53" s="481" t="s">
        <v>134</v>
      </c>
      <c r="I53" s="501" t="s">
        <v>134</v>
      </c>
      <c r="J53" s="501">
        <f t="shared" si="5"/>
        <v>3300</v>
      </c>
      <c r="K53" s="501">
        <v>0</v>
      </c>
      <c r="L53" s="501">
        <v>0</v>
      </c>
      <c r="M53" s="501">
        <v>3300</v>
      </c>
    </row>
    <row r="54" spans="1:45" ht="42.95" customHeight="1" x14ac:dyDescent="0.2">
      <c r="A54" s="13">
        <v>7</v>
      </c>
      <c r="B54" s="424" t="s">
        <v>162</v>
      </c>
      <c r="C54" s="481" t="s">
        <v>134</v>
      </c>
      <c r="D54" s="501" t="s">
        <v>134</v>
      </c>
      <c r="E54" s="482" t="s">
        <v>134</v>
      </c>
      <c r="F54" s="502" t="s">
        <v>134</v>
      </c>
      <c r="G54" s="481" t="s">
        <v>134</v>
      </c>
      <c r="H54" s="481" t="s">
        <v>134</v>
      </c>
      <c r="I54" s="501" t="s">
        <v>134</v>
      </c>
      <c r="J54" s="501">
        <f t="shared" si="5"/>
        <v>3800</v>
      </c>
      <c r="K54" s="501">
        <v>0</v>
      </c>
      <c r="L54" s="501">
        <v>0</v>
      </c>
      <c r="M54" s="501">
        <v>3800</v>
      </c>
    </row>
    <row r="55" spans="1:45" ht="42.95" customHeight="1" x14ac:dyDescent="0.2">
      <c r="A55" s="13">
        <v>8</v>
      </c>
      <c r="B55" s="424" t="s">
        <v>133</v>
      </c>
      <c r="C55" s="481" t="s">
        <v>134</v>
      </c>
      <c r="D55" s="501" t="s">
        <v>134</v>
      </c>
      <c r="E55" s="482" t="s">
        <v>134</v>
      </c>
      <c r="F55" s="502" t="s">
        <v>134</v>
      </c>
      <c r="G55" s="481" t="s">
        <v>134</v>
      </c>
      <c r="H55" s="481" t="s">
        <v>134</v>
      </c>
      <c r="I55" s="501" t="s">
        <v>134</v>
      </c>
      <c r="J55" s="501">
        <f t="shared" si="5"/>
        <v>1000</v>
      </c>
      <c r="K55" s="501">
        <v>0</v>
      </c>
      <c r="L55" s="501">
        <v>0</v>
      </c>
      <c r="M55" s="501">
        <v>1000</v>
      </c>
    </row>
    <row r="56" spans="1:45" ht="41.25" customHeight="1" x14ac:dyDescent="0.2">
      <c r="A56" s="459">
        <v>9</v>
      </c>
      <c r="B56" s="424" t="s">
        <v>165</v>
      </c>
      <c r="C56" s="488" t="s">
        <v>134</v>
      </c>
      <c r="D56" s="501" t="s">
        <v>134</v>
      </c>
      <c r="E56" s="489" t="s">
        <v>134</v>
      </c>
      <c r="F56" s="502" t="s">
        <v>134</v>
      </c>
      <c r="G56" s="487" t="s">
        <v>134</v>
      </c>
      <c r="H56" s="485" t="s">
        <v>134</v>
      </c>
      <c r="I56" s="501" t="s">
        <v>134</v>
      </c>
      <c r="J56" s="501">
        <f t="shared" si="5"/>
        <v>1787</v>
      </c>
      <c r="K56" s="501">
        <v>0</v>
      </c>
      <c r="L56" s="501">
        <v>0</v>
      </c>
      <c r="M56" s="494">
        <v>1787</v>
      </c>
    </row>
    <row r="57" spans="1:45" ht="41.25" customHeight="1" x14ac:dyDescent="0.2">
      <c r="A57" s="459">
        <v>10</v>
      </c>
      <c r="B57" s="424" t="s">
        <v>166</v>
      </c>
      <c r="C57" s="488" t="s">
        <v>134</v>
      </c>
      <c r="D57" s="501" t="s">
        <v>134</v>
      </c>
      <c r="E57" s="489" t="s">
        <v>134</v>
      </c>
      <c r="F57" s="502" t="s">
        <v>134</v>
      </c>
      <c r="G57" s="487" t="s">
        <v>134</v>
      </c>
      <c r="H57" s="485" t="s">
        <v>134</v>
      </c>
      <c r="I57" s="501" t="s">
        <v>134</v>
      </c>
      <c r="J57" s="501">
        <f t="shared" si="5"/>
        <v>4287.07</v>
      </c>
      <c r="K57" s="501">
        <v>0</v>
      </c>
      <c r="L57" s="501">
        <v>0</v>
      </c>
      <c r="M57" s="494">
        <v>4287.07</v>
      </c>
    </row>
    <row r="58" spans="1:45" ht="32.25" customHeight="1" x14ac:dyDescent="0.2">
      <c r="A58" s="630" t="s">
        <v>150</v>
      </c>
      <c r="B58" s="630"/>
      <c r="C58" s="18" t="s">
        <v>134</v>
      </c>
      <c r="D58" s="452" t="s">
        <v>134</v>
      </c>
      <c r="E58" s="452" t="s">
        <v>134</v>
      </c>
      <c r="F58" s="492" t="s">
        <v>134</v>
      </c>
      <c r="G58" s="452" t="s">
        <v>134</v>
      </c>
      <c r="H58" s="454" t="s">
        <v>134</v>
      </c>
      <c r="I58" s="453" t="s">
        <v>134</v>
      </c>
      <c r="J58" s="497">
        <f>SUM(J48:J57)</f>
        <v>30087.089999999997</v>
      </c>
      <c r="K58" s="509">
        <f t="shared" ref="K58:M58" si="6">SUM(K48:K57)</f>
        <v>0</v>
      </c>
      <c r="L58" s="509">
        <f t="shared" si="6"/>
        <v>4242.78</v>
      </c>
      <c r="M58" s="509">
        <f t="shared" si="6"/>
        <v>25844.309999999998</v>
      </c>
    </row>
    <row r="59" spans="1:45" s="477" customFormat="1" ht="26.25" customHeight="1" x14ac:dyDescent="0.2">
      <c r="A59" s="630" t="s">
        <v>138</v>
      </c>
      <c r="B59" s="630"/>
      <c r="C59" s="454" t="s">
        <v>134</v>
      </c>
      <c r="D59" s="454" t="s">
        <v>134</v>
      </c>
      <c r="E59" s="475" t="s">
        <v>134</v>
      </c>
      <c r="F59" s="492" t="s">
        <v>134</v>
      </c>
      <c r="G59" s="454" t="s">
        <v>134</v>
      </c>
      <c r="H59" s="454" t="s">
        <v>134</v>
      </c>
      <c r="I59" s="454" t="s">
        <v>134</v>
      </c>
      <c r="J59" s="476">
        <f>SUM(K59:M59)</f>
        <v>944753</v>
      </c>
      <c r="K59" s="476">
        <f>K22+K25+K32+K46+K58</f>
        <v>0</v>
      </c>
      <c r="L59" s="476">
        <f>L22+L25+L32+L46+L58</f>
        <v>283313</v>
      </c>
      <c r="M59" s="476">
        <f t="shared" ref="M59" si="7">M22+M25+M32+M46+M58</f>
        <v>661440</v>
      </c>
    </row>
    <row r="60" spans="1:45" s="428" customFormat="1" ht="26.25" customHeight="1" x14ac:dyDescent="0.2">
      <c r="A60" s="644" t="s">
        <v>135</v>
      </c>
      <c r="B60" s="644"/>
      <c r="C60" s="425" t="s">
        <v>134</v>
      </c>
      <c r="D60" s="425" t="s">
        <v>134</v>
      </c>
      <c r="E60" s="432" t="s">
        <v>134</v>
      </c>
      <c r="F60" s="494" t="s">
        <v>134</v>
      </c>
      <c r="G60" s="431" t="s">
        <v>134</v>
      </c>
      <c r="H60" s="448" t="s">
        <v>134</v>
      </c>
      <c r="I60" s="448" t="s">
        <v>134</v>
      </c>
      <c r="J60" s="457">
        <f t="shared" ref="J60:J63" si="8">SUM(K60:M60)</f>
        <v>283313</v>
      </c>
      <c r="K60" s="457">
        <v>0</v>
      </c>
      <c r="L60" s="457">
        <f>L59</f>
        <v>283313</v>
      </c>
      <c r="M60" s="458">
        <v>0</v>
      </c>
    </row>
    <row r="61" spans="1:45" s="428" customFormat="1" ht="54.75" customHeight="1" x14ac:dyDescent="0.2">
      <c r="A61" s="644" t="s">
        <v>136</v>
      </c>
      <c r="B61" s="644"/>
      <c r="C61" s="425" t="s">
        <v>134</v>
      </c>
      <c r="D61" s="425" t="s">
        <v>134</v>
      </c>
      <c r="E61" s="432" t="s">
        <v>134</v>
      </c>
      <c r="F61" s="494" t="s">
        <v>134</v>
      </c>
      <c r="G61" s="431" t="s">
        <v>134</v>
      </c>
      <c r="H61" s="448" t="s">
        <v>134</v>
      </c>
      <c r="I61" s="448" t="s">
        <v>134</v>
      </c>
      <c r="J61" s="457">
        <f>SUM(K61:M61)</f>
        <v>661440</v>
      </c>
      <c r="K61" s="457">
        <v>0</v>
      </c>
      <c r="L61" s="457">
        <v>0</v>
      </c>
      <c r="M61" s="457">
        <f>M59</f>
        <v>661440</v>
      </c>
      <c r="N61" s="443"/>
    </row>
    <row r="62" spans="1:45" s="428" customFormat="1" ht="42" customHeight="1" x14ac:dyDescent="0.2">
      <c r="A62" s="643" t="s">
        <v>151</v>
      </c>
      <c r="B62" s="643"/>
      <c r="C62" s="425" t="s">
        <v>134</v>
      </c>
      <c r="D62" s="425" t="s">
        <v>134</v>
      </c>
      <c r="E62" s="432" t="s">
        <v>134</v>
      </c>
      <c r="F62" s="494" t="s">
        <v>134</v>
      </c>
      <c r="G62" s="431" t="s">
        <v>134</v>
      </c>
      <c r="H62" s="448" t="s">
        <v>134</v>
      </c>
      <c r="I62" s="448" t="s">
        <v>134</v>
      </c>
      <c r="J62" s="457">
        <f t="shared" si="8"/>
        <v>542167.21</v>
      </c>
      <c r="K62" s="457">
        <v>0</v>
      </c>
      <c r="L62" s="457">
        <v>0</v>
      </c>
      <c r="M62" s="457">
        <f>M61-M63</f>
        <v>542167.21</v>
      </c>
      <c r="N62" s="443"/>
    </row>
    <row r="63" spans="1:45" ht="38.25" customHeight="1" x14ac:dyDescent="0.2">
      <c r="A63" s="645" t="s">
        <v>152</v>
      </c>
      <c r="B63" s="645"/>
      <c r="C63" s="425" t="s">
        <v>134</v>
      </c>
      <c r="D63" s="425" t="s">
        <v>134</v>
      </c>
      <c r="E63" s="432" t="s">
        <v>134</v>
      </c>
      <c r="F63" s="494" t="s">
        <v>134</v>
      </c>
      <c r="G63" s="431" t="s">
        <v>134</v>
      </c>
      <c r="H63" s="448" t="s">
        <v>134</v>
      </c>
      <c r="I63" s="448" t="s">
        <v>134</v>
      </c>
      <c r="J63" s="457">
        <f t="shared" si="8"/>
        <v>119272.79</v>
      </c>
      <c r="K63" s="457">
        <v>0</v>
      </c>
      <c r="L63" s="457">
        <v>0</v>
      </c>
      <c r="M63" s="494">
        <v>119272.79</v>
      </c>
    </row>
    <row r="64" spans="1:45" s="441" customFormat="1" ht="23.25" x14ac:dyDescent="0.2">
      <c r="A64" s="435" t="s">
        <v>137</v>
      </c>
      <c r="B64" s="435"/>
      <c r="C64" s="436"/>
      <c r="D64" s="436"/>
      <c r="E64" s="437"/>
      <c r="F64" s="436"/>
      <c r="G64" s="436"/>
      <c r="H64" s="438"/>
      <c r="I64" s="439"/>
      <c r="J64" s="439"/>
      <c r="K64" s="439"/>
      <c r="L64" s="440"/>
      <c r="M64" s="439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39"/>
      <c r="Y64" s="439"/>
      <c r="Z64" s="439"/>
      <c r="AA64" s="439"/>
      <c r="AB64" s="439"/>
      <c r="AC64" s="439"/>
      <c r="AD64" s="439"/>
      <c r="AE64" s="439"/>
      <c r="AF64" s="439"/>
      <c r="AG64" s="439"/>
      <c r="AH64" s="439"/>
      <c r="AI64" s="439"/>
      <c r="AJ64" s="439"/>
      <c r="AK64" s="439"/>
      <c r="AL64" s="439"/>
      <c r="AM64" s="439"/>
      <c r="AN64" s="439"/>
      <c r="AO64" s="439"/>
      <c r="AP64" s="439"/>
      <c r="AQ64" s="439"/>
      <c r="AR64" s="439"/>
      <c r="AS64" s="439"/>
    </row>
    <row r="65" spans="1:16296" s="15" customFormat="1" ht="22.5" customHeight="1" x14ac:dyDescent="0.2">
      <c r="A65" s="349"/>
      <c r="B65" s="10"/>
      <c r="C65" s="10"/>
      <c r="D65" s="10"/>
      <c r="E65" s="10"/>
      <c r="F65" s="349"/>
      <c r="G65" s="10"/>
      <c r="H65" s="10"/>
      <c r="I65" s="10"/>
      <c r="J65" s="10"/>
      <c r="K65" s="10"/>
      <c r="L65" s="10"/>
      <c r="M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  <c r="BYV65" s="10"/>
      <c r="BYW65" s="10"/>
      <c r="BYX65" s="10"/>
      <c r="BYY65" s="10"/>
      <c r="BYZ65" s="10"/>
      <c r="BZA65" s="10"/>
      <c r="BZB65" s="10"/>
      <c r="BZC65" s="10"/>
      <c r="BZD65" s="10"/>
      <c r="BZE65" s="10"/>
      <c r="BZF65" s="10"/>
      <c r="BZG65" s="10"/>
      <c r="BZH65" s="10"/>
      <c r="BZI65" s="10"/>
      <c r="BZJ65" s="10"/>
      <c r="BZK65" s="10"/>
      <c r="BZL65" s="10"/>
      <c r="BZM65" s="10"/>
      <c r="BZN65" s="10"/>
      <c r="BZO65" s="10"/>
      <c r="BZP65" s="10"/>
      <c r="BZQ65" s="10"/>
      <c r="BZR65" s="10"/>
      <c r="BZS65" s="10"/>
      <c r="BZT65" s="10"/>
      <c r="BZU65" s="10"/>
      <c r="BZV65" s="10"/>
      <c r="BZW65" s="10"/>
      <c r="BZX65" s="10"/>
      <c r="BZY65" s="10"/>
      <c r="BZZ65" s="10"/>
      <c r="CAA65" s="10"/>
      <c r="CAB65" s="10"/>
      <c r="CAC65" s="10"/>
      <c r="CAD65" s="10"/>
      <c r="CAE65" s="10"/>
      <c r="CAF65" s="10"/>
      <c r="CAG65" s="10"/>
      <c r="CAH65" s="10"/>
      <c r="CAI65" s="10"/>
      <c r="CAJ65" s="10"/>
      <c r="CAK65" s="10"/>
      <c r="CAL65" s="10"/>
      <c r="CAM65" s="10"/>
      <c r="CAN65" s="10"/>
      <c r="CAO65" s="10"/>
      <c r="CAP65" s="10"/>
      <c r="CAQ65" s="10"/>
      <c r="CAR65" s="10"/>
      <c r="CAS65" s="10"/>
      <c r="CAT65" s="10"/>
      <c r="CAU65" s="10"/>
      <c r="CAV65" s="10"/>
      <c r="CAW65" s="10"/>
      <c r="CAX65" s="10"/>
      <c r="CAY65" s="10"/>
      <c r="CAZ65" s="10"/>
      <c r="CBA65" s="10"/>
      <c r="CBB65" s="10"/>
      <c r="CBC65" s="10"/>
      <c r="CBD65" s="10"/>
      <c r="CBE65" s="10"/>
      <c r="CBF65" s="10"/>
      <c r="CBG65" s="10"/>
      <c r="CBH65" s="10"/>
      <c r="CBI65" s="10"/>
      <c r="CBJ65" s="10"/>
      <c r="CBK65" s="10"/>
      <c r="CBL65" s="10"/>
      <c r="CBM65" s="10"/>
      <c r="CBN65" s="10"/>
      <c r="CBO65" s="10"/>
      <c r="CBP65" s="10"/>
      <c r="CBQ65" s="10"/>
      <c r="CBR65" s="10"/>
      <c r="CBS65" s="10"/>
      <c r="CBT65" s="10"/>
      <c r="CBU65" s="10"/>
      <c r="CBV65" s="10"/>
      <c r="CBW65" s="10"/>
      <c r="CBX65" s="10"/>
      <c r="CBY65" s="10"/>
      <c r="CBZ65" s="10"/>
      <c r="CCA65" s="10"/>
      <c r="CCB65" s="10"/>
      <c r="CCC65" s="10"/>
      <c r="CCD65" s="10"/>
      <c r="CCE65" s="10"/>
      <c r="CCF65" s="10"/>
      <c r="CCG65" s="10"/>
      <c r="CCH65" s="10"/>
      <c r="CCI65" s="10"/>
      <c r="CCJ65" s="10"/>
      <c r="CCK65" s="10"/>
      <c r="CCL65" s="10"/>
      <c r="CCM65" s="10"/>
      <c r="CCN65" s="10"/>
      <c r="CCO65" s="10"/>
      <c r="CCP65" s="10"/>
      <c r="CCQ65" s="10"/>
      <c r="CCR65" s="10"/>
      <c r="CCS65" s="10"/>
      <c r="CCT65" s="10"/>
      <c r="CCU65" s="10"/>
      <c r="CCV65" s="10"/>
      <c r="CCW65" s="10"/>
      <c r="CCX65" s="10"/>
      <c r="CCY65" s="10"/>
      <c r="CCZ65" s="10"/>
      <c r="CDA65" s="10"/>
      <c r="CDB65" s="10"/>
      <c r="CDC65" s="10"/>
      <c r="CDD65" s="10"/>
      <c r="CDE65" s="10"/>
      <c r="CDF65" s="10"/>
      <c r="CDG65" s="10"/>
      <c r="CDH65" s="10"/>
      <c r="CDI65" s="10"/>
      <c r="CDJ65" s="10"/>
      <c r="CDK65" s="10"/>
      <c r="CDL65" s="10"/>
      <c r="CDM65" s="10"/>
      <c r="CDN65" s="10"/>
      <c r="CDO65" s="10"/>
      <c r="CDP65" s="10"/>
      <c r="CDQ65" s="10"/>
      <c r="CDR65" s="10"/>
      <c r="CDS65" s="10"/>
      <c r="CDT65" s="10"/>
      <c r="CDU65" s="10"/>
      <c r="CDV65" s="10"/>
      <c r="CDW65" s="10"/>
      <c r="CDX65" s="10"/>
      <c r="CDY65" s="10"/>
      <c r="CDZ65" s="10"/>
      <c r="CEA65" s="10"/>
      <c r="CEB65" s="10"/>
      <c r="CEC65" s="10"/>
      <c r="CED65" s="10"/>
      <c r="CEE65" s="10"/>
      <c r="CEF65" s="10"/>
      <c r="CEG65" s="10"/>
      <c r="CEH65" s="10"/>
      <c r="CEI65" s="10"/>
      <c r="CEJ65" s="10"/>
      <c r="CEK65" s="10"/>
      <c r="CEL65" s="10"/>
      <c r="CEM65" s="10"/>
      <c r="CEN65" s="10"/>
      <c r="CEO65" s="10"/>
      <c r="CEP65" s="10"/>
      <c r="CEQ65" s="10"/>
      <c r="CER65" s="10"/>
      <c r="CES65" s="10"/>
      <c r="CET65" s="10"/>
      <c r="CEU65" s="10"/>
      <c r="CEV65" s="10"/>
      <c r="CEW65" s="10"/>
      <c r="CEX65" s="10"/>
      <c r="CEY65" s="10"/>
      <c r="CEZ65" s="10"/>
      <c r="CFA65" s="10"/>
      <c r="CFB65" s="10"/>
      <c r="CFC65" s="10"/>
      <c r="CFD65" s="10"/>
      <c r="CFE65" s="10"/>
      <c r="CFF65" s="10"/>
      <c r="CFG65" s="10"/>
      <c r="CFH65" s="10"/>
      <c r="CFI65" s="10"/>
      <c r="CFJ65" s="10"/>
      <c r="CFK65" s="10"/>
      <c r="CFL65" s="10"/>
      <c r="CFM65" s="10"/>
      <c r="CFN65" s="10"/>
      <c r="CFO65" s="10"/>
      <c r="CFP65" s="10"/>
      <c r="CFQ65" s="10"/>
      <c r="CFR65" s="10"/>
      <c r="CFS65" s="10"/>
      <c r="CFT65" s="10"/>
      <c r="CFU65" s="10"/>
      <c r="CFV65" s="10"/>
      <c r="CFW65" s="10"/>
      <c r="CFX65" s="10"/>
      <c r="CFY65" s="10"/>
      <c r="CFZ65" s="10"/>
      <c r="CGA65" s="10"/>
      <c r="CGB65" s="10"/>
      <c r="CGC65" s="10"/>
      <c r="CGD65" s="10"/>
      <c r="CGE65" s="10"/>
      <c r="CGF65" s="10"/>
      <c r="CGG65" s="10"/>
      <c r="CGH65" s="10"/>
      <c r="CGI65" s="10"/>
      <c r="CGJ65" s="10"/>
      <c r="CGK65" s="10"/>
      <c r="CGL65" s="10"/>
      <c r="CGM65" s="10"/>
      <c r="CGN65" s="10"/>
      <c r="CGO65" s="10"/>
      <c r="CGP65" s="10"/>
      <c r="CGQ65" s="10"/>
      <c r="CGR65" s="10"/>
      <c r="CGS65" s="10"/>
      <c r="CGT65" s="10"/>
      <c r="CGU65" s="10"/>
      <c r="CGV65" s="10"/>
      <c r="CGW65" s="10"/>
      <c r="CGX65" s="10"/>
      <c r="CGY65" s="10"/>
      <c r="CGZ65" s="10"/>
      <c r="CHA65" s="10"/>
      <c r="CHB65" s="10"/>
      <c r="CHC65" s="10"/>
      <c r="CHD65" s="10"/>
      <c r="CHE65" s="10"/>
      <c r="CHF65" s="10"/>
      <c r="CHG65" s="10"/>
      <c r="CHH65" s="10"/>
      <c r="CHI65" s="10"/>
      <c r="CHJ65" s="10"/>
      <c r="CHK65" s="10"/>
      <c r="CHL65" s="10"/>
      <c r="CHM65" s="10"/>
      <c r="CHN65" s="10"/>
      <c r="CHO65" s="10"/>
      <c r="CHP65" s="10"/>
      <c r="CHQ65" s="10"/>
      <c r="CHR65" s="10"/>
      <c r="CHS65" s="10"/>
      <c r="CHT65" s="10"/>
      <c r="CHU65" s="10"/>
      <c r="CHV65" s="10"/>
      <c r="CHW65" s="10"/>
      <c r="CHX65" s="10"/>
      <c r="CHY65" s="10"/>
      <c r="CHZ65" s="10"/>
      <c r="CIA65" s="10"/>
      <c r="CIB65" s="10"/>
      <c r="CIC65" s="10"/>
      <c r="CID65" s="10"/>
      <c r="CIE65" s="10"/>
      <c r="CIF65" s="10"/>
      <c r="CIG65" s="10"/>
      <c r="CIH65" s="10"/>
      <c r="CII65" s="10"/>
      <c r="CIJ65" s="10"/>
      <c r="CIK65" s="10"/>
      <c r="CIL65" s="10"/>
      <c r="CIM65" s="10"/>
      <c r="CIN65" s="10"/>
      <c r="CIO65" s="10"/>
      <c r="CIP65" s="10"/>
      <c r="CIQ65" s="10"/>
      <c r="CIR65" s="10"/>
      <c r="CIS65" s="10"/>
      <c r="CIT65" s="10"/>
      <c r="CIU65" s="10"/>
      <c r="CIV65" s="10"/>
      <c r="CIW65" s="10"/>
      <c r="CIX65" s="10"/>
      <c r="CIY65" s="10"/>
      <c r="CIZ65" s="10"/>
      <c r="CJA65" s="10"/>
      <c r="CJB65" s="10"/>
      <c r="CJC65" s="10"/>
      <c r="CJD65" s="10"/>
      <c r="CJE65" s="10"/>
      <c r="CJF65" s="10"/>
      <c r="CJG65" s="10"/>
      <c r="CJH65" s="10"/>
      <c r="CJI65" s="10"/>
      <c r="CJJ65" s="10"/>
      <c r="CJK65" s="10"/>
      <c r="CJL65" s="10"/>
      <c r="CJM65" s="10"/>
      <c r="CJN65" s="10"/>
      <c r="CJO65" s="10"/>
      <c r="CJP65" s="10"/>
      <c r="CJQ65" s="10"/>
      <c r="CJR65" s="10"/>
      <c r="CJS65" s="10"/>
      <c r="CJT65" s="10"/>
      <c r="CJU65" s="10"/>
      <c r="CJV65" s="10"/>
      <c r="CJW65" s="10"/>
      <c r="CJX65" s="10"/>
      <c r="CJY65" s="10"/>
      <c r="CJZ65" s="10"/>
      <c r="CKA65" s="10"/>
      <c r="CKB65" s="10"/>
      <c r="CKC65" s="10"/>
      <c r="CKD65" s="10"/>
      <c r="CKE65" s="10"/>
      <c r="CKF65" s="10"/>
      <c r="CKG65" s="10"/>
      <c r="CKH65" s="10"/>
      <c r="CKI65" s="10"/>
      <c r="CKJ65" s="10"/>
      <c r="CKK65" s="10"/>
      <c r="CKL65" s="10"/>
      <c r="CKM65" s="10"/>
      <c r="CKN65" s="10"/>
      <c r="CKO65" s="10"/>
      <c r="CKP65" s="10"/>
      <c r="CKQ65" s="10"/>
      <c r="CKR65" s="10"/>
      <c r="CKS65" s="10"/>
      <c r="CKT65" s="10"/>
      <c r="CKU65" s="10"/>
      <c r="CKV65" s="10"/>
      <c r="CKW65" s="10"/>
      <c r="CKX65" s="10"/>
      <c r="CKY65" s="10"/>
      <c r="CKZ65" s="10"/>
      <c r="CLA65" s="10"/>
      <c r="CLB65" s="10"/>
      <c r="CLC65" s="10"/>
      <c r="CLD65" s="10"/>
      <c r="CLE65" s="10"/>
      <c r="CLF65" s="10"/>
      <c r="CLG65" s="10"/>
      <c r="CLH65" s="10"/>
      <c r="CLI65" s="10"/>
      <c r="CLJ65" s="10"/>
      <c r="CLK65" s="10"/>
      <c r="CLL65" s="10"/>
      <c r="CLM65" s="10"/>
      <c r="CLN65" s="10"/>
      <c r="CLO65" s="10"/>
      <c r="CLP65" s="10"/>
      <c r="CLQ65" s="10"/>
      <c r="CLR65" s="10"/>
      <c r="CLS65" s="10"/>
      <c r="CLT65" s="10"/>
      <c r="CLU65" s="10"/>
      <c r="CLV65" s="10"/>
      <c r="CLW65" s="10"/>
      <c r="CLX65" s="10"/>
      <c r="CLY65" s="10"/>
      <c r="CLZ65" s="10"/>
      <c r="CMA65" s="10"/>
      <c r="CMB65" s="10"/>
      <c r="CMC65" s="10"/>
      <c r="CMD65" s="10"/>
      <c r="CME65" s="10"/>
      <c r="CMF65" s="10"/>
      <c r="CMG65" s="10"/>
      <c r="CMH65" s="10"/>
      <c r="CMI65" s="10"/>
      <c r="CMJ65" s="10"/>
      <c r="CMK65" s="10"/>
      <c r="CML65" s="10"/>
      <c r="CMM65" s="10"/>
      <c r="CMN65" s="10"/>
      <c r="CMO65" s="10"/>
      <c r="CMP65" s="10"/>
      <c r="CMQ65" s="10"/>
      <c r="CMR65" s="10"/>
      <c r="CMS65" s="10"/>
      <c r="CMT65" s="10"/>
      <c r="CMU65" s="10"/>
      <c r="CMV65" s="10"/>
      <c r="CMW65" s="10"/>
      <c r="CMX65" s="10"/>
      <c r="CMY65" s="10"/>
      <c r="CMZ65" s="10"/>
      <c r="CNA65" s="10"/>
      <c r="CNB65" s="10"/>
      <c r="CNC65" s="10"/>
      <c r="CND65" s="10"/>
      <c r="CNE65" s="10"/>
      <c r="CNF65" s="10"/>
      <c r="CNG65" s="10"/>
      <c r="CNH65" s="10"/>
      <c r="CNI65" s="10"/>
      <c r="CNJ65" s="10"/>
      <c r="CNK65" s="10"/>
      <c r="CNL65" s="10"/>
      <c r="CNM65" s="10"/>
      <c r="CNN65" s="10"/>
      <c r="CNO65" s="10"/>
      <c r="CNP65" s="10"/>
      <c r="CNQ65" s="10"/>
      <c r="CNR65" s="10"/>
      <c r="CNS65" s="10"/>
      <c r="CNT65" s="10"/>
      <c r="CNU65" s="10"/>
      <c r="CNV65" s="10"/>
      <c r="CNW65" s="10"/>
      <c r="CNX65" s="10"/>
      <c r="CNY65" s="10"/>
      <c r="CNZ65" s="10"/>
      <c r="COA65" s="10"/>
      <c r="COB65" s="10"/>
      <c r="COC65" s="10"/>
      <c r="COD65" s="10"/>
      <c r="COE65" s="10"/>
      <c r="COF65" s="10"/>
      <c r="COG65" s="10"/>
      <c r="COH65" s="10"/>
      <c r="COI65" s="10"/>
      <c r="COJ65" s="10"/>
      <c r="COK65" s="10"/>
      <c r="COL65" s="10"/>
      <c r="COM65" s="10"/>
      <c r="CON65" s="10"/>
      <c r="COO65" s="10"/>
      <c r="COP65" s="10"/>
      <c r="COQ65" s="10"/>
      <c r="COR65" s="10"/>
      <c r="COS65" s="10"/>
      <c r="COT65" s="10"/>
      <c r="COU65" s="10"/>
      <c r="COV65" s="10"/>
      <c r="COW65" s="10"/>
      <c r="COX65" s="10"/>
      <c r="COY65" s="10"/>
      <c r="COZ65" s="10"/>
      <c r="CPA65" s="10"/>
      <c r="CPB65" s="10"/>
      <c r="CPC65" s="10"/>
      <c r="CPD65" s="10"/>
      <c r="CPE65" s="10"/>
      <c r="CPF65" s="10"/>
      <c r="CPG65" s="10"/>
      <c r="CPH65" s="10"/>
      <c r="CPI65" s="10"/>
      <c r="CPJ65" s="10"/>
      <c r="CPK65" s="10"/>
      <c r="CPL65" s="10"/>
      <c r="CPM65" s="10"/>
      <c r="CPN65" s="10"/>
      <c r="CPO65" s="10"/>
      <c r="CPP65" s="10"/>
      <c r="CPQ65" s="10"/>
      <c r="CPR65" s="10"/>
      <c r="CPS65" s="10"/>
      <c r="CPT65" s="10"/>
      <c r="CPU65" s="10"/>
      <c r="CPV65" s="10"/>
      <c r="CPW65" s="10"/>
      <c r="CPX65" s="10"/>
      <c r="CPY65" s="10"/>
      <c r="CPZ65" s="10"/>
      <c r="CQA65" s="10"/>
      <c r="CQB65" s="10"/>
      <c r="CQC65" s="10"/>
      <c r="CQD65" s="10"/>
      <c r="CQE65" s="10"/>
      <c r="CQF65" s="10"/>
      <c r="CQG65" s="10"/>
      <c r="CQH65" s="10"/>
      <c r="CQI65" s="10"/>
      <c r="CQJ65" s="10"/>
      <c r="CQK65" s="10"/>
      <c r="CQL65" s="10"/>
      <c r="CQM65" s="10"/>
      <c r="CQN65" s="10"/>
      <c r="CQO65" s="10"/>
      <c r="CQP65" s="10"/>
      <c r="CQQ65" s="10"/>
      <c r="CQR65" s="10"/>
      <c r="CQS65" s="10"/>
      <c r="CQT65" s="10"/>
      <c r="CQU65" s="10"/>
      <c r="CQV65" s="10"/>
      <c r="CQW65" s="10"/>
      <c r="CQX65" s="10"/>
      <c r="CQY65" s="10"/>
      <c r="CQZ65" s="10"/>
      <c r="CRA65" s="10"/>
      <c r="CRB65" s="10"/>
      <c r="CRC65" s="10"/>
      <c r="CRD65" s="10"/>
      <c r="CRE65" s="10"/>
      <c r="CRF65" s="10"/>
      <c r="CRG65" s="10"/>
      <c r="CRH65" s="10"/>
      <c r="CRI65" s="10"/>
      <c r="CRJ65" s="10"/>
      <c r="CRK65" s="10"/>
      <c r="CRL65" s="10"/>
      <c r="CRM65" s="10"/>
      <c r="CRN65" s="10"/>
      <c r="CRO65" s="10"/>
      <c r="CRP65" s="10"/>
      <c r="CRQ65" s="10"/>
      <c r="CRR65" s="10"/>
      <c r="CRS65" s="10"/>
      <c r="CRT65" s="10"/>
      <c r="CRU65" s="10"/>
      <c r="CRV65" s="10"/>
      <c r="CRW65" s="10"/>
      <c r="CRX65" s="10"/>
      <c r="CRY65" s="10"/>
      <c r="CRZ65" s="10"/>
      <c r="CSA65" s="10"/>
      <c r="CSB65" s="10"/>
      <c r="CSC65" s="10"/>
      <c r="CSD65" s="10"/>
      <c r="CSE65" s="10"/>
      <c r="CSF65" s="10"/>
      <c r="CSG65" s="10"/>
      <c r="CSH65" s="10"/>
      <c r="CSI65" s="10"/>
      <c r="CSJ65" s="10"/>
      <c r="CSK65" s="10"/>
      <c r="CSL65" s="10"/>
      <c r="CSM65" s="10"/>
      <c r="CSN65" s="10"/>
      <c r="CSO65" s="10"/>
      <c r="CSP65" s="10"/>
      <c r="CSQ65" s="10"/>
      <c r="CSR65" s="10"/>
      <c r="CSS65" s="10"/>
      <c r="CST65" s="10"/>
      <c r="CSU65" s="10"/>
      <c r="CSV65" s="10"/>
      <c r="CSW65" s="10"/>
      <c r="CSX65" s="10"/>
      <c r="CSY65" s="10"/>
      <c r="CSZ65" s="10"/>
      <c r="CTA65" s="10"/>
      <c r="CTB65" s="10"/>
      <c r="CTC65" s="10"/>
      <c r="CTD65" s="10"/>
      <c r="CTE65" s="10"/>
      <c r="CTF65" s="10"/>
      <c r="CTG65" s="10"/>
      <c r="CTH65" s="10"/>
      <c r="CTI65" s="10"/>
      <c r="CTJ65" s="10"/>
      <c r="CTK65" s="10"/>
      <c r="CTL65" s="10"/>
      <c r="CTM65" s="10"/>
      <c r="CTN65" s="10"/>
      <c r="CTO65" s="10"/>
      <c r="CTP65" s="10"/>
      <c r="CTQ65" s="10"/>
      <c r="CTR65" s="10"/>
      <c r="CTS65" s="10"/>
      <c r="CTT65" s="10"/>
      <c r="CTU65" s="10"/>
      <c r="CTV65" s="10"/>
      <c r="CTW65" s="10"/>
      <c r="CTX65" s="10"/>
      <c r="CTY65" s="10"/>
      <c r="CTZ65" s="10"/>
      <c r="CUA65" s="10"/>
      <c r="CUB65" s="10"/>
      <c r="CUC65" s="10"/>
      <c r="CUD65" s="10"/>
      <c r="CUE65" s="10"/>
      <c r="CUF65" s="10"/>
      <c r="CUG65" s="10"/>
      <c r="CUH65" s="10"/>
      <c r="CUI65" s="10"/>
      <c r="CUJ65" s="10"/>
      <c r="CUK65" s="10"/>
      <c r="CUL65" s="10"/>
      <c r="CUM65" s="10"/>
      <c r="CUN65" s="10"/>
      <c r="CUO65" s="10"/>
      <c r="CUP65" s="10"/>
      <c r="CUQ65" s="10"/>
      <c r="CUR65" s="10"/>
      <c r="CUS65" s="10"/>
      <c r="CUT65" s="10"/>
      <c r="CUU65" s="10"/>
      <c r="CUV65" s="10"/>
      <c r="CUW65" s="10"/>
      <c r="CUX65" s="10"/>
      <c r="CUY65" s="10"/>
      <c r="CUZ65" s="10"/>
      <c r="CVA65" s="10"/>
      <c r="CVB65" s="10"/>
      <c r="CVC65" s="10"/>
      <c r="CVD65" s="10"/>
      <c r="CVE65" s="10"/>
      <c r="CVF65" s="10"/>
      <c r="CVG65" s="10"/>
      <c r="CVH65" s="10"/>
      <c r="CVI65" s="10"/>
      <c r="CVJ65" s="10"/>
      <c r="CVK65" s="10"/>
      <c r="CVL65" s="10"/>
      <c r="CVM65" s="10"/>
      <c r="CVN65" s="10"/>
      <c r="CVO65" s="10"/>
      <c r="CVP65" s="10"/>
      <c r="CVQ65" s="10"/>
      <c r="CVR65" s="10"/>
      <c r="CVS65" s="10"/>
      <c r="CVT65" s="10"/>
      <c r="CVU65" s="10"/>
      <c r="CVV65" s="10"/>
      <c r="CVW65" s="10"/>
      <c r="CVX65" s="10"/>
      <c r="CVY65" s="10"/>
      <c r="CVZ65" s="10"/>
      <c r="CWA65" s="10"/>
      <c r="CWB65" s="10"/>
      <c r="CWC65" s="10"/>
      <c r="CWD65" s="10"/>
      <c r="CWE65" s="10"/>
      <c r="CWF65" s="10"/>
      <c r="CWG65" s="10"/>
      <c r="CWH65" s="10"/>
      <c r="CWI65" s="10"/>
      <c r="CWJ65" s="10"/>
      <c r="CWK65" s="10"/>
      <c r="CWL65" s="10"/>
      <c r="CWM65" s="10"/>
      <c r="CWN65" s="10"/>
      <c r="CWO65" s="10"/>
      <c r="CWP65" s="10"/>
      <c r="CWQ65" s="10"/>
      <c r="CWR65" s="10"/>
      <c r="CWS65" s="10"/>
      <c r="CWT65" s="10"/>
      <c r="CWU65" s="10"/>
      <c r="CWV65" s="10"/>
      <c r="CWW65" s="10"/>
      <c r="CWX65" s="10"/>
      <c r="CWY65" s="10"/>
      <c r="CWZ65" s="10"/>
      <c r="CXA65" s="10"/>
      <c r="CXB65" s="10"/>
      <c r="CXC65" s="10"/>
      <c r="CXD65" s="10"/>
      <c r="CXE65" s="10"/>
      <c r="CXF65" s="10"/>
      <c r="CXG65" s="10"/>
      <c r="CXH65" s="10"/>
      <c r="CXI65" s="10"/>
      <c r="CXJ65" s="10"/>
      <c r="CXK65" s="10"/>
      <c r="CXL65" s="10"/>
      <c r="CXM65" s="10"/>
      <c r="CXN65" s="10"/>
      <c r="CXO65" s="10"/>
      <c r="CXP65" s="10"/>
      <c r="CXQ65" s="10"/>
      <c r="CXR65" s="10"/>
      <c r="CXS65" s="10"/>
      <c r="CXT65" s="10"/>
      <c r="CXU65" s="10"/>
      <c r="CXV65" s="10"/>
      <c r="CXW65" s="10"/>
      <c r="CXX65" s="10"/>
      <c r="CXY65" s="10"/>
      <c r="CXZ65" s="10"/>
      <c r="CYA65" s="10"/>
      <c r="CYB65" s="10"/>
      <c r="CYC65" s="10"/>
      <c r="CYD65" s="10"/>
      <c r="CYE65" s="10"/>
      <c r="CYF65" s="10"/>
      <c r="CYG65" s="10"/>
      <c r="CYH65" s="10"/>
      <c r="CYI65" s="10"/>
      <c r="CYJ65" s="10"/>
      <c r="CYK65" s="10"/>
      <c r="CYL65" s="10"/>
      <c r="CYM65" s="10"/>
      <c r="CYN65" s="10"/>
      <c r="CYO65" s="10"/>
      <c r="CYP65" s="10"/>
      <c r="CYQ65" s="10"/>
      <c r="CYR65" s="10"/>
      <c r="CYS65" s="10"/>
      <c r="CYT65" s="10"/>
      <c r="CYU65" s="10"/>
      <c r="CYV65" s="10"/>
      <c r="CYW65" s="10"/>
      <c r="CYX65" s="10"/>
      <c r="CYY65" s="10"/>
      <c r="CYZ65" s="10"/>
      <c r="CZA65" s="10"/>
      <c r="CZB65" s="10"/>
      <c r="CZC65" s="10"/>
      <c r="CZD65" s="10"/>
      <c r="CZE65" s="10"/>
      <c r="CZF65" s="10"/>
      <c r="CZG65" s="10"/>
      <c r="CZH65" s="10"/>
      <c r="CZI65" s="10"/>
      <c r="CZJ65" s="10"/>
      <c r="CZK65" s="10"/>
      <c r="CZL65" s="10"/>
      <c r="CZM65" s="10"/>
      <c r="CZN65" s="10"/>
      <c r="CZO65" s="10"/>
      <c r="CZP65" s="10"/>
      <c r="CZQ65" s="10"/>
      <c r="CZR65" s="10"/>
      <c r="CZS65" s="10"/>
      <c r="CZT65" s="10"/>
      <c r="CZU65" s="10"/>
      <c r="CZV65" s="10"/>
      <c r="CZW65" s="10"/>
      <c r="CZX65" s="10"/>
      <c r="CZY65" s="10"/>
      <c r="CZZ65" s="10"/>
      <c r="DAA65" s="10"/>
      <c r="DAB65" s="10"/>
      <c r="DAC65" s="10"/>
      <c r="DAD65" s="10"/>
      <c r="DAE65" s="10"/>
      <c r="DAF65" s="10"/>
      <c r="DAG65" s="10"/>
      <c r="DAH65" s="10"/>
      <c r="DAI65" s="10"/>
      <c r="DAJ65" s="10"/>
      <c r="DAK65" s="10"/>
      <c r="DAL65" s="10"/>
      <c r="DAM65" s="10"/>
      <c r="DAN65" s="10"/>
      <c r="DAO65" s="10"/>
      <c r="DAP65" s="10"/>
      <c r="DAQ65" s="10"/>
      <c r="DAR65" s="10"/>
      <c r="DAS65" s="10"/>
      <c r="DAT65" s="10"/>
      <c r="DAU65" s="10"/>
      <c r="DAV65" s="10"/>
      <c r="DAW65" s="10"/>
      <c r="DAX65" s="10"/>
      <c r="DAY65" s="10"/>
      <c r="DAZ65" s="10"/>
      <c r="DBA65" s="10"/>
      <c r="DBB65" s="10"/>
      <c r="DBC65" s="10"/>
      <c r="DBD65" s="10"/>
      <c r="DBE65" s="10"/>
      <c r="DBF65" s="10"/>
      <c r="DBG65" s="10"/>
      <c r="DBH65" s="10"/>
      <c r="DBI65" s="10"/>
      <c r="DBJ65" s="10"/>
      <c r="DBK65" s="10"/>
      <c r="DBL65" s="10"/>
      <c r="DBM65" s="10"/>
      <c r="DBN65" s="10"/>
      <c r="DBO65" s="10"/>
      <c r="DBP65" s="10"/>
      <c r="DBQ65" s="10"/>
      <c r="DBR65" s="10"/>
      <c r="DBS65" s="10"/>
      <c r="DBT65" s="10"/>
      <c r="DBU65" s="10"/>
      <c r="DBV65" s="10"/>
      <c r="DBW65" s="10"/>
      <c r="DBX65" s="10"/>
      <c r="DBY65" s="10"/>
      <c r="DBZ65" s="10"/>
      <c r="DCA65" s="10"/>
      <c r="DCB65" s="10"/>
      <c r="DCC65" s="10"/>
      <c r="DCD65" s="10"/>
      <c r="DCE65" s="10"/>
      <c r="DCF65" s="10"/>
      <c r="DCG65" s="10"/>
      <c r="DCH65" s="10"/>
      <c r="DCI65" s="10"/>
      <c r="DCJ65" s="10"/>
      <c r="DCK65" s="10"/>
      <c r="DCL65" s="10"/>
      <c r="DCM65" s="10"/>
      <c r="DCN65" s="10"/>
      <c r="DCO65" s="10"/>
      <c r="DCP65" s="10"/>
      <c r="DCQ65" s="10"/>
      <c r="DCR65" s="10"/>
      <c r="DCS65" s="10"/>
      <c r="DCT65" s="10"/>
      <c r="DCU65" s="10"/>
      <c r="DCV65" s="10"/>
      <c r="DCW65" s="10"/>
      <c r="DCX65" s="10"/>
      <c r="DCY65" s="10"/>
      <c r="DCZ65" s="10"/>
      <c r="DDA65" s="10"/>
      <c r="DDB65" s="10"/>
      <c r="DDC65" s="10"/>
      <c r="DDD65" s="10"/>
      <c r="DDE65" s="10"/>
      <c r="DDF65" s="10"/>
      <c r="DDG65" s="10"/>
      <c r="DDH65" s="10"/>
      <c r="DDI65" s="10"/>
      <c r="DDJ65" s="10"/>
      <c r="DDK65" s="10"/>
      <c r="DDL65" s="10"/>
      <c r="DDM65" s="10"/>
      <c r="DDN65" s="10"/>
      <c r="DDO65" s="10"/>
      <c r="DDP65" s="10"/>
      <c r="DDQ65" s="10"/>
      <c r="DDR65" s="10"/>
      <c r="DDS65" s="10"/>
      <c r="DDT65" s="10"/>
      <c r="DDU65" s="10"/>
      <c r="DDV65" s="10"/>
      <c r="DDW65" s="10"/>
      <c r="DDX65" s="10"/>
      <c r="DDY65" s="10"/>
      <c r="DDZ65" s="10"/>
      <c r="DEA65" s="10"/>
      <c r="DEB65" s="10"/>
      <c r="DEC65" s="10"/>
      <c r="DED65" s="10"/>
      <c r="DEE65" s="10"/>
      <c r="DEF65" s="10"/>
      <c r="DEG65" s="10"/>
      <c r="DEH65" s="10"/>
      <c r="DEI65" s="10"/>
      <c r="DEJ65" s="10"/>
      <c r="DEK65" s="10"/>
      <c r="DEL65" s="10"/>
      <c r="DEM65" s="10"/>
      <c r="DEN65" s="10"/>
      <c r="DEO65" s="10"/>
      <c r="DEP65" s="10"/>
      <c r="DEQ65" s="10"/>
      <c r="DER65" s="10"/>
      <c r="DES65" s="10"/>
      <c r="DET65" s="10"/>
      <c r="DEU65" s="10"/>
      <c r="DEV65" s="10"/>
      <c r="DEW65" s="10"/>
      <c r="DEX65" s="10"/>
      <c r="DEY65" s="10"/>
      <c r="DEZ65" s="10"/>
      <c r="DFA65" s="10"/>
      <c r="DFB65" s="10"/>
      <c r="DFC65" s="10"/>
      <c r="DFD65" s="10"/>
      <c r="DFE65" s="10"/>
      <c r="DFF65" s="10"/>
      <c r="DFG65" s="10"/>
      <c r="DFH65" s="10"/>
      <c r="DFI65" s="10"/>
      <c r="DFJ65" s="10"/>
      <c r="DFK65" s="10"/>
      <c r="DFL65" s="10"/>
      <c r="DFM65" s="10"/>
      <c r="DFN65" s="10"/>
      <c r="DFO65" s="10"/>
      <c r="DFP65" s="10"/>
      <c r="DFQ65" s="10"/>
      <c r="DFR65" s="10"/>
      <c r="DFS65" s="10"/>
      <c r="DFT65" s="10"/>
      <c r="DFU65" s="10"/>
      <c r="DFV65" s="10"/>
      <c r="DFW65" s="10"/>
      <c r="DFX65" s="10"/>
      <c r="DFY65" s="10"/>
      <c r="DFZ65" s="10"/>
      <c r="DGA65" s="10"/>
      <c r="DGB65" s="10"/>
      <c r="DGC65" s="10"/>
      <c r="DGD65" s="10"/>
      <c r="DGE65" s="10"/>
      <c r="DGF65" s="10"/>
      <c r="DGG65" s="10"/>
      <c r="DGH65" s="10"/>
      <c r="DGI65" s="10"/>
      <c r="DGJ65" s="10"/>
      <c r="DGK65" s="10"/>
      <c r="DGL65" s="10"/>
      <c r="DGM65" s="10"/>
      <c r="DGN65" s="10"/>
      <c r="DGO65" s="10"/>
      <c r="DGP65" s="10"/>
      <c r="DGQ65" s="10"/>
      <c r="DGR65" s="10"/>
      <c r="DGS65" s="10"/>
      <c r="DGT65" s="10"/>
      <c r="DGU65" s="10"/>
      <c r="DGV65" s="10"/>
      <c r="DGW65" s="10"/>
      <c r="DGX65" s="10"/>
      <c r="DGY65" s="10"/>
      <c r="DGZ65" s="10"/>
      <c r="DHA65" s="10"/>
      <c r="DHB65" s="10"/>
      <c r="DHC65" s="10"/>
      <c r="DHD65" s="10"/>
      <c r="DHE65" s="10"/>
      <c r="DHF65" s="10"/>
      <c r="DHG65" s="10"/>
      <c r="DHH65" s="10"/>
      <c r="DHI65" s="10"/>
      <c r="DHJ65" s="10"/>
      <c r="DHK65" s="10"/>
      <c r="DHL65" s="10"/>
      <c r="DHM65" s="10"/>
      <c r="DHN65" s="10"/>
      <c r="DHO65" s="10"/>
      <c r="DHP65" s="10"/>
      <c r="DHQ65" s="10"/>
      <c r="DHR65" s="10"/>
      <c r="DHS65" s="10"/>
      <c r="DHT65" s="10"/>
      <c r="DHU65" s="10"/>
      <c r="DHV65" s="10"/>
      <c r="DHW65" s="10"/>
      <c r="DHX65" s="10"/>
      <c r="DHY65" s="10"/>
      <c r="DHZ65" s="10"/>
      <c r="DIA65" s="10"/>
      <c r="DIB65" s="10"/>
      <c r="DIC65" s="10"/>
      <c r="DID65" s="10"/>
      <c r="DIE65" s="10"/>
      <c r="DIF65" s="10"/>
      <c r="DIG65" s="10"/>
      <c r="DIH65" s="10"/>
      <c r="DII65" s="10"/>
      <c r="DIJ65" s="10"/>
      <c r="DIK65" s="10"/>
      <c r="DIL65" s="10"/>
      <c r="DIM65" s="10"/>
      <c r="DIN65" s="10"/>
      <c r="DIO65" s="10"/>
      <c r="DIP65" s="10"/>
      <c r="DIQ65" s="10"/>
      <c r="DIR65" s="10"/>
      <c r="DIS65" s="10"/>
      <c r="DIT65" s="10"/>
      <c r="DIU65" s="10"/>
      <c r="DIV65" s="10"/>
      <c r="DIW65" s="10"/>
      <c r="DIX65" s="10"/>
      <c r="DIY65" s="10"/>
      <c r="DIZ65" s="10"/>
      <c r="DJA65" s="10"/>
      <c r="DJB65" s="10"/>
      <c r="DJC65" s="10"/>
      <c r="DJD65" s="10"/>
      <c r="DJE65" s="10"/>
      <c r="DJF65" s="10"/>
      <c r="DJG65" s="10"/>
      <c r="DJH65" s="10"/>
      <c r="DJI65" s="10"/>
      <c r="DJJ65" s="10"/>
      <c r="DJK65" s="10"/>
      <c r="DJL65" s="10"/>
      <c r="DJM65" s="10"/>
      <c r="DJN65" s="10"/>
      <c r="DJO65" s="10"/>
      <c r="DJP65" s="10"/>
      <c r="DJQ65" s="10"/>
      <c r="DJR65" s="10"/>
      <c r="DJS65" s="10"/>
      <c r="DJT65" s="10"/>
      <c r="DJU65" s="10"/>
      <c r="DJV65" s="10"/>
      <c r="DJW65" s="10"/>
      <c r="DJX65" s="10"/>
      <c r="DJY65" s="10"/>
      <c r="DJZ65" s="10"/>
      <c r="DKA65" s="10"/>
      <c r="DKB65" s="10"/>
      <c r="DKC65" s="10"/>
      <c r="DKD65" s="10"/>
      <c r="DKE65" s="10"/>
      <c r="DKF65" s="10"/>
      <c r="DKG65" s="10"/>
      <c r="DKH65" s="10"/>
      <c r="DKI65" s="10"/>
      <c r="DKJ65" s="10"/>
      <c r="DKK65" s="10"/>
      <c r="DKL65" s="10"/>
      <c r="DKM65" s="10"/>
      <c r="DKN65" s="10"/>
      <c r="DKO65" s="10"/>
      <c r="DKP65" s="10"/>
      <c r="DKQ65" s="10"/>
      <c r="DKR65" s="10"/>
      <c r="DKS65" s="10"/>
      <c r="DKT65" s="10"/>
      <c r="DKU65" s="10"/>
      <c r="DKV65" s="10"/>
      <c r="DKW65" s="10"/>
      <c r="DKX65" s="10"/>
      <c r="DKY65" s="10"/>
      <c r="DKZ65" s="10"/>
      <c r="DLA65" s="10"/>
      <c r="DLB65" s="10"/>
      <c r="DLC65" s="10"/>
      <c r="DLD65" s="10"/>
      <c r="DLE65" s="10"/>
      <c r="DLF65" s="10"/>
      <c r="DLG65" s="10"/>
      <c r="DLH65" s="10"/>
      <c r="DLI65" s="10"/>
      <c r="DLJ65" s="10"/>
      <c r="DLK65" s="10"/>
      <c r="DLL65" s="10"/>
      <c r="DLM65" s="10"/>
      <c r="DLN65" s="10"/>
      <c r="DLO65" s="10"/>
      <c r="DLP65" s="10"/>
      <c r="DLQ65" s="10"/>
      <c r="DLR65" s="10"/>
      <c r="DLS65" s="10"/>
      <c r="DLT65" s="10"/>
      <c r="DLU65" s="10"/>
      <c r="DLV65" s="10"/>
      <c r="DLW65" s="10"/>
      <c r="DLX65" s="10"/>
      <c r="DLY65" s="10"/>
      <c r="DLZ65" s="10"/>
      <c r="DMA65" s="10"/>
      <c r="DMB65" s="10"/>
      <c r="DMC65" s="10"/>
      <c r="DMD65" s="10"/>
      <c r="DME65" s="10"/>
      <c r="DMF65" s="10"/>
      <c r="DMG65" s="10"/>
      <c r="DMH65" s="10"/>
      <c r="DMI65" s="10"/>
      <c r="DMJ65" s="10"/>
      <c r="DMK65" s="10"/>
      <c r="DML65" s="10"/>
      <c r="DMM65" s="10"/>
      <c r="DMN65" s="10"/>
      <c r="DMO65" s="10"/>
      <c r="DMP65" s="10"/>
      <c r="DMQ65" s="10"/>
      <c r="DMR65" s="10"/>
      <c r="DMS65" s="10"/>
      <c r="DMT65" s="10"/>
      <c r="DMU65" s="10"/>
      <c r="DMV65" s="10"/>
      <c r="DMW65" s="10"/>
      <c r="DMX65" s="10"/>
      <c r="DMY65" s="10"/>
      <c r="DMZ65" s="10"/>
      <c r="DNA65" s="10"/>
      <c r="DNB65" s="10"/>
      <c r="DNC65" s="10"/>
      <c r="DND65" s="10"/>
      <c r="DNE65" s="10"/>
      <c r="DNF65" s="10"/>
      <c r="DNG65" s="10"/>
      <c r="DNH65" s="10"/>
      <c r="DNI65" s="10"/>
      <c r="DNJ65" s="10"/>
      <c r="DNK65" s="10"/>
      <c r="DNL65" s="10"/>
      <c r="DNM65" s="10"/>
      <c r="DNN65" s="10"/>
      <c r="DNO65" s="10"/>
      <c r="DNP65" s="10"/>
      <c r="DNQ65" s="10"/>
      <c r="DNR65" s="10"/>
      <c r="DNS65" s="10"/>
      <c r="DNT65" s="10"/>
      <c r="DNU65" s="10"/>
      <c r="DNV65" s="10"/>
      <c r="DNW65" s="10"/>
      <c r="DNX65" s="10"/>
      <c r="DNY65" s="10"/>
      <c r="DNZ65" s="10"/>
      <c r="DOA65" s="10"/>
      <c r="DOB65" s="10"/>
      <c r="DOC65" s="10"/>
      <c r="DOD65" s="10"/>
      <c r="DOE65" s="10"/>
      <c r="DOF65" s="10"/>
      <c r="DOG65" s="10"/>
      <c r="DOH65" s="10"/>
      <c r="DOI65" s="10"/>
      <c r="DOJ65" s="10"/>
      <c r="DOK65" s="10"/>
      <c r="DOL65" s="10"/>
      <c r="DOM65" s="10"/>
      <c r="DON65" s="10"/>
      <c r="DOO65" s="10"/>
      <c r="DOP65" s="10"/>
      <c r="DOQ65" s="10"/>
      <c r="DOR65" s="10"/>
      <c r="DOS65" s="10"/>
      <c r="DOT65" s="10"/>
      <c r="DOU65" s="10"/>
      <c r="DOV65" s="10"/>
      <c r="DOW65" s="10"/>
      <c r="DOX65" s="10"/>
      <c r="DOY65" s="10"/>
      <c r="DOZ65" s="10"/>
      <c r="DPA65" s="10"/>
      <c r="DPB65" s="10"/>
      <c r="DPC65" s="10"/>
      <c r="DPD65" s="10"/>
      <c r="DPE65" s="10"/>
      <c r="DPF65" s="10"/>
      <c r="DPG65" s="10"/>
      <c r="DPH65" s="10"/>
      <c r="DPI65" s="10"/>
      <c r="DPJ65" s="10"/>
      <c r="DPK65" s="10"/>
      <c r="DPL65" s="10"/>
      <c r="DPM65" s="10"/>
      <c r="DPN65" s="10"/>
      <c r="DPO65" s="10"/>
      <c r="DPP65" s="10"/>
      <c r="DPQ65" s="10"/>
      <c r="DPR65" s="10"/>
      <c r="DPS65" s="10"/>
      <c r="DPT65" s="10"/>
      <c r="DPU65" s="10"/>
      <c r="DPV65" s="10"/>
      <c r="DPW65" s="10"/>
      <c r="DPX65" s="10"/>
      <c r="DPY65" s="10"/>
      <c r="DPZ65" s="10"/>
      <c r="DQA65" s="10"/>
      <c r="DQB65" s="10"/>
      <c r="DQC65" s="10"/>
      <c r="DQD65" s="10"/>
      <c r="DQE65" s="10"/>
      <c r="DQF65" s="10"/>
      <c r="DQG65" s="10"/>
      <c r="DQH65" s="10"/>
      <c r="DQI65" s="10"/>
      <c r="DQJ65" s="10"/>
      <c r="DQK65" s="10"/>
      <c r="DQL65" s="10"/>
      <c r="DQM65" s="10"/>
      <c r="DQN65" s="10"/>
      <c r="DQO65" s="10"/>
      <c r="DQP65" s="10"/>
      <c r="DQQ65" s="10"/>
      <c r="DQR65" s="10"/>
      <c r="DQS65" s="10"/>
      <c r="DQT65" s="10"/>
      <c r="DQU65" s="10"/>
      <c r="DQV65" s="10"/>
      <c r="DQW65" s="10"/>
      <c r="DQX65" s="10"/>
      <c r="DQY65" s="10"/>
      <c r="DQZ65" s="10"/>
      <c r="DRA65" s="10"/>
      <c r="DRB65" s="10"/>
      <c r="DRC65" s="10"/>
      <c r="DRD65" s="10"/>
      <c r="DRE65" s="10"/>
      <c r="DRF65" s="10"/>
      <c r="DRG65" s="10"/>
      <c r="DRH65" s="10"/>
      <c r="DRI65" s="10"/>
      <c r="DRJ65" s="10"/>
      <c r="DRK65" s="10"/>
      <c r="DRL65" s="10"/>
      <c r="DRM65" s="10"/>
      <c r="DRN65" s="10"/>
      <c r="DRO65" s="10"/>
      <c r="DRP65" s="10"/>
      <c r="DRQ65" s="10"/>
      <c r="DRR65" s="10"/>
      <c r="DRS65" s="10"/>
      <c r="DRT65" s="10"/>
      <c r="DRU65" s="10"/>
      <c r="DRV65" s="10"/>
      <c r="DRW65" s="10"/>
      <c r="DRX65" s="10"/>
      <c r="DRY65" s="10"/>
      <c r="DRZ65" s="10"/>
      <c r="DSA65" s="10"/>
      <c r="DSB65" s="10"/>
      <c r="DSC65" s="10"/>
      <c r="DSD65" s="10"/>
      <c r="DSE65" s="10"/>
      <c r="DSF65" s="10"/>
      <c r="DSG65" s="10"/>
      <c r="DSH65" s="10"/>
      <c r="DSI65" s="10"/>
      <c r="DSJ65" s="10"/>
      <c r="DSK65" s="10"/>
      <c r="DSL65" s="10"/>
      <c r="DSM65" s="10"/>
      <c r="DSN65" s="10"/>
      <c r="DSO65" s="10"/>
      <c r="DSP65" s="10"/>
      <c r="DSQ65" s="10"/>
      <c r="DSR65" s="10"/>
      <c r="DSS65" s="10"/>
      <c r="DST65" s="10"/>
      <c r="DSU65" s="10"/>
      <c r="DSV65" s="10"/>
      <c r="DSW65" s="10"/>
      <c r="DSX65" s="10"/>
      <c r="DSY65" s="10"/>
      <c r="DSZ65" s="10"/>
      <c r="DTA65" s="10"/>
      <c r="DTB65" s="10"/>
      <c r="DTC65" s="10"/>
      <c r="DTD65" s="10"/>
      <c r="DTE65" s="10"/>
      <c r="DTF65" s="10"/>
      <c r="DTG65" s="10"/>
      <c r="DTH65" s="10"/>
      <c r="DTI65" s="10"/>
      <c r="DTJ65" s="10"/>
      <c r="DTK65" s="10"/>
      <c r="DTL65" s="10"/>
      <c r="DTM65" s="10"/>
      <c r="DTN65" s="10"/>
      <c r="DTO65" s="10"/>
      <c r="DTP65" s="10"/>
      <c r="DTQ65" s="10"/>
      <c r="DTR65" s="10"/>
      <c r="DTS65" s="10"/>
      <c r="DTT65" s="10"/>
      <c r="DTU65" s="10"/>
      <c r="DTV65" s="10"/>
      <c r="DTW65" s="10"/>
      <c r="DTX65" s="10"/>
      <c r="DTY65" s="10"/>
      <c r="DTZ65" s="10"/>
      <c r="DUA65" s="10"/>
      <c r="DUB65" s="10"/>
      <c r="DUC65" s="10"/>
      <c r="DUD65" s="10"/>
      <c r="DUE65" s="10"/>
      <c r="DUF65" s="10"/>
      <c r="DUG65" s="10"/>
      <c r="DUH65" s="10"/>
      <c r="DUI65" s="10"/>
      <c r="DUJ65" s="10"/>
      <c r="DUK65" s="10"/>
      <c r="DUL65" s="10"/>
      <c r="DUM65" s="10"/>
      <c r="DUN65" s="10"/>
      <c r="DUO65" s="10"/>
      <c r="DUP65" s="10"/>
      <c r="DUQ65" s="10"/>
      <c r="DUR65" s="10"/>
      <c r="DUS65" s="10"/>
      <c r="DUT65" s="10"/>
      <c r="DUU65" s="10"/>
      <c r="DUV65" s="10"/>
      <c r="DUW65" s="10"/>
      <c r="DUX65" s="10"/>
      <c r="DUY65" s="10"/>
      <c r="DUZ65" s="10"/>
      <c r="DVA65" s="10"/>
      <c r="DVB65" s="10"/>
      <c r="DVC65" s="10"/>
      <c r="DVD65" s="10"/>
      <c r="DVE65" s="10"/>
      <c r="DVF65" s="10"/>
      <c r="DVG65" s="10"/>
      <c r="DVH65" s="10"/>
      <c r="DVI65" s="10"/>
      <c r="DVJ65" s="10"/>
      <c r="DVK65" s="10"/>
      <c r="DVL65" s="10"/>
      <c r="DVM65" s="10"/>
      <c r="DVN65" s="10"/>
      <c r="DVO65" s="10"/>
      <c r="DVP65" s="10"/>
      <c r="DVQ65" s="10"/>
      <c r="DVR65" s="10"/>
      <c r="DVS65" s="10"/>
      <c r="DVT65" s="10"/>
      <c r="DVU65" s="10"/>
      <c r="DVV65" s="10"/>
      <c r="DVW65" s="10"/>
      <c r="DVX65" s="10"/>
      <c r="DVY65" s="10"/>
      <c r="DVZ65" s="10"/>
      <c r="DWA65" s="10"/>
      <c r="DWB65" s="10"/>
      <c r="DWC65" s="10"/>
      <c r="DWD65" s="10"/>
      <c r="DWE65" s="10"/>
      <c r="DWF65" s="10"/>
      <c r="DWG65" s="10"/>
      <c r="DWH65" s="10"/>
      <c r="DWI65" s="10"/>
      <c r="DWJ65" s="10"/>
      <c r="DWK65" s="10"/>
      <c r="DWL65" s="10"/>
      <c r="DWM65" s="10"/>
      <c r="DWN65" s="10"/>
      <c r="DWO65" s="10"/>
      <c r="DWP65" s="10"/>
      <c r="DWQ65" s="10"/>
      <c r="DWR65" s="10"/>
      <c r="DWS65" s="10"/>
      <c r="DWT65" s="10"/>
      <c r="DWU65" s="10"/>
      <c r="DWV65" s="10"/>
      <c r="DWW65" s="10"/>
      <c r="DWX65" s="10"/>
      <c r="DWY65" s="10"/>
      <c r="DWZ65" s="10"/>
      <c r="DXA65" s="10"/>
      <c r="DXB65" s="10"/>
      <c r="DXC65" s="10"/>
      <c r="DXD65" s="10"/>
      <c r="DXE65" s="10"/>
      <c r="DXF65" s="10"/>
      <c r="DXG65" s="10"/>
      <c r="DXH65" s="10"/>
      <c r="DXI65" s="10"/>
      <c r="DXJ65" s="10"/>
      <c r="DXK65" s="10"/>
      <c r="DXL65" s="10"/>
      <c r="DXM65" s="10"/>
      <c r="DXN65" s="10"/>
      <c r="DXO65" s="10"/>
      <c r="DXP65" s="10"/>
      <c r="DXQ65" s="10"/>
      <c r="DXR65" s="10"/>
      <c r="DXS65" s="10"/>
      <c r="DXT65" s="10"/>
      <c r="DXU65" s="10"/>
      <c r="DXV65" s="10"/>
      <c r="DXW65" s="10"/>
      <c r="DXX65" s="10"/>
      <c r="DXY65" s="10"/>
      <c r="DXZ65" s="10"/>
      <c r="DYA65" s="10"/>
      <c r="DYB65" s="10"/>
      <c r="DYC65" s="10"/>
      <c r="DYD65" s="10"/>
      <c r="DYE65" s="10"/>
      <c r="DYF65" s="10"/>
      <c r="DYG65" s="10"/>
      <c r="DYH65" s="10"/>
      <c r="DYI65" s="10"/>
      <c r="DYJ65" s="10"/>
      <c r="DYK65" s="10"/>
      <c r="DYL65" s="10"/>
      <c r="DYM65" s="10"/>
      <c r="DYN65" s="10"/>
      <c r="DYO65" s="10"/>
      <c r="DYP65" s="10"/>
      <c r="DYQ65" s="10"/>
      <c r="DYR65" s="10"/>
      <c r="DYS65" s="10"/>
      <c r="DYT65" s="10"/>
      <c r="DYU65" s="10"/>
      <c r="DYV65" s="10"/>
      <c r="DYW65" s="10"/>
      <c r="DYX65" s="10"/>
      <c r="DYY65" s="10"/>
      <c r="DYZ65" s="10"/>
      <c r="DZA65" s="10"/>
      <c r="DZB65" s="10"/>
      <c r="DZC65" s="10"/>
      <c r="DZD65" s="10"/>
      <c r="DZE65" s="10"/>
      <c r="DZF65" s="10"/>
      <c r="DZG65" s="10"/>
      <c r="DZH65" s="10"/>
      <c r="DZI65" s="10"/>
      <c r="DZJ65" s="10"/>
      <c r="DZK65" s="10"/>
      <c r="DZL65" s="10"/>
      <c r="DZM65" s="10"/>
      <c r="DZN65" s="10"/>
      <c r="DZO65" s="10"/>
      <c r="DZP65" s="10"/>
      <c r="DZQ65" s="10"/>
      <c r="DZR65" s="10"/>
      <c r="DZS65" s="10"/>
      <c r="DZT65" s="10"/>
      <c r="DZU65" s="10"/>
      <c r="DZV65" s="10"/>
      <c r="DZW65" s="10"/>
      <c r="DZX65" s="10"/>
      <c r="DZY65" s="10"/>
      <c r="DZZ65" s="10"/>
      <c r="EAA65" s="10"/>
      <c r="EAB65" s="10"/>
      <c r="EAC65" s="10"/>
      <c r="EAD65" s="10"/>
      <c r="EAE65" s="10"/>
      <c r="EAF65" s="10"/>
      <c r="EAG65" s="10"/>
      <c r="EAH65" s="10"/>
      <c r="EAI65" s="10"/>
      <c r="EAJ65" s="10"/>
      <c r="EAK65" s="10"/>
      <c r="EAL65" s="10"/>
      <c r="EAM65" s="10"/>
      <c r="EAN65" s="10"/>
      <c r="EAO65" s="10"/>
      <c r="EAP65" s="10"/>
      <c r="EAQ65" s="10"/>
      <c r="EAR65" s="10"/>
      <c r="EAS65" s="10"/>
      <c r="EAT65" s="10"/>
      <c r="EAU65" s="10"/>
      <c r="EAV65" s="10"/>
      <c r="EAW65" s="10"/>
      <c r="EAX65" s="10"/>
      <c r="EAY65" s="10"/>
      <c r="EAZ65" s="10"/>
      <c r="EBA65" s="10"/>
      <c r="EBB65" s="10"/>
      <c r="EBC65" s="10"/>
      <c r="EBD65" s="10"/>
      <c r="EBE65" s="10"/>
      <c r="EBF65" s="10"/>
      <c r="EBG65" s="10"/>
      <c r="EBH65" s="10"/>
      <c r="EBI65" s="10"/>
      <c r="EBJ65" s="10"/>
      <c r="EBK65" s="10"/>
      <c r="EBL65" s="10"/>
      <c r="EBM65" s="10"/>
      <c r="EBN65" s="10"/>
      <c r="EBO65" s="10"/>
      <c r="EBP65" s="10"/>
      <c r="EBQ65" s="10"/>
      <c r="EBR65" s="10"/>
      <c r="EBS65" s="10"/>
      <c r="EBT65" s="10"/>
      <c r="EBU65" s="10"/>
      <c r="EBV65" s="10"/>
      <c r="EBW65" s="10"/>
      <c r="EBX65" s="10"/>
      <c r="EBY65" s="10"/>
      <c r="EBZ65" s="10"/>
      <c r="ECA65" s="10"/>
      <c r="ECB65" s="10"/>
      <c r="ECC65" s="10"/>
      <c r="ECD65" s="10"/>
      <c r="ECE65" s="10"/>
      <c r="ECF65" s="10"/>
      <c r="ECG65" s="10"/>
      <c r="ECH65" s="10"/>
      <c r="ECI65" s="10"/>
      <c r="ECJ65" s="10"/>
      <c r="ECK65" s="10"/>
      <c r="ECL65" s="10"/>
      <c r="ECM65" s="10"/>
      <c r="ECN65" s="10"/>
      <c r="ECO65" s="10"/>
      <c r="ECP65" s="10"/>
      <c r="ECQ65" s="10"/>
      <c r="ECR65" s="10"/>
      <c r="ECS65" s="10"/>
      <c r="ECT65" s="10"/>
      <c r="ECU65" s="10"/>
      <c r="ECV65" s="10"/>
      <c r="ECW65" s="10"/>
      <c r="ECX65" s="10"/>
      <c r="ECY65" s="10"/>
      <c r="ECZ65" s="10"/>
      <c r="EDA65" s="10"/>
      <c r="EDB65" s="10"/>
      <c r="EDC65" s="10"/>
      <c r="EDD65" s="10"/>
      <c r="EDE65" s="10"/>
      <c r="EDF65" s="10"/>
      <c r="EDG65" s="10"/>
      <c r="EDH65" s="10"/>
      <c r="EDI65" s="10"/>
      <c r="EDJ65" s="10"/>
      <c r="EDK65" s="10"/>
      <c r="EDL65" s="10"/>
      <c r="EDM65" s="10"/>
      <c r="EDN65" s="10"/>
      <c r="EDO65" s="10"/>
      <c r="EDP65" s="10"/>
      <c r="EDQ65" s="10"/>
      <c r="EDR65" s="10"/>
      <c r="EDS65" s="10"/>
      <c r="EDT65" s="10"/>
      <c r="EDU65" s="10"/>
      <c r="EDV65" s="10"/>
      <c r="EDW65" s="10"/>
      <c r="EDX65" s="10"/>
      <c r="EDY65" s="10"/>
      <c r="EDZ65" s="10"/>
      <c r="EEA65" s="10"/>
      <c r="EEB65" s="10"/>
      <c r="EEC65" s="10"/>
      <c r="EED65" s="10"/>
      <c r="EEE65" s="10"/>
      <c r="EEF65" s="10"/>
      <c r="EEG65" s="10"/>
      <c r="EEH65" s="10"/>
      <c r="EEI65" s="10"/>
      <c r="EEJ65" s="10"/>
      <c r="EEK65" s="10"/>
      <c r="EEL65" s="10"/>
      <c r="EEM65" s="10"/>
      <c r="EEN65" s="10"/>
      <c r="EEO65" s="10"/>
      <c r="EEP65" s="10"/>
      <c r="EEQ65" s="10"/>
      <c r="EER65" s="10"/>
      <c r="EES65" s="10"/>
      <c r="EET65" s="10"/>
      <c r="EEU65" s="10"/>
      <c r="EEV65" s="10"/>
      <c r="EEW65" s="10"/>
      <c r="EEX65" s="10"/>
      <c r="EEY65" s="10"/>
      <c r="EEZ65" s="10"/>
      <c r="EFA65" s="10"/>
      <c r="EFB65" s="10"/>
      <c r="EFC65" s="10"/>
      <c r="EFD65" s="10"/>
      <c r="EFE65" s="10"/>
      <c r="EFF65" s="10"/>
      <c r="EFG65" s="10"/>
      <c r="EFH65" s="10"/>
      <c r="EFI65" s="10"/>
      <c r="EFJ65" s="10"/>
      <c r="EFK65" s="10"/>
      <c r="EFL65" s="10"/>
      <c r="EFM65" s="10"/>
      <c r="EFN65" s="10"/>
      <c r="EFO65" s="10"/>
      <c r="EFP65" s="10"/>
      <c r="EFQ65" s="10"/>
      <c r="EFR65" s="10"/>
      <c r="EFS65" s="10"/>
      <c r="EFT65" s="10"/>
      <c r="EFU65" s="10"/>
      <c r="EFV65" s="10"/>
      <c r="EFW65" s="10"/>
      <c r="EFX65" s="10"/>
      <c r="EFY65" s="10"/>
      <c r="EFZ65" s="10"/>
      <c r="EGA65" s="10"/>
      <c r="EGB65" s="10"/>
      <c r="EGC65" s="10"/>
      <c r="EGD65" s="10"/>
      <c r="EGE65" s="10"/>
      <c r="EGF65" s="10"/>
      <c r="EGG65" s="10"/>
      <c r="EGH65" s="10"/>
      <c r="EGI65" s="10"/>
      <c r="EGJ65" s="10"/>
      <c r="EGK65" s="10"/>
      <c r="EGL65" s="10"/>
      <c r="EGM65" s="10"/>
      <c r="EGN65" s="10"/>
      <c r="EGO65" s="10"/>
      <c r="EGP65" s="10"/>
      <c r="EGQ65" s="10"/>
      <c r="EGR65" s="10"/>
      <c r="EGS65" s="10"/>
      <c r="EGT65" s="10"/>
      <c r="EGU65" s="10"/>
      <c r="EGV65" s="10"/>
      <c r="EGW65" s="10"/>
      <c r="EGX65" s="10"/>
      <c r="EGY65" s="10"/>
      <c r="EGZ65" s="10"/>
      <c r="EHA65" s="10"/>
      <c r="EHB65" s="10"/>
      <c r="EHC65" s="10"/>
      <c r="EHD65" s="10"/>
      <c r="EHE65" s="10"/>
      <c r="EHF65" s="10"/>
      <c r="EHG65" s="10"/>
      <c r="EHH65" s="10"/>
      <c r="EHI65" s="10"/>
      <c r="EHJ65" s="10"/>
      <c r="EHK65" s="10"/>
      <c r="EHL65" s="10"/>
      <c r="EHM65" s="10"/>
      <c r="EHN65" s="10"/>
      <c r="EHO65" s="10"/>
      <c r="EHP65" s="10"/>
      <c r="EHQ65" s="10"/>
      <c r="EHR65" s="10"/>
      <c r="EHS65" s="10"/>
      <c r="EHT65" s="10"/>
      <c r="EHU65" s="10"/>
      <c r="EHV65" s="10"/>
      <c r="EHW65" s="10"/>
      <c r="EHX65" s="10"/>
      <c r="EHY65" s="10"/>
      <c r="EHZ65" s="10"/>
      <c r="EIA65" s="10"/>
      <c r="EIB65" s="10"/>
      <c r="EIC65" s="10"/>
      <c r="EID65" s="10"/>
      <c r="EIE65" s="10"/>
      <c r="EIF65" s="10"/>
      <c r="EIG65" s="10"/>
      <c r="EIH65" s="10"/>
      <c r="EII65" s="10"/>
      <c r="EIJ65" s="10"/>
      <c r="EIK65" s="10"/>
      <c r="EIL65" s="10"/>
      <c r="EIM65" s="10"/>
      <c r="EIN65" s="10"/>
      <c r="EIO65" s="10"/>
      <c r="EIP65" s="10"/>
      <c r="EIQ65" s="10"/>
      <c r="EIR65" s="10"/>
      <c r="EIS65" s="10"/>
      <c r="EIT65" s="10"/>
      <c r="EIU65" s="10"/>
      <c r="EIV65" s="10"/>
      <c r="EIW65" s="10"/>
      <c r="EIX65" s="10"/>
      <c r="EIY65" s="10"/>
      <c r="EIZ65" s="10"/>
      <c r="EJA65" s="10"/>
      <c r="EJB65" s="10"/>
      <c r="EJC65" s="10"/>
      <c r="EJD65" s="10"/>
      <c r="EJE65" s="10"/>
      <c r="EJF65" s="10"/>
      <c r="EJG65" s="10"/>
      <c r="EJH65" s="10"/>
      <c r="EJI65" s="10"/>
      <c r="EJJ65" s="10"/>
      <c r="EJK65" s="10"/>
      <c r="EJL65" s="10"/>
      <c r="EJM65" s="10"/>
      <c r="EJN65" s="10"/>
      <c r="EJO65" s="10"/>
      <c r="EJP65" s="10"/>
      <c r="EJQ65" s="10"/>
      <c r="EJR65" s="10"/>
      <c r="EJS65" s="10"/>
      <c r="EJT65" s="10"/>
      <c r="EJU65" s="10"/>
      <c r="EJV65" s="10"/>
      <c r="EJW65" s="10"/>
      <c r="EJX65" s="10"/>
      <c r="EJY65" s="10"/>
      <c r="EJZ65" s="10"/>
      <c r="EKA65" s="10"/>
      <c r="EKB65" s="10"/>
      <c r="EKC65" s="10"/>
      <c r="EKD65" s="10"/>
      <c r="EKE65" s="10"/>
      <c r="EKF65" s="10"/>
      <c r="EKG65" s="10"/>
      <c r="EKH65" s="10"/>
      <c r="EKI65" s="10"/>
      <c r="EKJ65" s="10"/>
      <c r="EKK65" s="10"/>
      <c r="EKL65" s="10"/>
      <c r="EKM65" s="10"/>
      <c r="EKN65" s="10"/>
      <c r="EKO65" s="10"/>
      <c r="EKP65" s="10"/>
      <c r="EKQ65" s="10"/>
      <c r="EKR65" s="10"/>
      <c r="EKS65" s="10"/>
      <c r="EKT65" s="10"/>
      <c r="EKU65" s="10"/>
      <c r="EKV65" s="10"/>
      <c r="EKW65" s="10"/>
      <c r="EKX65" s="10"/>
      <c r="EKY65" s="10"/>
      <c r="EKZ65" s="10"/>
      <c r="ELA65" s="10"/>
      <c r="ELB65" s="10"/>
      <c r="ELC65" s="10"/>
      <c r="ELD65" s="10"/>
      <c r="ELE65" s="10"/>
      <c r="ELF65" s="10"/>
      <c r="ELG65" s="10"/>
      <c r="ELH65" s="10"/>
      <c r="ELI65" s="10"/>
      <c r="ELJ65" s="10"/>
      <c r="ELK65" s="10"/>
      <c r="ELL65" s="10"/>
      <c r="ELM65" s="10"/>
      <c r="ELN65" s="10"/>
      <c r="ELO65" s="10"/>
      <c r="ELP65" s="10"/>
      <c r="ELQ65" s="10"/>
      <c r="ELR65" s="10"/>
      <c r="ELS65" s="10"/>
      <c r="ELT65" s="10"/>
      <c r="ELU65" s="10"/>
      <c r="ELV65" s="10"/>
      <c r="ELW65" s="10"/>
      <c r="ELX65" s="10"/>
      <c r="ELY65" s="10"/>
      <c r="ELZ65" s="10"/>
      <c r="EMA65" s="10"/>
      <c r="EMB65" s="10"/>
      <c r="EMC65" s="10"/>
      <c r="EMD65" s="10"/>
      <c r="EME65" s="10"/>
      <c r="EMF65" s="10"/>
      <c r="EMG65" s="10"/>
      <c r="EMH65" s="10"/>
      <c r="EMI65" s="10"/>
      <c r="EMJ65" s="10"/>
      <c r="EMK65" s="10"/>
      <c r="EML65" s="10"/>
      <c r="EMM65" s="10"/>
      <c r="EMN65" s="10"/>
      <c r="EMO65" s="10"/>
      <c r="EMP65" s="10"/>
      <c r="EMQ65" s="10"/>
      <c r="EMR65" s="10"/>
      <c r="EMS65" s="10"/>
      <c r="EMT65" s="10"/>
      <c r="EMU65" s="10"/>
      <c r="EMV65" s="10"/>
      <c r="EMW65" s="10"/>
      <c r="EMX65" s="10"/>
      <c r="EMY65" s="10"/>
      <c r="EMZ65" s="10"/>
      <c r="ENA65" s="10"/>
      <c r="ENB65" s="10"/>
      <c r="ENC65" s="10"/>
      <c r="END65" s="10"/>
      <c r="ENE65" s="10"/>
      <c r="ENF65" s="10"/>
      <c r="ENG65" s="10"/>
      <c r="ENH65" s="10"/>
      <c r="ENI65" s="10"/>
      <c r="ENJ65" s="10"/>
      <c r="ENK65" s="10"/>
      <c r="ENL65" s="10"/>
      <c r="ENM65" s="10"/>
      <c r="ENN65" s="10"/>
      <c r="ENO65" s="10"/>
      <c r="ENP65" s="10"/>
      <c r="ENQ65" s="10"/>
      <c r="ENR65" s="10"/>
      <c r="ENS65" s="10"/>
      <c r="ENT65" s="10"/>
      <c r="ENU65" s="10"/>
      <c r="ENV65" s="10"/>
      <c r="ENW65" s="10"/>
      <c r="ENX65" s="10"/>
      <c r="ENY65" s="10"/>
      <c r="ENZ65" s="10"/>
      <c r="EOA65" s="10"/>
      <c r="EOB65" s="10"/>
      <c r="EOC65" s="10"/>
      <c r="EOD65" s="10"/>
      <c r="EOE65" s="10"/>
      <c r="EOF65" s="10"/>
      <c r="EOG65" s="10"/>
      <c r="EOH65" s="10"/>
      <c r="EOI65" s="10"/>
      <c r="EOJ65" s="10"/>
      <c r="EOK65" s="10"/>
      <c r="EOL65" s="10"/>
      <c r="EOM65" s="10"/>
      <c r="EON65" s="10"/>
      <c r="EOO65" s="10"/>
      <c r="EOP65" s="10"/>
      <c r="EOQ65" s="10"/>
      <c r="EOR65" s="10"/>
      <c r="EOS65" s="10"/>
      <c r="EOT65" s="10"/>
      <c r="EOU65" s="10"/>
      <c r="EOV65" s="10"/>
      <c r="EOW65" s="10"/>
      <c r="EOX65" s="10"/>
      <c r="EOY65" s="10"/>
      <c r="EOZ65" s="10"/>
      <c r="EPA65" s="10"/>
      <c r="EPB65" s="10"/>
      <c r="EPC65" s="10"/>
      <c r="EPD65" s="10"/>
      <c r="EPE65" s="10"/>
      <c r="EPF65" s="10"/>
      <c r="EPG65" s="10"/>
      <c r="EPH65" s="10"/>
      <c r="EPI65" s="10"/>
      <c r="EPJ65" s="10"/>
      <c r="EPK65" s="10"/>
      <c r="EPL65" s="10"/>
      <c r="EPM65" s="10"/>
      <c r="EPN65" s="10"/>
      <c r="EPO65" s="10"/>
      <c r="EPP65" s="10"/>
      <c r="EPQ65" s="10"/>
      <c r="EPR65" s="10"/>
      <c r="EPS65" s="10"/>
      <c r="EPT65" s="10"/>
      <c r="EPU65" s="10"/>
      <c r="EPV65" s="10"/>
      <c r="EPW65" s="10"/>
      <c r="EPX65" s="10"/>
      <c r="EPY65" s="10"/>
      <c r="EPZ65" s="10"/>
      <c r="EQA65" s="10"/>
      <c r="EQB65" s="10"/>
      <c r="EQC65" s="10"/>
      <c r="EQD65" s="10"/>
      <c r="EQE65" s="10"/>
      <c r="EQF65" s="10"/>
      <c r="EQG65" s="10"/>
      <c r="EQH65" s="10"/>
      <c r="EQI65" s="10"/>
      <c r="EQJ65" s="10"/>
      <c r="EQK65" s="10"/>
      <c r="EQL65" s="10"/>
      <c r="EQM65" s="10"/>
      <c r="EQN65" s="10"/>
      <c r="EQO65" s="10"/>
      <c r="EQP65" s="10"/>
      <c r="EQQ65" s="10"/>
      <c r="EQR65" s="10"/>
      <c r="EQS65" s="10"/>
      <c r="EQT65" s="10"/>
      <c r="EQU65" s="10"/>
      <c r="EQV65" s="10"/>
      <c r="EQW65" s="10"/>
      <c r="EQX65" s="10"/>
      <c r="EQY65" s="10"/>
      <c r="EQZ65" s="10"/>
      <c r="ERA65" s="10"/>
      <c r="ERB65" s="10"/>
      <c r="ERC65" s="10"/>
      <c r="ERD65" s="10"/>
      <c r="ERE65" s="10"/>
      <c r="ERF65" s="10"/>
      <c r="ERG65" s="10"/>
      <c r="ERH65" s="10"/>
      <c r="ERI65" s="10"/>
      <c r="ERJ65" s="10"/>
      <c r="ERK65" s="10"/>
      <c r="ERL65" s="10"/>
      <c r="ERM65" s="10"/>
      <c r="ERN65" s="10"/>
      <c r="ERO65" s="10"/>
      <c r="ERP65" s="10"/>
      <c r="ERQ65" s="10"/>
      <c r="ERR65" s="10"/>
      <c r="ERS65" s="10"/>
      <c r="ERT65" s="10"/>
      <c r="ERU65" s="10"/>
      <c r="ERV65" s="10"/>
      <c r="ERW65" s="10"/>
      <c r="ERX65" s="10"/>
      <c r="ERY65" s="10"/>
      <c r="ERZ65" s="10"/>
      <c r="ESA65" s="10"/>
      <c r="ESB65" s="10"/>
      <c r="ESC65" s="10"/>
      <c r="ESD65" s="10"/>
      <c r="ESE65" s="10"/>
      <c r="ESF65" s="10"/>
      <c r="ESG65" s="10"/>
      <c r="ESH65" s="10"/>
      <c r="ESI65" s="10"/>
      <c r="ESJ65" s="10"/>
      <c r="ESK65" s="10"/>
      <c r="ESL65" s="10"/>
      <c r="ESM65" s="10"/>
      <c r="ESN65" s="10"/>
      <c r="ESO65" s="10"/>
      <c r="ESP65" s="10"/>
      <c r="ESQ65" s="10"/>
      <c r="ESR65" s="10"/>
      <c r="ESS65" s="10"/>
      <c r="EST65" s="10"/>
      <c r="ESU65" s="10"/>
      <c r="ESV65" s="10"/>
      <c r="ESW65" s="10"/>
      <c r="ESX65" s="10"/>
      <c r="ESY65" s="10"/>
      <c r="ESZ65" s="10"/>
      <c r="ETA65" s="10"/>
      <c r="ETB65" s="10"/>
      <c r="ETC65" s="10"/>
      <c r="ETD65" s="10"/>
      <c r="ETE65" s="10"/>
      <c r="ETF65" s="10"/>
      <c r="ETG65" s="10"/>
      <c r="ETH65" s="10"/>
      <c r="ETI65" s="10"/>
      <c r="ETJ65" s="10"/>
      <c r="ETK65" s="10"/>
      <c r="ETL65" s="10"/>
      <c r="ETM65" s="10"/>
      <c r="ETN65" s="10"/>
      <c r="ETO65" s="10"/>
      <c r="ETP65" s="10"/>
      <c r="ETQ65" s="10"/>
      <c r="ETR65" s="10"/>
      <c r="ETS65" s="10"/>
      <c r="ETT65" s="10"/>
      <c r="ETU65" s="10"/>
      <c r="ETV65" s="10"/>
      <c r="ETW65" s="10"/>
      <c r="ETX65" s="10"/>
      <c r="ETY65" s="10"/>
      <c r="ETZ65" s="10"/>
      <c r="EUA65" s="10"/>
      <c r="EUB65" s="10"/>
      <c r="EUC65" s="10"/>
      <c r="EUD65" s="10"/>
      <c r="EUE65" s="10"/>
      <c r="EUF65" s="10"/>
      <c r="EUG65" s="10"/>
      <c r="EUH65" s="10"/>
      <c r="EUI65" s="10"/>
      <c r="EUJ65" s="10"/>
      <c r="EUK65" s="10"/>
      <c r="EUL65" s="10"/>
      <c r="EUM65" s="10"/>
      <c r="EUN65" s="10"/>
      <c r="EUO65" s="10"/>
      <c r="EUP65" s="10"/>
      <c r="EUQ65" s="10"/>
      <c r="EUR65" s="10"/>
      <c r="EUS65" s="10"/>
      <c r="EUT65" s="10"/>
      <c r="EUU65" s="10"/>
      <c r="EUV65" s="10"/>
      <c r="EUW65" s="10"/>
      <c r="EUX65" s="10"/>
      <c r="EUY65" s="10"/>
      <c r="EUZ65" s="10"/>
      <c r="EVA65" s="10"/>
      <c r="EVB65" s="10"/>
      <c r="EVC65" s="10"/>
      <c r="EVD65" s="10"/>
      <c r="EVE65" s="10"/>
      <c r="EVF65" s="10"/>
      <c r="EVG65" s="10"/>
      <c r="EVH65" s="10"/>
      <c r="EVI65" s="10"/>
      <c r="EVJ65" s="10"/>
      <c r="EVK65" s="10"/>
      <c r="EVL65" s="10"/>
      <c r="EVM65" s="10"/>
      <c r="EVN65" s="10"/>
      <c r="EVO65" s="10"/>
      <c r="EVP65" s="10"/>
      <c r="EVQ65" s="10"/>
      <c r="EVR65" s="10"/>
      <c r="EVS65" s="10"/>
      <c r="EVT65" s="10"/>
      <c r="EVU65" s="10"/>
      <c r="EVV65" s="10"/>
      <c r="EVW65" s="10"/>
      <c r="EVX65" s="10"/>
      <c r="EVY65" s="10"/>
      <c r="EVZ65" s="10"/>
      <c r="EWA65" s="10"/>
      <c r="EWB65" s="10"/>
      <c r="EWC65" s="10"/>
      <c r="EWD65" s="10"/>
      <c r="EWE65" s="10"/>
      <c r="EWF65" s="10"/>
      <c r="EWG65" s="10"/>
      <c r="EWH65" s="10"/>
      <c r="EWI65" s="10"/>
      <c r="EWJ65" s="10"/>
      <c r="EWK65" s="10"/>
      <c r="EWL65" s="10"/>
      <c r="EWM65" s="10"/>
      <c r="EWN65" s="10"/>
      <c r="EWO65" s="10"/>
      <c r="EWP65" s="10"/>
      <c r="EWQ65" s="10"/>
      <c r="EWR65" s="10"/>
      <c r="EWS65" s="10"/>
      <c r="EWT65" s="10"/>
      <c r="EWU65" s="10"/>
      <c r="EWV65" s="10"/>
      <c r="EWW65" s="10"/>
      <c r="EWX65" s="10"/>
      <c r="EWY65" s="10"/>
      <c r="EWZ65" s="10"/>
      <c r="EXA65" s="10"/>
      <c r="EXB65" s="10"/>
      <c r="EXC65" s="10"/>
      <c r="EXD65" s="10"/>
      <c r="EXE65" s="10"/>
      <c r="EXF65" s="10"/>
      <c r="EXG65" s="10"/>
      <c r="EXH65" s="10"/>
      <c r="EXI65" s="10"/>
      <c r="EXJ65" s="10"/>
      <c r="EXK65" s="10"/>
      <c r="EXL65" s="10"/>
      <c r="EXM65" s="10"/>
      <c r="EXN65" s="10"/>
      <c r="EXO65" s="10"/>
      <c r="EXP65" s="10"/>
      <c r="EXQ65" s="10"/>
      <c r="EXR65" s="10"/>
      <c r="EXS65" s="10"/>
      <c r="EXT65" s="10"/>
      <c r="EXU65" s="10"/>
      <c r="EXV65" s="10"/>
      <c r="EXW65" s="10"/>
      <c r="EXX65" s="10"/>
      <c r="EXY65" s="10"/>
      <c r="EXZ65" s="10"/>
      <c r="EYA65" s="10"/>
      <c r="EYB65" s="10"/>
      <c r="EYC65" s="10"/>
      <c r="EYD65" s="10"/>
      <c r="EYE65" s="10"/>
      <c r="EYF65" s="10"/>
      <c r="EYG65" s="10"/>
      <c r="EYH65" s="10"/>
      <c r="EYI65" s="10"/>
      <c r="EYJ65" s="10"/>
      <c r="EYK65" s="10"/>
      <c r="EYL65" s="10"/>
      <c r="EYM65" s="10"/>
      <c r="EYN65" s="10"/>
      <c r="EYO65" s="10"/>
      <c r="EYP65" s="10"/>
      <c r="EYQ65" s="10"/>
      <c r="EYR65" s="10"/>
      <c r="EYS65" s="10"/>
      <c r="EYT65" s="10"/>
      <c r="EYU65" s="10"/>
      <c r="EYV65" s="10"/>
      <c r="EYW65" s="10"/>
      <c r="EYX65" s="10"/>
      <c r="EYY65" s="10"/>
      <c r="EYZ65" s="10"/>
      <c r="EZA65" s="10"/>
      <c r="EZB65" s="10"/>
      <c r="EZC65" s="10"/>
      <c r="EZD65" s="10"/>
      <c r="EZE65" s="10"/>
      <c r="EZF65" s="10"/>
      <c r="EZG65" s="10"/>
      <c r="EZH65" s="10"/>
      <c r="EZI65" s="10"/>
      <c r="EZJ65" s="10"/>
      <c r="EZK65" s="10"/>
      <c r="EZL65" s="10"/>
      <c r="EZM65" s="10"/>
      <c r="EZN65" s="10"/>
      <c r="EZO65" s="10"/>
      <c r="EZP65" s="10"/>
      <c r="EZQ65" s="10"/>
      <c r="EZR65" s="10"/>
      <c r="EZS65" s="10"/>
      <c r="EZT65" s="10"/>
      <c r="EZU65" s="10"/>
      <c r="EZV65" s="10"/>
      <c r="EZW65" s="10"/>
      <c r="EZX65" s="10"/>
      <c r="EZY65" s="10"/>
      <c r="EZZ65" s="10"/>
      <c r="FAA65" s="10"/>
      <c r="FAB65" s="10"/>
      <c r="FAC65" s="10"/>
      <c r="FAD65" s="10"/>
      <c r="FAE65" s="10"/>
      <c r="FAF65" s="10"/>
      <c r="FAG65" s="10"/>
      <c r="FAH65" s="10"/>
      <c r="FAI65" s="10"/>
      <c r="FAJ65" s="10"/>
      <c r="FAK65" s="10"/>
      <c r="FAL65" s="10"/>
      <c r="FAM65" s="10"/>
      <c r="FAN65" s="10"/>
      <c r="FAO65" s="10"/>
      <c r="FAP65" s="10"/>
      <c r="FAQ65" s="10"/>
      <c r="FAR65" s="10"/>
      <c r="FAS65" s="10"/>
      <c r="FAT65" s="10"/>
      <c r="FAU65" s="10"/>
      <c r="FAV65" s="10"/>
      <c r="FAW65" s="10"/>
      <c r="FAX65" s="10"/>
      <c r="FAY65" s="10"/>
      <c r="FAZ65" s="10"/>
      <c r="FBA65" s="10"/>
      <c r="FBB65" s="10"/>
      <c r="FBC65" s="10"/>
      <c r="FBD65" s="10"/>
      <c r="FBE65" s="10"/>
      <c r="FBF65" s="10"/>
      <c r="FBG65" s="10"/>
      <c r="FBH65" s="10"/>
      <c r="FBI65" s="10"/>
      <c r="FBJ65" s="10"/>
      <c r="FBK65" s="10"/>
      <c r="FBL65" s="10"/>
      <c r="FBM65" s="10"/>
      <c r="FBN65" s="10"/>
      <c r="FBO65" s="10"/>
      <c r="FBP65" s="10"/>
      <c r="FBQ65" s="10"/>
      <c r="FBR65" s="10"/>
      <c r="FBS65" s="10"/>
      <c r="FBT65" s="10"/>
      <c r="FBU65" s="10"/>
      <c r="FBV65" s="10"/>
      <c r="FBW65" s="10"/>
      <c r="FBX65" s="10"/>
      <c r="FBY65" s="10"/>
      <c r="FBZ65" s="10"/>
      <c r="FCA65" s="10"/>
      <c r="FCB65" s="10"/>
      <c r="FCC65" s="10"/>
      <c r="FCD65" s="10"/>
      <c r="FCE65" s="10"/>
      <c r="FCF65" s="10"/>
      <c r="FCG65" s="10"/>
      <c r="FCH65" s="10"/>
      <c r="FCI65" s="10"/>
      <c r="FCJ65" s="10"/>
      <c r="FCK65" s="10"/>
      <c r="FCL65" s="10"/>
      <c r="FCM65" s="10"/>
      <c r="FCN65" s="10"/>
      <c r="FCO65" s="10"/>
      <c r="FCP65" s="10"/>
      <c r="FCQ65" s="10"/>
      <c r="FCR65" s="10"/>
      <c r="FCS65" s="10"/>
      <c r="FCT65" s="10"/>
      <c r="FCU65" s="10"/>
      <c r="FCV65" s="10"/>
      <c r="FCW65" s="10"/>
      <c r="FCX65" s="10"/>
      <c r="FCY65" s="10"/>
      <c r="FCZ65" s="10"/>
      <c r="FDA65" s="10"/>
      <c r="FDB65" s="10"/>
      <c r="FDC65" s="10"/>
      <c r="FDD65" s="10"/>
      <c r="FDE65" s="10"/>
      <c r="FDF65" s="10"/>
      <c r="FDG65" s="10"/>
      <c r="FDH65" s="10"/>
      <c r="FDI65" s="10"/>
      <c r="FDJ65" s="10"/>
      <c r="FDK65" s="10"/>
      <c r="FDL65" s="10"/>
      <c r="FDM65" s="10"/>
      <c r="FDN65" s="10"/>
      <c r="FDO65" s="10"/>
      <c r="FDP65" s="10"/>
      <c r="FDQ65" s="10"/>
      <c r="FDR65" s="10"/>
      <c r="FDS65" s="10"/>
      <c r="FDT65" s="10"/>
      <c r="FDU65" s="10"/>
      <c r="FDV65" s="10"/>
      <c r="FDW65" s="10"/>
      <c r="FDX65" s="10"/>
      <c r="FDY65" s="10"/>
      <c r="FDZ65" s="10"/>
      <c r="FEA65" s="10"/>
      <c r="FEB65" s="10"/>
      <c r="FEC65" s="10"/>
      <c r="FED65" s="10"/>
      <c r="FEE65" s="10"/>
      <c r="FEF65" s="10"/>
      <c r="FEG65" s="10"/>
      <c r="FEH65" s="10"/>
      <c r="FEI65" s="10"/>
      <c r="FEJ65" s="10"/>
      <c r="FEK65" s="10"/>
      <c r="FEL65" s="10"/>
      <c r="FEM65" s="10"/>
      <c r="FEN65" s="10"/>
      <c r="FEO65" s="10"/>
      <c r="FEP65" s="10"/>
      <c r="FEQ65" s="10"/>
      <c r="FER65" s="10"/>
      <c r="FES65" s="10"/>
      <c r="FET65" s="10"/>
      <c r="FEU65" s="10"/>
      <c r="FEV65" s="10"/>
      <c r="FEW65" s="10"/>
      <c r="FEX65" s="10"/>
      <c r="FEY65" s="10"/>
      <c r="FEZ65" s="10"/>
      <c r="FFA65" s="10"/>
      <c r="FFB65" s="10"/>
      <c r="FFC65" s="10"/>
      <c r="FFD65" s="10"/>
      <c r="FFE65" s="10"/>
      <c r="FFF65" s="10"/>
      <c r="FFG65" s="10"/>
      <c r="FFH65" s="10"/>
      <c r="FFI65" s="10"/>
      <c r="FFJ65" s="10"/>
      <c r="FFK65" s="10"/>
      <c r="FFL65" s="10"/>
      <c r="FFM65" s="10"/>
      <c r="FFN65" s="10"/>
      <c r="FFO65" s="10"/>
      <c r="FFP65" s="10"/>
      <c r="FFQ65" s="10"/>
      <c r="FFR65" s="10"/>
      <c r="FFS65" s="10"/>
      <c r="FFT65" s="10"/>
      <c r="FFU65" s="10"/>
      <c r="FFV65" s="10"/>
      <c r="FFW65" s="10"/>
      <c r="FFX65" s="10"/>
      <c r="FFY65" s="10"/>
      <c r="FFZ65" s="10"/>
      <c r="FGA65" s="10"/>
      <c r="FGB65" s="10"/>
      <c r="FGC65" s="10"/>
      <c r="FGD65" s="10"/>
      <c r="FGE65" s="10"/>
      <c r="FGF65" s="10"/>
      <c r="FGG65" s="10"/>
      <c r="FGH65" s="10"/>
      <c r="FGI65" s="10"/>
      <c r="FGJ65" s="10"/>
      <c r="FGK65" s="10"/>
      <c r="FGL65" s="10"/>
      <c r="FGM65" s="10"/>
      <c r="FGN65" s="10"/>
      <c r="FGO65" s="10"/>
      <c r="FGP65" s="10"/>
      <c r="FGQ65" s="10"/>
      <c r="FGR65" s="10"/>
      <c r="FGS65" s="10"/>
      <c r="FGT65" s="10"/>
      <c r="FGU65" s="10"/>
      <c r="FGV65" s="10"/>
      <c r="FGW65" s="10"/>
      <c r="FGX65" s="10"/>
      <c r="FGY65" s="10"/>
      <c r="FGZ65" s="10"/>
      <c r="FHA65" s="10"/>
      <c r="FHB65" s="10"/>
      <c r="FHC65" s="10"/>
      <c r="FHD65" s="10"/>
      <c r="FHE65" s="10"/>
      <c r="FHF65" s="10"/>
      <c r="FHG65" s="10"/>
      <c r="FHH65" s="10"/>
      <c r="FHI65" s="10"/>
      <c r="FHJ65" s="10"/>
      <c r="FHK65" s="10"/>
      <c r="FHL65" s="10"/>
      <c r="FHM65" s="10"/>
      <c r="FHN65" s="10"/>
      <c r="FHO65" s="10"/>
      <c r="FHP65" s="10"/>
      <c r="FHQ65" s="10"/>
      <c r="FHR65" s="10"/>
      <c r="FHS65" s="10"/>
      <c r="FHT65" s="10"/>
      <c r="FHU65" s="10"/>
      <c r="FHV65" s="10"/>
      <c r="FHW65" s="10"/>
      <c r="FHX65" s="10"/>
      <c r="FHY65" s="10"/>
      <c r="FHZ65" s="10"/>
      <c r="FIA65" s="10"/>
      <c r="FIB65" s="10"/>
      <c r="FIC65" s="10"/>
      <c r="FID65" s="10"/>
      <c r="FIE65" s="10"/>
      <c r="FIF65" s="10"/>
      <c r="FIG65" s="10"/>
      <c r="FIH65" s="10"/>
      <c r="FII65" s="10"/>
      <c r="FIJ65" s="10"/>
      <c r="FIK65" s="10"/>
      <c r="FIL65" s="10"/>
      <c r="FIM65" s="10"/>
      <c r="FIN65" s="10"/>
      <c r="FIO65" s="10"/>
      <c r="FIP65" s="10"/>
      <c r="FIQ65" s="10"/>
      <c r="FIR65" s="10"/>
      <c r="FIS65" s="10"/>
      <c r="FIT65" s="10"/>
      <c r="FIU65" s="10"/>
      <c r="FIV65" s="10"/>
      <c r="FIW65" s="10"/>
      <c r="FIX65" s="10"/>
      <c r="FIY65" s="10"/>
      <c r="FIZ65" s="10"/>
      <c r="FJA65" s="10"/>
      <c r="FJB65" s="10"/>
      <c r="FJC65" s="10"/>
      <c r="FJD65" s="10"/>
      <c r="FJE65" s="10"/>
      <c r="FJF65" s="10"/>
      <c r="FJG65" s="10"/>
      <c r="FJH65" s="10"/>
      <c r="FJI65" s="10"/>
      <c r="FJJ65" s="10"/>
      <c r="FJK65" s="10"/>
      <c r="FJL65" s="10"/>
      <c r="FJM65" s="10"/>
      <c r="FJN65" s="10"/>
      <c r="FJO65" s="10"/>
      <c r="FJP65" s="10"/>
      <c r="FJQ65" s="10"/>
      <c r="FJR65" s="10"/>
      <c r="FJS65" s="10"/>
      <c r="FJT65" s="10"/>
      <c r="FJU65" s="10"/>
      <c r="FJV65" s="10"/>
      <c r="FJW65" s="10"/>
      <c r="FJX65" s="10"/>
      <c r="FJY65" s="10"/>
      <c r="FJZ65" s="10"/>
      <c r="FKA65" s="10"/>
      <c r="FKB65" s="10"/>
      <c r="FKC65" s="10"/>
      <c r="FKD65" s="10"/>
      <c r="FKE65" s="10"/>
      <c r="FKF65" s="10"/>
      <c r="FKG65" s="10"/>
      <c r="FKH65" s="10"/>
      <c r="FKI65" s="10"/>
      <c r="FKJ65" s="10"/>
      <c r="FKK65" s="10"/>
      <c r="FKL65" s="10"/>
      <c r="FKM65" s="10"/>
      <c r="FKN65" s="10"/>
      <c r="FKO65" s="10"/>
      <c r="FKP65" s="10"/>
      <c r="FKQ65" s="10"/>
      <c r="FKR65" s="10"/>
      <c r="FKS65" s="10"/>
      <c r="FKT65" s="10"/>
      <c r="FKU65" s="10"/>
      <c r="FKV65" s="10"/>
      <c r="FKW65" s="10"/>
      <c r="FKX65" s="10"/>
      <c r="FKY65" s="10"/>
      <c r="FKZ65" s="10"/>
      <c r="FLA65" s="10"/>
      <c r="FLB65" s="10"/>
      <c r="FLC65" s="10"/>
      <c r="FLD65" s="10"/>
      <c r="FLE65" s="10"/>
      <c r="FLF65" s="10"/>
      <c r="FLG65" s="10"/>
      <c r="FLH65" s="10"/>
      <c r="FLI65" s="10"/>
      <c r="FLJ65" s="10"/>
      <c r="FLK65" s="10"/>
      <c r="FLL65" s="10"/>
      <c r="FLM65" s="10"/>
      <c r="FLN65" s="10"/>
      <c r="FLO65" s="10"/>
      <c r="FLP65" s="10"/>
      <c r="FLQ65" s="10"/>
      <c r="FLR65" s="10"/>
      <c r="FLS65" s="10"/>
      <c r="FLT65" s="10"/>
      <c r="FLU65" s="10"/>
      <c r="FLV65" s="10"/>
      <c r="FLW65" s="10"/>
      <c r="FLX65" s="10"/>
      <c r="FLY65" s="10"/>
      <c r="FLZ65" s="10"/>
      <c r="FMA65" s="10"/>
      <c r="FMB65" s="10"/>
      <c r="FMC65" s="10"/>
      <c r="FMD65" s="10"/>
      <c r="FME65" s="10"/>
      <c r="FMF65" s="10"/>
      <c r="FMG65" s="10"/>
      <c r="FMH65" s="10"/>
      <c r="FMI65" s="10"/>
      <c r="FMJ65" s="10"/>
      <c r="FMK65" s="10"/>
      <c r="FML65" s="10"/>
      <c r="FMM65" s="10"/>
      <c r="FMN65" s="10"/>
      <c r="FMO65" s="10"/>
      <c r="FMP65" s="10"/>
      <c r="FMQ65" s="10"/>
      <c r="FMR65" s="10"/>
      <c r="FMS65" s="10"/>
      <c r="FMT65" s="10"/>
      <c r="FMU65" s="10"/>
      <c r="FMV65" s="10"/>
      <c r="FMW65" s="10"/>
      <c r="FMX65" s="10"/>
      <c r="FMY65" s="10"/>
      <c r="FMZ65" s="10"/>
      <c r="FNA65" s="10"/>
      <c r="FNB65" s="10"/>
      <c r="FNC65" s="10"/>
      <c r="FND65" s="10"/>
      <c r="FNE65" s="10"/>
      <c r="FNF65" s="10"/>
      <c r="FNG65" s="10"/>
      <c r="FNH65" s="10"/>
      <c r="FNI65" s="10"/>
      <c r="FNJ65" s="10"/>
      <c r="FNK65" s="10"/>
      <c r="FNL65" s="10"/>
      <c r="FNM65" s="10"/>
      <c r="FNN65" s="10"/>
      <c r="FNO65" s="10"/>
      <c r="FNP65" s="10"/>
      <c r="FNQ65" s="10"/>
      <c r="FNR65" s="10"/>
      <c r="FNS65" s="10"/>
      <c r="FNT65" s="10"/>
      <c r="FNU65" s="10"/>
      <c r="FNV65" s="10"/>
      <c r="FNW65" s="10"/>
      <c r="FNX65" s="10"/>
      <c r="FNY65" s="10"/>
      <c r="FNZ65" s="10"/>
      <c r="FOA65" s="10"/>
      <c r="FOB65" s="10"/>
      <c r="FOC65" s="10"/>
      <c r="FOD65" s="10"/>
      <c r="FOE65" s="10"/>
      <c r="FOF65" s="10"/>
      <c r="FOG65" s="10"/>
      <c r="FOH65" s="10"/>
      <c r="FOI65" s="10"/>
      <c r="FOJ65" s="10"/>
      <c r="FOK65" s="10"/>
      <c r="FOL65" s="10"/>
      <c r="FOM65" s="10"/>
      <c r="FON65" s="10"/>
      <c r="FOO65" s="10"/>
      <c r="FOP65" s="10"/>
      <c r="FOQ65" s="10"/>
      <c r="FOR65" s="10"/>
      <c r="FOS65" s="10"/>
      <c r="FOT65" s="10"/>
      <c r="FOU65" s="10"/>
      <c r="FOV65" s="10"/>
      <c r="FOW65" s="10"/>
      <c r="FOX65" s="10"/>
      <c r="FOY65" s="10"/>
      <c r="FOZ65" s="10"/>
      <c r="FPA65" s="10"/>
      <c r="FPB65" s="10"/>
      <c r="FPC65" s="10"/>
      <c r="FPD65" s="10"/>
      <c r="FPE65" s="10"/>
      <c r="FPF65" s="10"/>
      <c r="FPG65" s="10"/>
      <c r="FPH65" s="10"/>
      <c r="FPI65" s="10"/>
      <c r="FPJ65" s="10"/>
      <c r="FPK65" s="10"/>
      <c r="FPL65" s="10"/>
      <c r="FPM65" s="10"/>
      <c r="FPN65" s="10"/>
      <c r="FPO65" s="10"/>
      <c r="FPP65" s="10"/>
      <c r="FPQ65" s="10"/>
      <c r="FPR65" s="10"/>
      <c r="FPS65" s="10"/>
      <c r="FPT65" s="10"/>
      <c r="FPU65" s="10"/>
      <c r="FPV65" s="10"/>
      <c r="FPW65" s="10"/>
      <c r="FPX65" s="10"/>
      <c r="FPY65" s="10"/>
      <c r="FPZ65" s="10"/>
      <c r="FQA65" s="10"/>
      <c r="FQB65" s="10"/>
      <c r="FQC65" s="10"/>
      <c r="FQD65" s="10"/>
      <c r="FQE65" s="10"/>
      <c r="FQF65" s="10"/>
      <c r="FQG65" s="10"/>
      <c r="FQH65" s="10"/>
      <c r="FQI65" s="10"/>
      <c r="FQJ65" s="10"/>
      <c r="FQK65" s="10"/>
      <c r="FQL65" s="10"/>
      <c r="FQM65" s="10"/>
      <c r="FQN65" s="10"/>
      <c r="FQO65" s="10"/>
      <c r="FQP65" s="10"/>
      <c r="FQQ65" s="10"/>
      <c r="FQR65" s="10"/>
      <c r="FQS65" s="10"/>
      <c r="FQT65" s="10"/>
      <c r="FQU65" s="10"/>
      <c r="FQV65" s="10"/>
      <c r="FQW65" s="10"/>
      <c r="FQX65" s="10"/>
      <c r="FQY65" s="10"/>
      <c r="FQZ65" s="10"/>
      <c r="FRA65" s="10"/>
      <c r="FRB65" s="10"/>
      <c r="FRC65" s="10"/>
      <c r="FRD65" s="10"/>
      <c r="FRE65" s="10"/>
      <c r="FRF65" s="10"/>
      <c r="FRG65" s="10"/>
      <c r="FRH65" s="10"/>
      <c r="FRI65" s="10"/>
      <c r="FRJ65" s="10"/>
      <c r="FRK65" s="10"/>
      <c r="FRL65" s="10"/>
      <c r="FRM65" s="10"/>
      <c r="FRN65" s="10"/>
      <c r="FRO65" s="10"/>
      <c r="FRP65" s="10"/>
      <c r="FRQ65" s="10"/>
      <c r="FRR65" s="10"/>
      <c r="FRS65" s="10"/>
      <c r="FRT65" s="10"/>
      <c r="FRU65" s="10"/>
      <c r="FRV65" s="10"/>
      <c r="FRW65" s="10"/>
      <c r="FRX65" s="10"/>
      <c r="FRY65" s="10"/>
      <c r="FRZ65" s="10"/>
      <c r="FSA65" s="10"/>
      <c r="FSB65" s="10"/>
      <c r="FSC65" s="10"/>
      <c r="FSD65" s="10"/>
      <c r="FSE65" s="10"/>
      <c r="FSF65" s="10"/>
      <c r="FSG65" s="10"/>
      <c r="FSH65" s="10"/>
      <c r="FSI65" s="10"/>
      <c r="FSJ65" s="10"/>
      <c r="FSK65" s="10"/>
      <c r="FSL65" s="10"/>
      <c r="FSM65" s="10"/>
      <c r="FSN65" s="10"/>
      <c r="FSO65" s="10"/>
      <c r="FSP65" s="10"/>
      <c r="FSQ65" s="10"/>
      <c r="FSR65" s="10"/>
      <c r="FSS65" s="10"/>
      <c r="FST65" s="10"/>
      <c r="FSU65" s="10"/>
      <c r="FSV65" s="10"/>
      <c r="FSW65" s="10"/>
      <c r="FSX65" s="10"/>
      <c r="FSY65" s="10"/>
      <c r="FSZ65" s="10"/>
      <c r="FTA65" s="10"/>
      <c r="FTB65" s="10"/>
      <c r="FTC65" s="10"/>
      <c r="FTD65" s="10"/>
      <c r="FTE65" s="10"/>
      <c r="FTF65" s="10"/>
      <c r="FTG65" s="10"/>
      <c r="FTH65" s="10"/>
      <c r="FTI65" s="10"/>
      <c r="FTJ65" s="10"/>
      <c r="FTK65" s="10"/>
      <c r="FTL65" s="10"/>
      <c r="FTM65" s="10"/>
      <c r="FTN65" s="10"/>
      <c r="FTO65" s="10"/>
      <c r="FTP65" s="10"/>
      <c r="FTQ65" s="10"/>
      <c r="FTR65" s="10"/>
      <c r="FTS65" s="10"/>
      <c r="FTT65" s="10"/>
      <c r="FTU65" s="10"/>
      <c r="FTV65" s="10"/>
      <c r="FTW65" s="10"/>
      <c r="FTX65" s="10"/>
      <c r="FTY65" s="10"/>
      <c r="FTZ65" s="10"/>
      <c r="FUA65" s="10"/>
      <c r="FUB65" s="10"/>
      <c r="FUC65" s="10"/>
      <c r="FUD65" s="10"/>
      <c r="FUE65" s="10"/>
      <c r="FUF65" s="10"/>
      <c r="FUG65" s="10"/>
      <c r="FUH65" s="10"/>
      <c r="FUI65" s="10"/>
      <c r="FUJ65" s="10"/>
      <c r="FUK65" s="10"/>
      <c r="FUL65" s="10"/>
      <c r="FUM65" s="10"/>
      <c r="FUN65" s="10"/>
      <c r="FUO65" s="10"/>
      <c r="FUP65" s="10"/>
      <c r="FUQ65" s="10"/>
      <c r="FUR65" s="10"/>
      <c r="FUS65" s="10"/>
      <c r="FUT65" s="10"/>
      <c r="FUU65" s="10"/>
      <c r="FUV65" s="10"/>
      <c r="FUW65" s="10"/>
      <c r="FUX65" s="10"/>
      <c r="FUY65" s="10"/>
      <c r="FUZ65" s="10"/>
      <c r="FVA65" s="10"/>
      <c r="FVB65" s="10"/>
      <c r="FVC65" s="10"/>
      <c r="FVD65" s="10"/>
      <c r="FVE65" s="10"/>
      <c r="FVF65" s="10"/>
      <c r="FVG65" s="10"/>
      <c r="FVH65" s="10"/>
      <c r="FVI65" s="10"/>
      <c r="FVJ65" s="10"/>
      <c r="FVK65" s="10"/>
      <c r="FVL65" s="10"/>
      <c r="FVM65" s="10"/>
      <c r="FVN65" s="10"/>
      <c r="FVO65" s="10"/>
      <c r="FVP65" s="10"/>
      <c r="FVQ65" s="10"/>
      <c r="FVR65" s="10"/>
      <c r="FVS65" s="10"/>
      <c r="FVT65" s="10"/>
      <c r="FVU65" s="10"/>
      <c r="FVV65" s="10"/>
      <c r="FVW65" s="10"/>
      <c r="FVX65" s="10"/>
      <c r="FVY65" s="10"/>
      <c r="FVZ65" s="10"/>
      <c r="FWA65" s="10"/>
      <c r="FWB65" s="10"/>
      <c r="FWC65" s="10"/>
      <c r="FWD65" s="10"/>
      <c r="FWE65" s="10"/>
      <c r="FWF65" s="10"/>
      <c r="FWG65" s="10"/>
      <c r="FWH65" s="10"/>
      <c r="FWI65" s="10"/>
      <c r="FWJ65" s="10"/>
      <c r="FWK65" s="10"/>
      <c r="FWL65" s="10"/>
      <c r="FWM65" s="10"/>
      <c r="FWN65" s="10"/>
      <c r="FWO65" s="10"/>
      <c r="FWP65" s="10"/>
      <c r="FWQ65" s="10"/>
      <c r="FWR65" s="10"/>
      <c r="FWS65" s="10"/>
      <c r="FWT65" s="10"/>
      <c r="FWU65" s="10"/>
      <c r="FWV65" s="10"/>
      <c r="FWW65" s="10"/>
      <c r="FWX65" s="10"/>
      <c r="FWY65" s="10"/>
      <c r="FWZ65" s="10"/>
      <c r="FXA65" s="10"/>
      <c r="FXB65" s="10"/>
      <c r="FXC65" s="10"/>
      <c r="FXD65" s="10"/>
      <c r="FXE65" s="10"/>
      <c r="FXF65" s="10"/>
      <c r="FXG65" s="10"/>
      <c r="FXH65" s="10"/>
      <c r="FXI65" s="10"/>
      <c r="FXJ65" s="10"/>
      <c r="FXK65" s="10"/>
      <c r="FXL65" s="10"/>
      <c r="FXM65" s="10"/>
      <c r="FXN65" s="10"/>
      <c r="FXO65" s="10"/>
      <c r="FXP65" s="10"/>
      <c r="FXQ65" s="10"/>
      <c r="FXR65" s="10"/>
      <c r="FXS65" s="10"/>
      <c r="FXT65" s="10"/>
      <c r="FXU65" s="10"/>
      <c r="FXV65" s="10"/>
      <c r="FXW65" s="10"/>
      <c r="FXX65" s="10"/>
      <c r="FXY65" s="10"/>
      <c r="FXZ65" s="10"/>
      <c r="FYA65" s="10"/>
      <c r="FYB65" s="10"/>
      <c r="FYC65" s="10"/>
      <c r="FYD65" s="10"/>
      <c r="FYE65" s="10"/>
      <c r="FYF65" s="10"/>
      <c r="FYG65" s="10"/>
      <c r="FYH65" s="10"/>
      <c r="FYI65" s="10"/>
      <c r="FYJ65" s="10"/>
      <c r="FYK65" s="10"/>
      <c r="FYL65" s="10"/>
      <c r="FYM65" s="10"/>
      <c r="FYN65" s="10"/>
      <c r="FYO65" s="10"/>
      <c r="FYP65" s="10"/>
      <c r="FYQ65" s="10"/>
      <c r="FYR65" s="10"/>
      <c r="FYS65" s="10"/>
      <c r="FYT65" s="10"/>
      <c r="FYU65" s="10"/>
      <c r="FYV65" s="10"/>
      <c r="FYW65" s="10"/>
      <c r="FYX65" s="10"/>
      <c r="FYY65" s="10"/>
      <c r="FYZ65" s="10"/>
      <c r="FZA65" s="10"/>
      <c r="FZB65" s="10"/>
      <c r="FZC65" s="10"/>
      <c r="FZD65" s="10"/>
      <c r="FZE65" s="10"/>
      <c r="FZF65" s="10"/>
      <c r="FZG65" s="10"/>
      <c r="FZH65" s="10"/>
      <c r="FZI65" s="10"/>
      <c r="FZJ65" s="10"/>
      <c r="FZK65" s="10"/>
      <c r="FZL65" s="10"/>
      <c r="FZM65" s="10"/>
      <c r="FZN65" s="10"/>
      <c r="FZO65" s="10"/>
      <c r="FZP65" s="10"/>
      <c r="FZQ65" s="10"/>
      <c r="FZR65" s="10"/>
      <c r="FZS65" s="10"/>
      <c r="FZT65" s="10"/>
      <c r="FZU65" s="10"/>
      <c r="FZV65" s="10"/>
      <c r="FZW65" s="10"/>
      <c r="FZX65" s="10"/>
      <c r="FZY65" s="10"/>
      <c r="FZZ65" s="10"/>
      <c r="GAA65" s="10"/>
      <c r="GAB65" s="10"/>
      <c r="GAC65" s="10"/>
      <c r="GAD65" s="10"/>
      <c r="GAE65" s="10"/>
      <c r="GAF65" s="10"/>
      <c r="GAG65" s="10"/>
      <c r="GAH65" s="10"/>
      <c r="GAI65" s="10"/>
      <c r="GAJ65" s="10"/>
      <c r="GAK65" s="10"/>
      <c r="GAL65" s="10"/>
      <c r="GAM65" s="10"/>
      <c r="GAN65" s="10"/>
      <c r="GAO65" s="10"/>
      <c r="GAP65" s="10"/>
      <c r="GAQ65" s="10"/>
      <c r="GAR65" s="10"/>
      <c r="GAS65" s="10"/>
      <c r="GAT65" s="10"/>
      <c r="GAU65" s="10"/>
      <c r="GAV65" s="10"/>
      <c r="GAW65" s="10"/>
      <c r="GAX65" s="10"/>
      <c r="GAY65" s="10"/>
      <c r="GAZ65" s="10"/>
      <c r="GBA65" s="10"/>
      <c r="GBB65" s="10"/>
      <c r="GBC65" s="10"/>
      <c r="GBD65" s="10"/>
      <c r="GBE65" s="10"/>
      <c r="GBF65" s="10"/>
      <c r="GBG65" s="10"/>
      <c r="GBH65" s="10"/>
      <c r="GBI65" s="10"/>
      <c r="GBJ65" s="10"/>
      <c r="GBK65" s="10"/>
      <c r="GBL65" s="10"/>
      <c r="GBM65" s="10"/>
      <c r="GBN65" s="10"/>
      <c r="GBO65" s="10"/>
      <c r="GBP65" s="10"/>
      <c r="GBQ65" s="10"/>
      <c r="GBR65" s="10"/>
      <c r="GBS65" s="10"/>
      <c r="GBT65" s="10"/>
      <c r="GBU65" s="10"/>
      <c r="GBV65" s="10"/>
      <c r="GBW65" s="10"/>
      <c r="GBX65" s="10"/>
      <c r="GBY65" s="10"/>
      <c r="GBZ65" s="10"/>
      <c r="GCA65" s="10"/>
      <c r="GCB65" s="10"/>
      <c r="GCC65" s="10"/>
      <c r="GCD65" s="10"/>
      <c r="GCE65" s="10"/>
      <c r="GCF65" s="10"/>
      <c r="GCG65" s="10"/>
      <c r="GCH65" s="10"/>
      <c r="GCI65" s="10"/>
      <c r="GCJ65" s="10"/>
      <c r="GCK65" s="10"/>
      <c r="GCL65" s="10"/>
      <c r="GCM65" s="10"/>
      <c r="GCN65" s="10"/>
      <c r="GCO65" s="10"/>
      <c r="GCP65" s="10"/>
      <c r="GCQ65" s="10"/>
      <c r="GCR65" s="10"/>
      <c r="GCS65" s="10"/>
      <c r="GCT65" s="10"/>
      <c r="GCU65" s="10"/>
      <c r="GCV65" s="10"/>
      <c r="GCW65" s="10"/>
      <c r="GCX65" s="10"/>
      <c r="GCY65" s="10"/>
      <c r="GCZ65" s="10"/>
      <c r="GDA65" s="10"/>
      <c r="GDB65" s="10"/>
      <c r="GDC65" s="10"/>
      <c r="GDD65" s="10"/>
      <c r="GDE65" s="10"/>
      <c r="GDF65" s="10"/>
      <c r="GDG65" s="10"/>
      <c r="GDH65" s="10"/>
      <c r="GDI65" s="10"/>
      <c r="GDJ65" s="10"/>
      <c r="GDK65" s="10"/>
      <c r="GDL65" s="10"/>
      <c r="GDM65" s="10"/>
      <c r="GDN65" s="10"/>
      <c r="GDO65" s="10"/>
      <c r="GDP65" s="10"/>
      <c r="GDQ65" s="10"/>
      <c r="GDR65" s="10"/>
      <c r="GDS65" s="10"/>
      <c r="GDT65" s="10"/>
      <c r="GDU65" s="10"/>
      <c r="GDV65" s="10"/>
      <c r="GDW65" s="10"/>
      <c r="GDX65" s="10"/>
      <c r="GDY65" s="10"/>
      <c r="GDZ65" s="10"/>
      <c r="GEA65" s="10"/>
      <c r="GEB65" s="10"/>
      <c r="GEC65" s="10"/>
      <c r="GED65" s="10"/>
      <c r="GEE65" s="10"/>
      <c r="GEF65" s="10"/>
      <c r="GEG65" s="10"/>
      <c r="GEH65" s="10"/>
      <c r="GEI65" s="10"/>
      <c r="GEJ65" s="10"/>
      <c r="GEK65" s="10"/>
      <c r="GEL65" s="10"/>
      <c r="GEM65" s="10"/>
      <c r="GEN65" s="10"/>
      <c r="GEO65" s="10"/>
      <c r="GEP65" s="10"/>
      <c r="GEQ65" s="10"/>
      <c r="GER65" s="10"/>
      <c r="GES65" s="10"/>
      <c r="GET65" s="10"/>
      <c r="GEU65" s="10"/>
      <c r="GEV65" s="10"/>
      <c r="GEW65" s="10"/>
      <c r="GEX65" s="10"/>
      <c r="GEY65" s="10"/>
      <c r="GEZ65" s="10"/>
      <c r="GFA65" s="10"/>
      <c r="GFB65" s="10"/>
      <c r="GFC65" s="10"/>
      <c r="GFD65" s="10"/>
      <c r="GFE65" s="10"/>
      <c r="GFF65" s="10"/>
      <c r="GFG65" s="10"/>
      <c r="GFH65" s="10"/>
      <c r="GFI65" s="10"/>
      <c r="GFJ65" s="10"/>
      <c r="GFK65" s="10"/>
      <c r="GFL65" s="10"/>
      <c r="GFM65" s="10"/>
      <c r="GFN65" s="10"/>
      <c r="GFO65" s="10"/>
      <c r="GFP65" s="10"/>
      <c r="GFQ65" s="10"/>
      <c r="GFR65" s="10"/>
      <c r="GFS65" s="10"/>
      <c r="GFT65" s="10"/>
      <c r="GFU65" s="10"/>
      <c r="GFV65" s="10"/>
      <c r="GFW65" s="10"/>
      <c r="GFX65" s="10"/>
      <c r="GFY65" s="10"/>
      <c r="GFZ65" s="10"/>
      <c r="GGA65" s="10"/>
      <c r="GGB65" s="10"/>
      <c r="GGC65" s="10"/>
      <c r="GGD65" s="10"/>
      <c r="GGE65" s="10"/>
      <c r="GGF65" s="10"/>
      <c r="GGG65" s="10"/>
      <c r="GGH65" s="10"/>
      <c r="GGI65" s="10"/>
      <c r="GGJ65" s="10"/>
      <c r="GGK65" s="10"/>
      <c r="GGL65" s="10"/>
      <c r="GGM65" s="10"/>
      <c r="GGN65" s="10"/>
      <c r="GGO65" s="10"/>
      <c r="GGP65" s="10"/>
      <c r="GGQ65" s="10"/>
      <c r="GGR65" s="10"/>
      <c r="GGS65" s="10"/>
      <c r="GGT65" s="10"/>
      <c r="GGU65" s="10"/>
      <c r="GGV65" s="10"/>
      <c r="GGW65" s="10"/>
      <c r="GGX65" s="10"/>
      <c r="GGY65" s="10"/>
      <c r="GGZ65" s="10"/>
      <c r="GHA65" s="10"/>
      <c r="GHB65" s="10"/>
      <c r="GHC65" s="10"/>
      <c r="GHD65" s="10"/>
      <c r="GHE65" s="10"/>
      <c r="GHF65" s="10"/>
      <c r="GHG65" s="10"/>
      <c r="GHH65" s="10"/>
      <c r="GHI65" s="10"/>
      <c r="GHJ65" s="10"/>
      <c r="GHK65" s="10"/>
      <c r="GHL65" s="10"/>
      <c r="GHM65" s="10"/>
      <c r="GHN65" s="10"/>
      <c r="GHO65" s="10"/>
      <c r="GHP65" s="10"/>
      <c r="GHQ65" s="10"/>
      <c r="GHR65" s="10"/>
      <c r="GHS65" s="10"/>
      <c r="GHT65" s="10"/>
      <c r="GHU65" s="10"/>
      <c r="GHV65" s="10"/>
      <c r="GHW65" s="10"/>
      <c r="GHX65" s="10"/>
      <c r="GHY65" s="10"/>
      <c r="GHZ65" s="10"/>
      <c r="GIA65" s="10"/>
      <c r="GIB65" s="10"/>
      <c r="GIC65" s="10"/>
      <c r="GID65" s="10"/>
      <c r="GIE65" s="10"/>
      <c r="GIF65" s="10"/>
      <c r="GIG65" s="10"/>
      <c r="GIH65" s="10"/>
      <c r="GII65" s="10"/>
      <c r="GIJ65" s="10"/>
      <c r="GIK65" s="10"/>
      <c r="GIL65" s="10"/>
      <c r="GIM65" s="10"/>
      <c r="GIN65" s="10"/>
      <c r="GIO65" s="10"/>
      <c r="GIP65" s="10"/>
      <c r="GIQ65" s="10"/>
      <c r="GIR65" s="10"/>
      <c r="GIS65" s="10"/>
      <c r="GIT65" s="10"/>
      <c r="GIU65" s="10"/>
      <c r="GIV65" s="10"/>
      <c r="GIW65" s="10"/>
      <c r="GIX65" s="10"/>
      <c r="GIY65" s="10"/>
      <c r="GIZ65" s="10"/>
      <c r="GJA65" s="10"/>
      <c r="GJB65" s="10"/>
      <c r="GJC65" s="10"/>
      <c r="GJD65" s="10"/>
      <c r="GJE65" s="10"/>
      <c r="GJF65" s="10"/>
      <c r="GJG65" s="10"/>
      <c r="GJH65" s="10"/>
      <c r="GJI65" s="10"/>
      <c r="GJJ65" s="10"/>
      <c r="GJK65" s="10"/>
      <c r="GJL65" s="10"/>
      <c r="GJM65" s="10"/>
      <c r="GJN65" s="10"/>
      <c r="GJO65" s="10"/>
      <c r="GJP65" s="10"/>
      <c r="GJQ65" s="10"/>
      <c r="GJR65" s="10"/>
      <c r="GJS65" s="10"/>
      <c r="GJT65" s="10"/>
      <c r="GJU65" s="10"/>
      <c r="GJV65" s="10"/>
      <c r="GJW65" s="10"/>
      <c r="GJX65" s="10"/>
      <c r="GJY65" s="10"/>
      <c r="GJZ65" s="10"/>
      <c r="GKA65" s="10"/>
      <c r="GKB65" s="10"/>
      <c r="GKC65" s="10"/>
      <c r="GKD65" s="10"/>
      <c r="GKE65" s="10"/>
      <c r="GKF65" s="10"/>
      <c r="GKG65" s="10"/>
      <c r="GKH65" s="10"/>
      <c r="GKI65" s="10"/>
      <c r="GKJ65" s="10"/>
      <c r="GKK65" s="10"/>
      <c r="GKL65" s="10"/>
      <c r="GKM65" s="10"/>
      <c r="GKN65" s="10"/>
      <c r="GKO65" s="10"/>
      <c r="GKP65" s="10"/>
      <c r="GKQ65" s="10"/>
      <c r="GKR65" s="10"/>
      <c r="GKS65" s="10"/>
      <c r="GKT65" s="10"/>
      <c r="GKU65" s="10"/>
      <c r="GKV65" s="10"/>
      <c r="GKW65" s="10"/>
      <c r="GKX65" s="10"/>
      <c r="GKY65" s="10"/>
      <c r="GKZ65" s="10"/>
      <c r="GLA65" s="10"/>
      <c r="GLB65" s="10"/>
      <c r="GLC65" s="10"/>
      <c r="GLD65" s="10"/>
      <c r="GLE65" s="10"/>
      <c r="GLF65" s="10"/>
      <c r="GLG65" s="10"/>
      <c r="GLH65" s="10"/>
      <c r="GLI65" s="10"/>
      <c r="GLJ65" s="10"/>
      <c r="GLK65" s="10"/>
      <c r="GLL65" s="10"/>
      <c r="GLM65" s="10"/>
      <c r="GLN65" s="10"/>
      <c r="GLO65" s="10"/>
      <c r="GLP65" s="10"/>
      <c r="GLQ65" s="10"/>
      <c r="GLR65" s="10"/>
      <c r="GLS65" s="10"/>
      <c r="GLT65" s="10"/>
      <c r="GLU65" s="10"/>
      <c r="GLV65" s="10"/>
      <c r="GLW65" s="10"/>
      <c r="GLX65" s="10"/>
      <c r="GLY65" s="10"/>
      <c r="GLZ65" s="10"/>
      <c r="GMA65" s="10"/>
      <c r="GMB65" s="10"/>
      <c r="GMC65" s="10"/>
      <c r="GMD65" s="10"/>
      <c r="GME65" s="10"/>
      <c r="GMF65" s="10"/>
      <c r="GMG65" s="10"/>
      <c r="GMH65" s="10"/>
      <c r="GMI65" s="10"/>
      <c r="GMJ65" s="10"/>
      <c r="GMK65" s="10"/>
      <c r="GML65" s="10"/>
      <c r="GMM65" s="10"/>
      <c r="GMN65" s="10"/>
      <c r="GMO65" s="10"/>
      <c r="GMP65" s="10"/>
      <c r="GMQ65" s="10"/>
      <c r="GMR65" s="10"/>
      <c r="GMS65" s="10"/>
      <c r="GMT65" s="10"/>
      <c r="GMU65" s="10"/>
      <c r="GMV65" s="10"/>
      <c r="GMW65" s="10"/>
      <c r="GMX65" s="10"/>
      <c r="GMY65" s="10"/>
      <c r="GMZ65" s="10"/>
      <c r="GNA65" s="10"/>
      <c r="GNB65" s="10"/>
      <c r="GNC65" s="10"/>
      <c r="GND65" s="10"/>
      <c r="GNE65" s="10"/>
      <c r="GNF65" s="10"/>
      <c r="GNG65" s="10"/>
      <c r="GNH65" s="10"/>
      <c r="GNI65" s="10"/>
      <c r="GNJ65" s="10"/>
      <c r="GNK65" s="10"/>
      <c r="GNL65" s="10"/>
      <c r="GNM65" s="10"/>
      <c r="GNN65" s="10"/>
      <c r="GNO65" s="10"/>
      <c r="GNP65" s="10"/>
      <c r="GNQ65" s="10"/>
      <c r="GNR65" s="10"/>
      <c r="GNS65" s="10"/>
      <c r="GNT65" s="10"/>
      <c r="GNU65" s="10"/>
      <c r="GNV65" s="10"/>
      <c r="GNW65" s="10"/>
      <c r="GNX65" s="10"/>
      <c r="GNY65" s="10"/>
      <c r="GNZ65" s="10"/>
      <c r="GOA65" s="10"/>
      <c r="GOB65" s="10"/>
      <c r="GOC65" s="10"/>
      <c r="GOD65" s="10"/>
      <c r="GOE65" s="10"/>
      <c r="GOF65" s="10"/>
      <c r="GOG65" s="10"/>
      <c r="GOH65" s="10"/>
      <c r="GOI65" s="10"/>
      <c r="GOJ65" s="10"/>
      <c r="GOK65" s="10"/>
      <c r="GOL65" s="10"/>
      <c r="GOM65" s="10"/>
      <c r="GON65" s="10"/>
      <c r="GOO65" s="10"/>
      <c r="GOP65" s="10"/>
      <c r="GOQ65" s="10"/>
      <c r="GOR65" s="10"/>
      <c r="GOS65" s="10"/>
      <c r="GOT65" s="10"/>
      <c r="GOU65" s="10"/>
      <c r="GOV65" s="10"/>
      <c r="GOW65" s="10"/>
      <c r="GOX65" s="10"/>
      <c r="GOY65" s="10"/>
      <c r="GOZ65" s="10"/>
      <c r="GPA65" s="10"/>
      <c r="GPB65" s="10"/>
      <c r="GPC65" s="10"/>
      <c r="GPD65" s="10"/>
      <c r="GPE65" s="10"/>
      <c r="GPF65" s="10"/>
      <c r="GPG65" s="10"/>
      <c r="GPH65" s="10"/>
      <c r="GPI65" s="10"/>
      <c r="GPJ65" s="10"/>
      <c r="GPK65" s="10"/>
      <c r="GPL65" s="10"/>
      <c r="GPM65" s="10"/>
      <c r="GPN65" s="10"/>
      <c r="GPO65" s="10"/>
      <c r="GPP65" s="10"/>
      <c r="GPQ65" s="10"/>
      <c r="GPR65" s="10"/>
      <c r="GPS65" s="10"/>
      <c r="GPT65" s="10"/>
      <c r="GPU65" s="10"/>
      <c r="GPV65" s="10"/>
      <c r="GPW65" s="10"/>
      <c r="GPX65" s="10"/>
      <c r="GPY65" s="10"/>
      <c r="GPZ65" s="10"/>
      <c r="GQA65" s="10"/>
      <c r="GQB65" s="10"/>
      <c r="GQC65" s="10"/>
      <c r="GQD65" s="10"/>
      <c r="GQE65" s="10"/>
      <c r="GQF65" s="10"/>
      <c r="GQG65" s="10"/>
      <c r="GQH65" s="10"/>
      <c r="GQI65" s="10"/>
      <c r="GQJ65" s="10"/>
      <c r="GQK65" s="10"/>
      <c r="GQL65" s="10"/>
      <c r="GQM65" s="10"/>
      <c r="GQN65" s="10"/>
      <c r="GQO65" s="10"/>
      <c r="GQP65" s="10"/>
      <c r="GQQ65" s="10"/>
      <c r="GQR65" s="10"/>
      <c r="GQS65" s="10"/>
      <c r="GQT65" s="10"/>
      <c r="GQU65" s="10"/>
      <c r="GQV65" s="10"/>
      <c r="GQW65" s="10"/>
      <c r="GQX65" s="10"/>
      <c r="GQY65" s="10"/>
      <c r="GQZ65" s="10"/>
      <c r="GRA65" s="10"/>
      <c r="GRB65" s="10"/>
      <c r="GRC65" s="10"/>
      <c r="GRD65" s="10"/>
      <c r="GRE65" s="10"/>
      <c r="GRF65" s="10"/>
      <c r="GRG65" s="10"/>
      <c r="GRH65" s="10"/>
      <c r="GRI65" s="10"/>
      <c r="GRJ65" s="10"/>
      <c r="GRK65" s="10"/>
      <c r="GRL65" s="10"/>
      <c r="GRM65" s="10"/>
      <c r="GRN65" s="10"/>
      <c r="GRO65" s="10"/>
      <c r="GRP65" s="10"/>
      <c r="GRQ65" s="10"/>
      <c r="GRR65" s="10"/>
      <c r="GRS65" s="10"/>
      <c r="GRT65" s="10"/>
      <c r="GRU65" s="10"/>
      <c r="GRV65" s="10"/>
      <c r="GRW65" s="10"/>
      <c r="GRX65" s="10"/>
      <c r="GRY65" s="10"/>
      <c r="GRZ65" s="10"/>
      <c r="GSA65" s="10"/>
      <c r="GSB65" s="10"/>
      <c r="GSC65" s="10"/>
      <c r="GSD65" s="10"/>
      <c r="GSE65" s="10"/>
      <c r="GSF65" s="10"/>
      <c r="GSG65" s="10"/>
      <c r="GSH65" s="10"/>
      <c r="GSI65" s="10"/>
      <c r="GSJ65" s="10"/>
      <c r="GSK65" s="10"/>
      <c r="GSL65" s="10"/>
      <c r="GSM65" s="10"/>
      <c r="GSN65" s="10"/>
      <c r="GSO65" s="10"/>
      <c r="GSP65" s="10"/>
      <c r="GSQ65" s="10"/>
      <c r="GSR65" s="10"/>
      <c r="GSS65" s="10"/>
      <c r="GST65" s="10"/>
      <c r="GSU65" s="10"/>
      <c r="GSV65" s="10"/>
      <c r="GSW65" s="10"/>
      <c r="GSX65" s="10"/>
      <c r="GSY65" s="10"/>
      <c r="GSZ65" s="10"/>
      <c r="GTA65" s="10"/>
      <c r="GTB65" s="10"/>
      <c r="GTC65" s="10"/>
      <c r="GTD65" s="10"/>
      <c r="GTE65" s="10"/>
      <c r="GTF65" s="10"/>
      <c r="GTG65" s="10"/>
      <c r="GTH65" s="10"/>
      <c r="GTI65" s="10"/>
      <c r="GTJ65" s="10"/>
      <c r="GTK65" s="10"/>
      <c r="GTL65" s="10"/>
      <c r="GTM65" s="10"/>
      <c r="GTN65" s="10"/>
      <c r="GTO65" s="10"/>
      <c r="GTP65" s="10"/>
      <c r="GTQ65" s="10"/>
      <c r="GTR65" s="10"/>
      <c r="GTS65" s="10"/>
      <c r="GTT65" s="10"/>
      <c r="GTU65" s="10"/>
      <c r="GTV65" s="10"/>
      <c r="GTW65" s="10"/>
      <c r="GTX65" s="10"/>
      <c r="GTY65" s="10"/>
      <c r="GTZ65" s="10"/>
      <c r="GUA65" s="10"/>
      <c r="GUB65" s="10"/>
      <c r="GUC65" s="10"/>
      <c r="GUD65" s="10"/>
      <c r="GUE65" s="10"/>
      <c r="GUF65" s="10"/>
      <c r="GUG65" s="10"/>
      <c r="GUH65" s="10"/>
      <c r="GUI65" s="10"/>
      <c r="GUJ65" s="10"/>
      <c r="GUK65" s="10"/>
      <c r="GUL65" s="10"/>
      <c r="GUM65" s="10"/>
      <c r="GUN65" s="10"/>
      <c r="GUO65" s="10"/>
      <c r="GUP65" s="10"/>
      <c r="GUQ65" s="10"/>
      <c r="GUR65" s="10"/>
      <c r="GUS65" s="10"/>
      <c r="GUT65" s="10"/>
      <c r="GUU65" s="10"/>
      <c r="GUV65" s="10"/>
      <c r="GUW65" s="10"/>
      <c r="GUX65" s="10"/>
      <c r="GUY65" s="10"/>
      <c r="GUZ65" s="10"/>
      <c r="GVA65" s="10"/>
      <c r="GVB65" s="10"/>
      <c r="GVC65" s="10"/>
      <c r="GVD65" s="10"/>
      <c r="GVE65" s="10"/>
      <c r="GVF65" s="10"/>
      <c r="GVG65" s="10"/>
      <c r="GVH65" s="10"/>
      <c r="GVI65" s="10"/>
      <c r="GVJ65" s="10"/>
      <c r="GVK65" s="10"/>
      <c r="GVL65" s="10"/>
      <c r="GVM65" s="10"/>
      <c r="GVN65" s="10"/>
      <c r="GVO65" s="10"/>
      <c r="GVP65" s="10"/>
      <c r="GVQ65" s="10"/>
      <c r="GVR65" s="10"/>
      <c r="GVS65" s="10"/>
      <c r="GVT65" s="10"/>
      <c r="GVU65" s="10"/>
      <c r="GVV65" s="10"/>
      <c r="GVW65" s="10"/>
      <c r="GVX65" s="10"/>
      <c r="GVY65" s="10"/>
      <c r="GVZ65" s="10"/>
      <c r="GWA65" s="10"/>
      <c r="GWB65" s="10"/>
      <c r="GWC65" s="10"/>
      <c r="GWD65" s="10"/>
      <c r="GWE65" s="10"/>
      <c r="GWF65" s="10"/>
      <c r="GWG65" s="10"/>
      <c r="GWH65" s="10"/>
      <c r="GWI65" s="10"/>
      <c r="GWJ65" s="10"/>
      <c r="GWK65" s="10"/>
      <c r="GWL65" s="10"/>
      <c r="GWM65" s="10"/>
      <c r="GWN65" s="10"/>
      <c r="GWO65" s="10"/>
      <c r="GWP65" s="10"/>
      <c r="GWQ65" s="10"/>
      <c r="GWR65" s="10"/>
      <c r="GWS65" s="10"/>
      <c r="GWT65" s="10"/>
      <c r="GWU65" s="10"/>
      <c r="GWV65" s="10"/>
      <c r="GWW65" s="10"/>
      <c r="GWX65" s="10"/>
      <c r="GWY65" s="10"/>
      <c r="GWZ65" s="10"/>
      <c r="GXA65" s="10"/>
      <c r="GXB65" s="10"/>
      <c r="GXC65" s="10"/>
      <c r="GXD65" s="10"/>
      <c r="GXE65" s="10"/>
      <c r="GXF65" s="10"/>
      <c r="GXG65" s="10"/>
      <c r="GXH65" s="10"/>
      <c r="GXI65" s="10"/>
      <c r="GXJ65" s="10"/>
      <c r="GXK65" s="10"/>
      <c r="GXL65" s="10"/>
      <c r="GXM65" s="10"/>
      <c r="GXN65" s="10"/>
      <c r="GXO65" s="10"/>
      <c r="GXP65" s="10"/>
      <c r="GXQ65" s="10"/>
      <c r="GXR65" s="10"/>
      <c r="GXS65" s="10"/>
      <c r="GXT65" s="10"/>
      <c r="GXU65" s="10"/>
      <c r="GXV65" s="10"/>
      <c r="GXW65" s="10"/>
      <c r="GXX65" s="10"/>
      <c r="GXY65" s="10"/>
      <c r="GXZ65" s="10"/>
      <c r="GYA65" s="10"/>
      <c r="GYB65" s="10"/>
      <c r="GYC65" s="10"/>
      <c r="GYD65" s="10"/>
      <c r="GYE65" s="10"/>
      <c r="GYF65" s="10"/>
      <c r="GYG65" s="10"/>
      <c r="GYH65" s="10"/>
      <c r="GYI65" s="10"/>
      <c r="GYJ65" s="10"/>
      <c r="GYK65" s="10"/>
      <c r="GYL65" s="10"/>
      <c r="GYM65" s="10"/>
      <c r="GYN65" s="10"/>
      <c r="GYO65" s="10"/>
      <c r="GYP65" s="10"/>
      <c r="GYQ65" s="10"/>
      <c r="GYR65" s="10"/>
      <c r="GYS65" s="10"/>
      <c r="GYT65" s="10"/>
      <c r="GYU65" s="10"/>
      <c r="GYV65" s="10"/>
      <c r="GYW65" s="10"/>
      <c r="GYX65" s="10"/>
      <c r="GYY65" s="10"/>
      <c r="GYZ65" s="10"/>
      <c r="GZA65" s="10"/>
      <c r="GZB65" s="10"/>
      <c r="GZC65" s="10"/>
      <c r="GZD65" s="10"/>
      <c r="GZE65" s="10"/>
      <c r="GZF65" s="10"/>
      <c r="GZG65" s="10"/>
      <c r="GZH65" s="10"/>
      <c r="GZI65" s="10"/>
      <c r="GZJ65" s="10"/>
      <c r="GZK65" s="10"/>
      <c r="GZL65" s="10"/>
      <c r="GZM65" s="10"/>
      <c r="GZN65" s="10"/>
      <c r="GZO65" s="10"/>
      <c r="GZP65" s="10"/>
      <c r="GZQ65" s="10"/>
      <c r="GZR65" s="10"/>
      <c r="GZS65" s="10"/>
      <c r="GZT65" s="10"/>
      <c r="GZU65" s="10"/>
      <c r="GZV65" s="10"/>
      <c r="GZW65" s="10"/>
      <c r="GZX65" s="10"/>
      <c r="GZY65" s="10"/>
      <c r="GZZ65" s="10"/>
      <c r="HAA65" s="10"/>
      <c r="HAB65" s="10"/>
      <c r="HAC65" s="10"/>
      <c r="HAD65" s="10"/>
      <c r="HAE65" s="10"/>
      <c r="HAF65" s="10"/>
      <c r="HAG65" s="10"/>
      <c r="HAH65" s="10"/>
      <c r="HAI65" s="10"/>
      <c r="HAJ65" s="10"/>
      <c r="HAK65" s="10"/>
      <c r="HAL65" s="10"/>
      <c r="HAM65" s="10"/>
      <c r="HAN65" s="10"/>
      <c r="HAO65" s="10"/>
      <c r="HAP65" s="10"/>
      <c r="HAQ65" s="10"/>
      <c r="HAR65" s="10"/>
      <c r="HAS65" s="10"/>
      <c r="HAT65" s="10"/>
      <c r="HAU65" s="10"/>
      <c r="HAV65" s="10"/>
      <c r="HAW65" s="10"/>
      <c r="HAX65" s="10"/>
      <c r="HAY65" s="10"/>
      <c r="HAZ65" s="10"/>
      <c r="HBA65" s="10"/>
      <c r="HBB65" s="10"/>
      <c r="HBC65" s="10"/>
      <c r="HBD65" s="10"/>
      <c r="HBE65" s="10"/>
      <c r="HBF65" s="10"/>
      <c r="HBG65" s="10"/>
      <c r="HBH65" s="10"/>
      <c r="HBI65" s="10"/>
      <c r="HBJ65" s="10"/>
      <c r="HBK65" s="10"/>
      <c r="HBL65" s="10"/>
      <c r="HBM65" s="10"/>
      <c r="HBN65" s="10"/>
      <c r="HBO65" s="10"/>
      <c r="HBP65" s="10"/>
      <c r="HBQ65" s="10"/>
      <c r="HBR65" s="10"/>
      <c r="HBS65" s="10"/>
      <c r="HBT65" s="10"/>
      <c r="HBU65" s="10"/>
      <c r="HBV65" s="10"/>
      <c r="HBW65" s="10"/>
      <c r="HBX65" s="10"/>
      <c r="HBY65" s="10"/>
      <c r="HBZ65" s="10"/>
      <c r="HCA65" s="10"/>
      <c r="HCB65" s="10"/>
      <c r="HCC65" s="10"/>
      <c r="HCD65" s="10"/>
      <c r="HCE65" s="10"/>
      <c r="HCF65" s="10"/>
      <c r="HCG65" s="10"/>
      <c r="HCH65" s="10"/>
      <c r="HCI65" s="10"/>
      <c r="HCJ65" s="10"/>
      <c r="HCK65" s="10"/>
      <c r="HCL65" s="10"/>
      <c r="HCM65" s="10"/>
      <c r="HCN65" s="10"/>
      <c r="HCO65" s="10"/>
      <c r="HCP65" s="10"/>
      <c r="HCQ65" s="10"/>
      <c r="HCR65" s="10"/>
      <c r="HCS65" s="10"/>
      <c r="HCT65" s="10"/>
      <c r="HCU65" s="10"/>
      <c r="HCV65" s="10"/>
      <c r="HCW65" s="10"/>
      <c r="HCX65" s="10"/>
      <c r="HCY65" s="10"/>
      <c r="HCZ65" s="10"/>
      <c r="HDA65" s="10"/>
      <c r="HDB65" s="10"/>
      <c r="HDC65" s="10"/>
      <c r="HDD65" s="10"/>
      <c r="HDE65" s="10"/>
      <c r="HDF65" s="10"/>
      <c r="HDG65" s="10"/>
      <c r="HDH65" s="10"/>
      <c r="HDI65" s="10"/>
      <c r="HDJ65" s="10"/>
      <c r="HDK65" s="10"/>
      <c r="HDL65" s="10"/>
      <c r="HDM65" s="10"/>
      <c r="HDN65" s="10"/>
      <c r="HDO65" s="10"/>
      <c r="HDP65" s="10"/>
      <c r="HDQ65" s="10"/>
      <c r="HDR65" s="10"/>
      <c r="HDS65" s="10"/>
      <c r="HDT65" s="10"/>
      <c r="HDU65" s="10"/>
      <c r="HDV65" s="10"/>
      <c r="HDW65" s="10"/>
      <c r="HDX65" s="10"/>
      <c r="HDY65" s="10"/>
      <c r="HDZ65" s="10"/>
      <c r="HEA65" s="10"/>
      <c r="HEB65" s="10"/>
      <c r="HEC65" s="10"/>
      <c r="HED65" s="10"/>
      <c r="HEE65" s="10"/>
      <c r="HEF65" s="10"/>
      <c r="HEG65" s="10"/>
      <c r="HEH65" s="10"/>
      <c r="HEI65" s="10"/>
      <c r="HEJ65" s="10"/>
      <c r="HEK65" s="10"/>
      <c r="HEL65" s="10"/>
      <c r="HEM65" s="10"/>
      <c r="HEN65" s="10"/>
      <c r="HEO65" s="10"/>
      <c r="HEP65" s="10"/>
      <c r="HEQ65" s="10"/>
      <c r="HER65" s="10"/>
      <c r="HES65" s="10"/>
      <c r="HET65" s="10"/>
      <c r="HEU65" s="10"/>
      <c r="HEV65" s="10"/>
      <c r="HEW65" s="10"/>
      <c r="HEX65" s="10"/>
      <c r="HEY65" s="10"/>
      <c r="HEZ65" s="10"/>
      <c r="HFA65" s="10"/>
      <c r="HFB65" s="10"/>
      <c r="HFC65" s="10"/>
      <c r="HFD65" s="10"/>
      <c r="HFE65" s="10"/>
      <c r="HFF65" s="10"/>
      <c r="HFG65" s="10"/>
      <c r="HFH65" s="10"/>
      <c r="HFI65" s="10"/>
      <c r="HFJ65" s="10"/>
      <c r="HFK65" s="10"/>
      <c r="HFL65" s="10"/>
      <c r="HFM65" s="10"/>
      <c r="HFN65" s="10"/>
      <c r="HFO65" s="10"/>
      <c r="HFP65" s="10"/>
      <c r="HFQ65" s="10"/>
      <c r="HFR65" s="10"/>
      <c r="HFS65" s="10"/>
      <c r="HFT65" s="10"/>
      <c r="HFU65" s="10"/>
      <c r="HFV65" s="10"/>
      <c r="HFW65" s="10"/>
      <c r="HFX65" s="10"/>
      <c r="HFY65" s="10"/>
      <c r="HFZ65" s="10"/>
      <c r="HGA65" s="10"/>
      <c r="HGB65" s="10"/>
      <c r="HGC65" s="10"/>
      <c r="HGD65" s="10"/>
      <c r="HGE65" s="10"/>
      <c r="HGF65" s="10"/>
      <c r="HGG65" s="10"/>
      <c r="HGH65" s="10"/>
      <c r="HGI65" s="10"/>
      <c r="HGJ65" s="10"/>
      <c r="HGK65" s="10"/>
      <c r="HGL65" s="10"/>
      <c r="HGM65" s="10"/>
      <c r="HGN65" s="10"/>
      <c r="HGO65" s="10"/>
      <c r="HGP65" s="10"/>
      <c r="HGQ65" s="10"/>
      <c r="HGR65" s="10"/>
      <c r="HGS65" s="10"/>
      <c r="HGT65" s="10"/>
      <c r="HGU65" s="10"/>
      <c r="HGV65" s="10"/>
      <c r="HGW65" s="10"/>
      <c r="HGX65" s="10"/>
      <c r="HGY65" s="10"/>
      <c r="HGZ65" s="10"/>
      <c r="HHA65" s="10"/>
      <c r="HHB65" s="10"/>
      <c r="HHC65" s="10"/>
      <c r="HHD65" s="10"/>
      <c r="HHE65" s="10"/>
      <c r="HHF65" s="10"/>
      <c r="HHG65" s="10"/>
      <c r="HHH65" s="10"/>
      <c r="HHI65" s="10"/>
      <c r="HHJ65" s="10"/>
      <c r="HHK65" s="10"/>
      <c r="HHL65" s="10"/>
      <c r="HHM65" s="10"/>
      <c r="HHN65" s="10"/>
      <c r="HHO65" s="10"/>
      <c r="HHP65" s="10"/>
      <c r="HHQ65" s="10"/>
      <c r="HHR65" s="10"/>
      <c r="HHS65" s="10"/>
      <c r="HHT65" s="10"/>
      <c r="HHU65" s="10"/>
      <c r="HHV65" s="10"/>
      <c r="HHW65" s="10"/>
      <c r="HHX65" s="10"/>
      <c r="HHY65" s="10"/>
      <c r="HHZ65" s="10"/>
      <c r="HIA65" s="10"/>
      <c r="HIB65" s="10"/>
      <c r="HIC65" s="10"/>
      <c r="HID65" s="10"/>
      <c r="HIE65" s="10"/>
      <c r="HIF65" s="10"/>
      <c r="HIG65" s="10"/>
      <c r="HIH65" s="10"/>
      <c r="HII65" s="10"/>
      <c r="HIJ65" s="10"/>
      <c r="HIK65" s="10"/>
      <c r="HIL65" s="10"/>
      <c r="HIM65" s="10"/>
      <c r="HIN65" s="10"/>
      <c r="HIO65" s="10"/>
      <c r="HIP65" s="10"/>
      <c r="HIQ65" s="10"/>
      <c r="HIR65" s="10"/>
      <c r="HIS65" s="10"/>
      <c r="HIT65" s="10"/>
      <c r="HIU65" s="10"/>
      <c r="HIV65" s="10"/>
      <c r="HIW65" s="10"/>
      <c r="HIX65" s="10"/>
      <c r="HIY65" s="10"/>
      <c r="HIZ65" s="10"/>
      <c r="HJA65" s="10"/>
      <c r="HJB65" s="10"/>
      <c r="HJC65" s="10"/>
      <c r="HJD65" s="10"/>
      <c r="HJE65" s="10"/>
      <c r="HJF65" s="10"/>
      <c r="HJG65" s="10"/>
      <c r="HJH65" s="10"/>
      <c r="HJI65" s="10"/>
      <c r="HJJ65" s="10"/>
      <c r="HJK65" s="10"/>
      <c r="HJL65" s="10"/>
      <c r="HJM65" s="10"/>
      <c r="HJN65" s="10"/>
      <c r="HJO65" s="10"/>
      <c r="HJP65" s="10"/>
      <c r="HJQ65" s="10"/>
      <c r="HJR65" s="10"/>
      <c r="HJS65" s="10"/>
      <c r="HJT65" s="10"/>
      <c r="HJU65" s="10"/>
      <c r="HJV65" s="10"/>
      <c r="HJW65" s="10"/>
      <c r="HJX65" s="10"/>
      <c r="HJY65" s="10"/>
      <c r="HJZ65" s="10"/>
      <c r="HKA65" s="10"/>
      <c r="HKB65" s="10"/>
      <c r="HKC65" s="10"/>
      <c r="HKD65" s="10"/>
      <c r="HKE65" s="10"/>
      <c r="HKF65" s="10"/>
      <c r="HKG65" s="10"/>
      <c r="HKH65" s="10"/>
      <c r="HKI65" s="10"/>
      <c r="HKJ65" s="10"/>
      <c r="HKK65" s="10"/>
      <c r="HKL65" s="10"/>
      <c r="HKM65" s="10"/>
      <c r="HKN65" s="10"/>
      <c r="HKO65" s="10"/>
      <c r="HKP65" s="10"/>
      <c r="HKQ65" s="10"/>
      <c r="HKR65" s="10"/>
      <c r="HKS65" s="10"/>
      <c r="HKT65" s="10"/>
      <c r="HKU65" s="10"/>
      <c r="HKV65" s="10"/>
      <c r="HKW65" s="10"/>
      <c r="HKX65" s="10"/>
      <c r="HKY65" s="10"/>
      <c r="HKZ65" s="10"/>
      <c r="HLA65" s="10"/>
      <c r="HLB65" s="10"/>
      <c r="HLC65" s="10"/>
      <c r="HLD65" s="10"/>
      <c r="HLE65" s="10"/>
      <c r="HLF65" s="10"/>
      <c r="HLG65" s="10"/>
      <c r="HLH65" s="10"/>
      <c r="HLI65" s="10"/>
      <c r="HLJ65" s="10"/>
      <c r="HLK65" s="10"/>
      <c r="HLL65" s="10"/>
      <c r="HLM65" s="10"/>
      <c r="HLN65" s="10"/>
      <c r="HLO65" s="10"/>
      <c r="HLP65" s="10"/>
      <c r="HLQ65" s="10"/>
      <c r="HLR65" s="10"/>
      <c r="HLS65" s="10"/>
      <c r="HLT65" s="10"/>
      <c r="HLU65" s="10"/>
      <c r="HLV65" s="10"/>
      <c r="HLW65" s="10"/>
      <c r="HLX65" s="10"/>
      <c r="HLY65" s="10"/>
      <c r="HLZ65" s="10"/>
      <c r="HMA65" s="10"/>
      <c r="HMB65" s="10"/>
      <c r="HMC65" s="10"/>
      <c r="HMD65" s="10"/>
      <c r="HME65" s="10"/>
      <c r="HMF65" s="10"/>
      <c r="HMG65" s="10"/>
      <c r="HMH65" s="10"/>
      <c r="HMI65" s="10"/>
      <c r="HMJ65" s="10"/>
      <c r="HMK65" s="10"/>
      <c r="HML65" s="10"/>
      <c r="HMM65" s="10"/>
      <c r="HMN65" s="10"/>
      <c r="HMO65" s="10"/>
      <c r="HMP65" s="10"/>
      <c r="HMQ65" s="10"/>
      <c r="HMR65" s="10"/>
      <c r="HMS65" s="10"/>
      <c r="HMT65" s="10"/>
      <c r="HMU65" s="10"/>
      <c r="HMV65" s="10"/>
      <c r="HMW65" s="10"/>
      <c r="HMX65" s="10"/>
      <c r="HMY65" s="10"/>
      <c r="HMZ65" s="10"/>
      <c r="HNA65" s="10"/>
      <c r="HNB65" s="10"/>
      <c r="HNC65" s="10"/>
      <c r="HND65" s="10"/>
      <c r="HNE65" s="10"/>
      <c r="HNF65" s="10"/>
      <c r="HNG65" s="10"/>
      <c r="HNH65" s="10"/>
      <c r="HNI65" s="10"/>
      <c r="HNJ65" s="10"/>
      <c r="HNK65" s="10"/>
      <c r="HNL65" s="10"/>
      <c r="HNM65" s="10"/>
      <c r="HNN65" s="10"/>
      <c r="HNO65" s="10"/>
      <c r="HNP65" s="10"/>
      <c r="HNQ65" s="10"/>
      <c r="HNR65" s="10"/>
      <c r="HNS65" s="10"/>
      <c r="HNT65" s="10"/>
      <c r="HNU65" s="10"/>
      <c r="HNV65" s="10"/>
      <c r="HNW65" s="10"/>
      <c r="HNX65" s="10"/>
      <c r="HNY65" s="10"/>
      <c r="HNZ65" s="10"/>
      <c r="HOA65" s="10"/>
      <c r="HOB65" s="10"/>
      <c r="HOC65" s="10"/>
      <c r="HOD65" s="10"/>
      <c r="HOE65" s="10"/>
      <c r="HOF65" s="10"/>
      <c r="HOG65" s="10"/>
      <c r="HOH65" s="10"/>
      <c r="HOI65" s="10"/>
      <c r="HOJ65" s="10"/>
      <c r="HOK65" s="10"/>
      <c r="HOL65" s="10"/>
      <c r="HOM65" s="10"/>
      <c r="HON65" s="10"/>
      <c r="HOO65" s="10"/>
      <c r="HOP65" s="10"/>
      <c r="HOQ65" s="10"/>
      <c r="HOR65" s="10"/>
      <c r="HOS65" s="10"/>
      <c r="HOT65" s="10"/>
      <c r="HOU65" s="10"/>
      <c r="HOV65" s="10"/>
      <c r="HOW65" s="10"/>
      <c r="HOX65" s="10"/>
      <c r="HOY65" s="10"/>
      <c r="HOZ65" s="10"/>
      <c r="HPA65" s="10"/>
      <c r="HPB65" s="10"/>
      <c r="HPC65" s="10"/>
      <c r="HPD65" s="10"/>
      <c r="HPE65" s="10"/>
      <c r="HPF65" s="10"/>
      <c r="HPG65" s="10"/>
      <c r="HPH65" s="10"/>
      <c r="HPI65" s="10"/>
      <c r="HPJ65" s="10"/>
      <c r="HPK65" s="10"/>
      <c r="HPL65" s="10"/>
      <c r="HPM65" s="10"/>
      <c r="HPN65" s="10"/>
      <c r="HPO65" s="10"/>
      <c r="HPP65" s="10"/>
      <c r="HPQ65" s="10"/>
      <c r="HPR65" s="10"/>
      <c r="HPS65" s="10"/>
      <c r="HPT65" s="10"/>
      <c r="HPU65" s="10"/>
      <c r="HPV65" s="10"/>
      <c r="HPW65" s="10"/>
      <c r="HPX65" s="10"/>
      <c r="HPY65" s="10"/>
      <c r="HPZ65" s="10"/>
      <c r="HQA65" s="10"/>
      <c r="HQB65" s="10"/>
      <c r="HQC65" s="10"/>
      <c r="HQD65" s="10"/>
      <c r="HQE65" s="10"/>
      <c r="HQF65" s="10"/>
      <c r="HQG65" s="10"/>
      <c r="HQH65" s="10"/>
      <c r="HQI65" s="10"/>
      <c r="HQJ65" s="10"/>
      <c r="HQK65" s="10"/>
      <c r="HQL65" s="10"/>
      <c r="HQM65" s="10"/>
      <c r="HQN65" s="10"/>
      <c r="HQO65" s="10"/>
      <c r="HQP65" s="10"/>
      <c r="HQQ65" s="10"/>
      <c r="HQR65" s="10"/>
      <c r="HQS65" s="10"/>
      <c r="HQT65" s="10"/>
      <c r="HQU65" s="10"/>
      <c r="HQV65" s="10"/>
      <c r="HQW65" s="10"/>
      <c r="HQX65" s="10"/>
      <c r="HQY65" s="10"/>
      <c r="HQZ65" s="10"/>
      <c r="HRA65" s="10"/>
      <c r="HRB65" s="10"/>
      <c r="HRC65" s="10"/>
      <c r="HRD65" s="10"/>
      <c r="HRE65" s="10"/>
      <c r="HRF65" s="10"/>
      <c r="HRG65" s="10"/>
      <c r="HRH65" s="10"/>
      <c r="HRI65" s="10"/>
      <c r="HRJ65" s="10"/>
      <c r="HRK65" s="10"/>
      <c r="HRL65" s="10"/>
      <c r="HRM65" s="10"/>
      <c r="HRN65" s="10"/>
      <c r="HRO65" s="10"/>
      <c r="HRP65" s="10"/>
      <c r="HRQ65" s="10"/>
      <c r="HRR65" s="10"/>
      <c r="HRS65" s="10"/>
      <c r="HRT65" s="10"/>
      <c r="HRU65" s="10"/>
      <c r="HRV65" s="10"/>
      <c r="HRW65" s="10"/>
      <c r="HRX65" s="10"/>
      <c r="HRY65" s="10"/>
      <c r="HRZ65" s="10"/>
      <c r="HSA65" s="10"/>
      <c r="HSB65" s="10"/>
      <c r="HSC65" s="10"/>
      <c r="HSD65" s="10"/>
      <c r="HSE65" s="10"/>
      <c r="HSF65" s="10"/>
      <c r="HSG65" s="10"/>
      <c r="HSH65" s="10"/>
      <c r="HSI65" s="10"/>
      <c r="HSJ65" s="10"/>
      <c r="HSK65" s="10"/>
      <c r="HSL65" s="10"/>
      <c r="HSM65" s="10"/>
      <c r="HSN65" s="10"/>
      <c r="HSO65" s="10"/>
      <c r="HSP65" s="10"/>
      <c r="HSQ65" s="10"/>
      <c r="HSR65" s="10"/>
      <c r="HSS65" s="10"/>
      <c r="HST65" s="10"/>
      <c r="HSU65" s="10"/>
      <c r="HSV65" s="10"/>
      <c r="HSW65" s="10"/>
      <c r="HSX65" s="10"/>
      <c r="HSY65" s="10"/>
      <c r="HSZ65" s="10"/>
      <c r="HTA65" s="10"/>
      <c r="HTB65" s="10"/>
      <c r="HTC65" s="10"/>
      <c r="HTD65" s="10"/>
      <c r="HTE65" s="10"/>
      <c r="HTF65" s="10"/>
      <c r="HTG65" s="10"/>
      <c r="HTH65" s="10"/>
      <c r="HTI65" s="10"/>
      <c r="HTJ65" s="10"/>
      <c r="HTK65" s="10"/>
      <c r="HTL65" s="10"/>
      <c r="HTM65" s="10"/>
      <c r="HTN65" s="10"/>
      <c r="HTO65" s="10"/>
      <c r="HTP65" s="10"/>
      <c r="HTQ65" s="10"/>
      <c r="HTR65" s="10"/>
      <c r="HTS65" s="10"/>
      <c r="HTT65" s="10"/>
      <c r="HTU65" s="10"/>
      <c r="HTV65" s="10"/>
      <c r="HTW65" s="10"/>
      <c r="HTX65" s="10"/>
      <c r="HTY65" s="10"/>
      <c r="HTZ65" s="10"/>
      <c r="HUA65" s="10"/>
      <c r="HUB65" s="10"/>
      <c r="HUC65" s="10"/>
      <c r="HUD65" s="10"/>
      <c r="HUE65" s="10"/>
      <c r="HUF65" s="10"/>
      <c r="HUG65" s="10"/>
      <c r="HUH65" s="10"/>
      <c r="HUI65" s="10"/>
      <c r="HUJ65" s="10"/>
      <c r="HUK65" s="10"/>
      <c r="HUL65" s="10"/>
      <c r="HUM65" s="10"/>
      <c r="HUN65" s="10"/>
      <c r="HUO65" s="10"/>
      <c r="HUP65" s="10"/>
      <c r="HUQ65" s="10"/>
      <c r="HUR65" s="10"/>
      <c r="HUS65" s="10"/>
      <c r="HUT65" s="10"/>
      <c r="HUU65" s="10"/>
      <c r="HUV65" s="10"/>
      <c r="HUW65" s="10"/>
      <c r="HUX65" s="10"/>
      <c r="HUY65" s="10"/>
      <c r="HUZ65" s="10"/>
      <c r="HVA65" s="10"/>
      <c r="HVB65" s="10"/>
      <c r="HVC65" s="10"/>
      <c r="HVD65" s="10"/>
      <c r="HVE65" s="10"/>
      <c r="HVF65" s="10"/>
      <c r="HVG65" s="10"/>
      <c r="HVH65" s="10"/>
      <c r="HVI65" s="10"/>
      <c r="HVJ65" s="10"/>
      <c r="HVK65" s="10"/>
      <c r="HVL65" s="10"/>
      <c r="HVM65" s="10"/>
      <c r="HVN65" s="10"/>
      <c r="HVO65" s="10"/>
      <c r="HVP65" s="10"/>
      <c r="HVQ65" s="10"/>
      <c r="HVR65" s="10"/>
      <c r="HVS65" s="10"/>
      <c r="HVT65" s="10"/>
      <c r="HVU65" s="10"/>
      <c r="HVV65" s="10"/>
      <c r="HVW65" s="10"/>
      <c r="HVX65" s="10"/>
      <c r="HVY65" s="10"/>
      <c r="HVZ65" s="10"/>
      <c r="HWA65" s="10"/>
      <c r="HWB65" s="10"/>
      <c r="HWC65" s="10"/>
      <c r="HWD65" s="10"/>
      <c r="HWE65" s="10"/>
      <c r="HWF65" s="10"/>
      <c r="HWG65" s="10"/>
      <c r="HWH65" s="10"/>
      <c r="HWI65" s="10"/>
      <c r="HWJ65" s="10"/>
      <c r="HWK65" s="10"/>
      <c r="HWL65" s="10"/>
      <c r="HWM65" s="10"/>
      <c r="HWN65" s="10"/>
      <c r="HWO65" s="10"/>
      <c r="HWP65" s="10"/>
      <c r="HWQ65" s="10"/>
      <c r="HWR65" s="10"/>
      <c r="HWS65" s="10"/>
      <c r="HWT65" s="10"/>
      <c r="HWU65" s="10"/>
      <c r="HWV65" s="10"/>
      <c r="HWW65" s="10"/>
      <c r="HWX65" s="10"/>
      <c r="HWY65" s="10"/>
      <c r="HWZ65" s="10"/>
      <c r="HXA65" s="10"/>
      <c r="HXB65" s="10"/>
      <c r="HXC65" s="10"/>
      <c r="HXD65" s="10"/>
      <c r="HXE65" s="10"/>
      <c r="HXF65" s="10"/>
      <c r="HXG65" s="10"/>
      <c r="HXH65" s="10"/>
      <c r="HXI65" s="10"/>
      <c r="HXJ65" s="10"/>
      <c r="HXK65" s="10"/>
      <c r="HXL65" s="10"/>
      <c r="HXM65" s="10"/>
      <c r="HXN65" s="10"/>
      <c r="HXO65" s="10"/>
      <c r="HXP65" s="10"/>
      <c r="HXQ65" s="10"/>
      <c r="HXR65" s="10"/>
      <c r="HXS65" s="10"/>
      <c r="HXT65" s="10"/>
      <c r="HXU65" s="10"/>
      <c r="HXV65" s="10"/>
      <c r="HXW65" s="10"/>
      <c r="HXX65" s="10"/>
      <c r="HXY65" s="10"/>
      <c r="HXZ65" s="10"/>
      <c r="HYA65" s="10"/>
      <c r="HYB65" s="10"/>
      <c r="HYC65" s="10"/>
      <c r="HYD65" s="10"/>
      <c r="HYE65" s="10"/>
      <c r="HYF65" s="10"/>
      <c r="HYG65" s="10"/>
      <c r="HYH65" s="10"/>
      <c r="HYI65" s="10"/>
      <c r="HYJ65" s="10"/>
      <c r="HYK65" s="10"/>
      <c r="HYL65" s="10"/>
      <c r="HYM65" s="10"/>
      <c r="HYN65" s="10"/>
      <c r="HYO65" s="10"/>
      <c r="HYP65" s="10"/>
      <c r="HYQ65" s="10"/>
      <c r="HYR65" s="10"/>
      <c r="HYS65" s="10"/>
      <c r="HYT65" s="10"/>
      <c r="HYU65" s="10"/>
      <c r="HYV65" s="10"/>
      <c r="HYW65" s="10"/>
      <c r="HYX65" s="10"/>
      <c r="HYY65" s="10"/>
      <c r="HYZ65" s="10"/>
      <c r="HZA65" s="10"/>
      <c r="HZB65" s="10"/>
      <c r="HZC65" s="10"/>
      <c r="HZD65" s="10"/>
      <c r="HZE65" s="10"/>
      <c r="HZF65" s="10"/>
      <c r="HZG65" s="10"/>
      <c r="HZH65" s="10"/>
      <c r="HZI65" s="10"/>
      <c r="HZJ65" s="10"/>
      <c r="HZK65" s="10"/>
      <c r="HZL65" s="10"/>
      <c r="HZM65" s="10"/>
      <c r="HZN65" s="10"/>
      <c r="HZO65" s="10"/>
      <c r="HZP65" s="10"/>
      <c r="HZQ65" s="10"/>
      <c r="HZR65" s="10"/>
      <c r="HZS65" s="10"/>
      <c r="HZT65" s="10"/>
      <c r="HZU65" s="10"/>
      <c r="HZV65" s="10"/>
      <c r="HZW65" s="10"/>
      <c r="HZX65" s="10"/>
      <c r="HZY65" s="10"/>
      <c r="HZZ65" s="10"/>
      <c r="IAA65" s="10"/>
      <c r="IAB65" s="10"/>
      <c r="IAC65" s="10"/>
      <c r="IAD65" s="10"/>
      <c r="IAE65" s="10"/>
      <c r="IAF65" s="10"/>
      <c r="IAG65" s="10"/>
      <c r="IAH65" s="10"/>
      <c r="IAI65" s="10"/>
      <c r="IAJ65" s="10"/>
      <c r="IAK65" s="10"/>
      <c r="IAL65" s="10"/>
      <c r="IAM65" s="10"/>
      <c r="IAN65" s="10"/>
      <c r="IAO65" s="10"/>
      <c r="IAP65" s="10"/>
      <c r="IAQ65" s="10"/>
      <c r="IAR65" s="10"/>
      <c r="IAS65" s="10"/>
      <c r="IAT65" s="10"/>
      <c r="IAU65" s="10"/>
      <c r="IAV65" s="10"/>
      <c r="IAW65" s="10"/>
      <c r="IAX65" s="10"/>
      <c r="IAY65" s="10"/>
      <c r="IAZ65" s="10"/>
      <c r="IBA65" s="10"/>
      <c r="IBB65" s="10"/>
      <c r="IBC65" s="10"/>
      <c r="IBD65" s="10"/>
      <c r="IBE65" s="10"/>
      <c r="IBF65" s="10"/>
      <c r="IBG65" s="10"/>
      <c r="IBH65" s="10"/>
      <c r="IBI65" s="10"/>
      <c r="IBJ65" s="10"/>
      <c r="IBK65" s="10"/>
      <c r="IBL65" s="10"/>
      <c r="IBM65" s="10"/>
      <c r="IBN65" s="10"/>
      <c r="IBO65" s="10"/>
      <c r="IBP65" s="10"/>
      <c r="IBQ65" s="10"/>
      <c r="IBR65" s="10"/>
      <c r="IBS65" s="10"/>
      <c r="IBT65" s="10"/>
      <c r="IBU65" s="10"/>
      <c r="IBV65" s="10"/>
      <c r="IBW65" s="10"/>
      <c r="IBX65" s="10"/>
      <c r="IBY65" s="10"/>
      <c r="IBZ65" s="10"/>
      <c r="ICA65" s="10"/>
      <c r="ICB65" s="10"/>
      <c r="ICC65" s="10"/>
      <c r="ICD65" s="10"/>
      <c r="ICE65" s="10"/>
      <c r="ICF65" s="10"/>
      <c r="ICG65" s="10"/>
      <c r="ICH65" s="10"/>
      <c r="ICI65" s="10"/>
      <c r="ICJ65" s="10"/>
      <c r="ICK65" s="10"/>
      <c r="ICL65" s="10"/>
      <c r="ICM65" s="10"/>
      <c r="ICN65" s="10"/>
      <c r="ICO65" s="10"/>
      <c r="ICP65" s="10"/>
      <c r="ICQ65" s="10"/>
      <c r="ICR65" s="10"/>
      <c r="ICS65" s="10"/>
      <c r="ICT65" s="10"/>
      <c r="ICU65" s="10"/>
      <c r="ICV65" s="10"/>
      <c r="ICW65" s="10"/>
      <c r="ICX65" s="10"/>
      <c r="ICY65" s="10"/>
      <c r="ICZ65" s="10"/>
      <c r="IDA65" s="10"/>
      <c r="IDB65" s="10"/>
      <c r="IDC65" s="10"/>
      <c r="IDD65" s="10"/>
      <c r="IDE65" s="10"/>
      <c r="IDF65" s="10"/>
      <c r="IDG65" s="10"/>
      <c r="IDH65" s="10"/>
      <c r="IDI65" s="10"/>
      <c r="IDJ65" s="10"/>
      <c r="IDK65" s="10"/>
      <c r="IDL65" s="10"/>
      <c r="IDM65" s="10"/>
      <c r="IDN65" s="10"/>
      <c r="IDO65" s="10"/>
      <c r="IDP65" s="10"/>
      <c r="IDQ65" s="10"/>
      <c r="IDR65" s="10"/>
      <c r="IDS65" s="10"/>
      <c r="IDT65" s="10"/>
      <c r="IDU65" s="10"/>
      <c r="IDV65" s="10"/>
      <c r="IDW65" s="10"/>
      <c r="IDX65" s="10"/>
      <c r="IDY65" s="10"/>
      <c r="IDZ65" s="10"/>
      <c r="IEA65" s="10"/>
      <c r="IEB65" s="10"/>
      <c r="IEC65" s="10"/>
      <c r="IED65" s="10"/>
      <c r="IEE65" s="10"/>
      <c r="IEF65" s="10"/>
      <c r="IEG65" s="10"/>
      <c r="IEH65" s="10"/>
      <c r="IEI65" s="10"/>
      <c r="IEJ65" s="10"/>
      <c r="IEK65" s="10"/>
      <c r="IEL65" s="10"/>
      <c r="IEM65" s="10"/>
      <c r="IEN65" s="10"/>
      <c r="IEO65" s="10"/>
      <c r="IEP65" s="10"/>
      <c r="IEQ65" s="10"/>
      <c r="IER65" s="10"/>
      <c r="IES65" s="10"/>
      <c r="IET65" s="10"/>
      <c r="IEU65" s="10"/>
      <c r="IEV65" s="10"/>
      <c r="IEW65" s="10"/>
      <c r="IEX65" s="10"/>
      <c r="IEY65" s="10"/>
      <c r="IEZ65" s="10"/>
      <c r="IFA65" s="10"/>
      <c r="IFB65" s="10"/>
      <c r="IFC65" s="10"/>
      <c r="IFD65" s="10"/>
      <c r="IFE65" s="10"/>
      <c r="IFF65" s="10"/>
      <c r="IFG65" s="10"/>
      <c r="IFH65" s="10"/>
      <c r="IFI65" s="10"/>
      <c r="IFJ65" s="10"/>
      <c r="IFK65" s="10"/>
      <c r="IFL65" s="10"/>
      <c r="IFM65" s="10"/>
      <c r="IFN65" s="10"/>
      <c r="IFO65" s="10"/>
      <c r="IFP65" s="10"/>
      <c r="IFQ65" s="10"/>
      <c r="IFR65" s="10"/>
      <c r="IFS65" s="10"/>
      <c r="IFT65" s="10"/>
      <c r="IFU65" s="10"/>
      <c r="IFV65" s="10"/>
      <c r="IFW65" s="10"/>
      <c r="IFX65" s="10"/>
      <c r="IFY65" s="10"/>
      <c r="IFZ65" s="10"/>
      <c r="IGA65" s="10"/>
      <c r="IGB65" s="10"/>
      <c r="IGC65" s="10"/>
      <c r="IGD65" s="10"/>
      <c r="IGE65" s="10"/>
      <c r="IGF65" s="10"/>
      <c r="IGG65" s="10"/>
      <c r="IGH65" s="10"/>
      <c r="IGI65" s="10"/>
      <c r="IGJ65" s="10"/>
      <c r="IGK65" s="10"/>
      <c r="IGL65" s="10"/>
      <c r="IGM65" s="10"/>
      <c r="IGN65" s="10"/>
      <c r="IGO65" s="10"/>
      <c r="IGP65" s="10"/>
      <c r="IGQ65" s="10"/>
      <c r="IGR65" s="10"/>
      <c r="IGS65" s="10"/>
      <c r="IGT65" s="10"/>
      <c r="IGU65" s="10"/>
      <c r="IGV65" s="10"/>
      <c r="IGW65" s="10"/>
      <c r="IGX65" s="10"/>
      <c r="IGY65" s="10"/>
      <c r="IGZ65" s="10"/>
      <c r="IHA65" s="10"/>
      <c r="IHB65" s="10"/>
      <c r="IHC65" s="10"/>
      <c r="IHD65" s="10"/>
      <c r="IHE65" s="10"/>
      <c r="IHF65" s="10"/>
      <c r="IHG65" s="10"/>
      <c r="IHH65" s="10"/>
      <c r="IHI65" s="10"/>
      <c r="IHJ65" s="10"/>
      <c r="IHK65" s="10"/>
      <c r="IHL65" s="10"/>
      <c r="IHM65" s="10"/>
      <c r="IHN65" s="10"/>
      <c r="IHO65" s="10"/>
      <c r="IHP65" s="10"/>
      <c r="IHQ65" s="10"/>
      <c r="IHR65" s="10"/>
      <c r="IHS65" s="10"/>
      <c r="IHT65" s="10"/>
      <c r="IHU65" s="10"/>
      <c r="IHV65" s="10"/>
      <c r="IHW65" s="10"/>
      <c r="IHX65" s="10"/>
      <c r="IHY65" s="10"/>
      <c r="IHZ65" s="10"/>
      <c r="IIA65" s="10"/>
      <c r="IIB65" s="10"/>
      <c r="IIC65" s="10"/>
      <c r="IID65" s="10"/>
      <c r="IIE65" s="10"/>
      <c r="IIF65" s="10"/>
      <c r="IIG65" s="10"/>
      <c r="IIH65" s="10"/>
      <c r="III65" s="10"/>
      <c r="IIJ65" s="10"/>
      <c r="IIK65" s="10"/>
      <c r="IIL65" s="10"/>
      <c r="IIM65" s="10"/>
      <c r="IIN65" s="10"/>
      <c r="IIO65" s="10"/>
      <c r="IIP65" s="10"/>
      <c r="IIQ65" s="10"/>
      <c r="IIR65" s="10"/>
      <c r="IIS65" s="10"/>
      <c r="IIT65" s="10"/>
      <c r="IIU65" s="10"/>
      <c r="IIV65" s="10"/>
      <c r="IIW65" s="10"/>
      <c r="IIX65" s="10"/>
      <c r="IIY65" s="10"/>
      <c r="IIZ65" s="10"/>
      <c r="IJA65" s="10"/>
      <c r="IJB65" s="10"/>
      <c r="IJC65" s="10"/>
      <c r="IJD65" s="10"/>
      <c r="IJE65" s="10"/>
      <c r="IJF65" s="10"/>
      <c r="IJG65" s="10"/>
      <c r="IJH65" s="10"/>
      <c r="IJI65" s="10"/>
      <c r="IJJ65" s="10"/>
      <c r="IJK65" s="10"/>
      <c r="IJL65" s="10"/>
      <c r="IJM65" s="10"/>
      <c r="IJN65" s="10"/>
      <c r="IJO65" s="10"/>
      <c r="IJP65" s="10"/>
      <c r="IJQ65" s="10"/>
      <c r="IJR65" s="10"/>
      <c r="IJS65" s="10"/>
      <c r="IJT65" s="10"/>
      <c r="IJU65" s="10"/>
      <c r="IJV65" s="10"/>
      <c r="IJW65" s="10"/>
      <c r="IJX65" s="10"/>
      <c r="IJY65" s="10"/>
      <c r="IJZ65" s="10"/>
      <c r="IKA65" s="10"/>
      <c r="IKB65" s="10"/>
      <c r="IKC65" s="10"/>
      <c r="IKD65" s="10"/>
      <c r="IKE65" s="10"/>
      <c r="IKF65" s="10"/>
      <c r="IKG65" s="10"/>
      <c r="IKH65" s="10"/>
      <c r="IKI65" s="10"/>
      <c r="IKJ65" s="10"/>
      <c r="IKK65" s="10"/>
      <c r="IKL65" s="10"/>
      <c r="IKM65" s="10"/>
      <c r="IKN65" s="10"/>
      <c r="IKO65" s="10"/>
      <c r="IKP65" s="10"/>
      <c r="IKQ65" s="10"/>
      <c r="IKR65" s="10"/>
      <c r="IKS65" s="10"/>
      <c r="IKT65" s="10"/>
      <c r="IKU65" s="10"/>
      <c r="IKV65" s="10"/>
      <c r="IKW65" s="10"/>
      <c r="IKX65" s="10"/>
      <c r="IKY65" s="10"/>
      <c r="IKZ65" s="10"/>
      <c r="ILA65" s="10"/>
      <c r="ILB65" s="10"/>
      <c r="ILC65" s="10"/>
      <c r="ILD65" s="10"/>
      <c r="ILE65" s="10"/>
      <c r="ILF65" s="10"/>
      <c r="ILG65" s="10"/>
      <c r="ILH65" s="10"/>
      <c r="ILI65" s="10"/>
      <c r="ILJ65" s="10"/>
      <c r="ILK65" s="10"/>
      <c r="ILL65" s="10"/>
      <c r="ILM65" s="10"/>
      <c r="ILN65" s="10"/>
      <c r="ILO65" s="10"/>
      <c r="ILP65" s="10"/>
      <c r="ILQ65" s="10"/>
      <c r="ILR65" s="10"/>
      <c r="ILS65" s="10"/>
      <c r="ILT65" s="10"/>
      <c r="ILU65" s="10"/>
      <c r="ILV65" s="10"/>
      <c r="ILW65" s="10"/>
      <c r="ILX65" s="10"/>
      <c r="ILY65" s="10"/>
      <c r="ILZ65" s="10"/>
      <c r="IMA65" s="10"/>
      <c r="IMB65" s="10"/>
      <c r="IMC65" s="10"/>
      <c r="IMD65" s="10"/>
      <c r="IME65" s="10"/>
      <c r="IMF65" s="10"/>
      <c r="IMG65" s="10"/>
      <c r="IMH65" s="10"/>
      <c r="IMI65" s="10"/>
      <c r="IMJ65" s="10"/>
      <c r="IMK65" s="10"/>
      <c r="IML65" s="10"/>
      <c r="IMM65" s="10"/>
      <c r="IMN65" s="10"/>
      <c r="IMO65" s="10"/>
      <c r="IMP65" s="10"/>
      <c r="IMQ65" s="10"/>
      <c r="IMR65" s="10"/>
      <c r="IMS65" s="10"/>
      <c r="IMT65" s="10"/>
      <c r="IMU65" s="10"/>
      <c r="IMV65" s="10"/>
      <c r="IMW65" s="10"/>
      <c r="IMX65" s="10"/>
      <c r="IMY65" s="10"/>
      <c r="IMZ65" s="10"/>
      <c r="INA65" s="10"/>
      <c r="INB65" s="10"/>
      <c r="INC65" s="10"/>
      <c r="IND65" s="10"/>
      <c r="INE65" s="10"/>
      <c r="INF65" s="10"/>
      <c r="ING65" s="10"/>
      <c r="INH65" s="10"/>
      <c r="INI65" s="10"/>
      <c r="INJ65" s="10"/>
      <c r="INK65" s="10"/>
      <c r="INL65" s="10"/>
      <c r="INM65" s="10"/>
      <c r="INN65" s="10"/>
      <c r="INO65" s="10"/>
      <c r="INP65" s="10"/>
      <c r="INQ65" s="10"/>
      <c r="INR65" s="10"/>
      <c r="INS65" s="10"/>
      <c r="INT65" s="10"/>
      <c r="INU65" s="10"/>
      <c r="INV65" s="10"/>
      <c r="INW65" s="10"/>
      <c r="INX65" s="10"/>
      <c r="INY65" s="10"/>
      <c r="INZ65" s="10"/>
      <c r="IOA65" s="10"/>
      <c r="IOB65" s="10"/>
      <c r="IOC65" s="10"/>
      <c r="IOD65" s="10"/>
      <c r="IOE65" s="10"/>
      <c r="IOF65" s="10"/>
      <c r="IOG65" s="10"/>
      <c r="IOH65" s="10"/>
      <c r="IOI65" s="10"/>
      <c r="IOJ65" s="10"/>
      <c r="IOK65" s="10"/>
      <c r="IOL65" s="10"/>
      <c r="IOM65" s="10"/>
      <c r="ION65" s="10"/>
      <c r="IOO65" s="10"/>
      <c r="IOP65" s="10"/>
      <c r="IOQ65" s="10"/>
      <c r="IOR65" s="10"/>
      <c r="IOS65" s="10"/>
      <c r="IOT65" s="10"/>
      <c r="IOU65" s="10"/>
      <c r="IOV65" s="10"/>
      <c r="IOW65" s="10"/>
      <c r="IOX65" s="10"/>
      <c r="IOY65" s="10"/>
      <c r="IOZ65" s="10"/>
      <c r="IPA65" s="10"/>
      <c r="IPB65" s="10"/>
      <c r="IPC65" s="10"/>
      <c r="IPD65" s="10"/>
      <c r="IPE65" s="10"/>
      <c r="IPF65" s="10"/>
      <c r="IPG65" s="10"/>
      <c r="IPH65" s="10"/>
      <c r="IPI65" s="10"/>
      <c r="IPJ65" s="10"/>
      <c r="IPK65" s="10"/>
      <c r="IPL65" s="10"/>
      <c r="IPM65" s="10"/>
      <c r="IPN65" s="10"/>
      <c r="IPO65" s="10"/>
      <c r="IPP65" s="10"/>
      <c r="IPQ65" s="10"/>
      <c r="IPR65" s="10"/>
      <c r="IPS65" s="10"/>
      <c r="IPT65" s="10"/>
      <c r="IPU65" s="10"/>
      <c r="IPV65" s="10"/>
      <c r="IPW65" s="10"/>
      <c r="IPX65" s="10"/>
      <c r="IPY65" s="10"/>
      <c r="IPZ65" s="10"/>
      <c r="IQA65" s="10"/>
      <c r="IQB65" s="10"/>
      <c r="IQC65" s="10"/>
      <c r="IQD65" s="10"/>
      <c r="IQE65" s="10"/>
      <c r="IQF65" s="10"/>
      <c r="IQG65" s="10"/>
      <c r="IQH65" s="10"/>
      <c r="IQI65" s="10"/>
      <c r="IQJ65" s="10"/>
      <c r="IQK65" s="10"/>
      <c r="IQL65" s="10"/>
      <c r="IQM65" s="10"/>
      <c r="IQN65" s="10"/>
      <c r="IQO65" s="10"/>
      <c r="IQP65" s="10"/>
      <c r="IQQ65" s="10"/>
      <c r="IQR65" s="10"/>
      <c r="IQS65" s="10"/>
      <c r="IQT65" s="10"/>
      <c r="IQU65" s="10"/>
      <c r="IQV65" s="10"/>
      <c r="IQW65" s="10"/>
      <c r="IQX65" s="10"/>
      <c r="IQY65" s="10"/>
      <c r="IQZ65" s="10"/>
      <c r="IRA65" s="10"/>
      <c r="IRB65" s="10"/>
      <c r="IRC65" s="10"/>
      <c r="IRD65" s="10"/>
      <c r="IRE65" s="10"/>
      <c r="IRF65" s="10"/>
      <c r="IRG65" s="10"/>
      <c r="IRH65" s="10"/>
      <c r="IRI65" s="10"/>
      <c r="IRJ65" s="10"/>
      <c r="IRK65" s="10"/>
      <c r="IRL65" s="10"/>
      <c r="IRM65" s="10"/>
      <c r="IRN65" s="10"/>
      <c r="IRO65" s="10"/>
      <c r="IRP65" s="10"/>
      <c r="IRQ65" s="10"/>
      <c r="IRR65" s="10"/>
      <c r="IRS65" s="10"/>
      <c r="IRT65" s="10"/>
      <c r="IRU65" s="10"/>
      <c r="IRV65" s="10"/>
      <c r="IRW65" s="10"/>
      <c r="IRX65" s="10"/>
      <c r="IRY65" s="10"/>
      <c r="IRZ65" s="10"/>
      <c r="ISA65" s="10"/>
      <c r="ISB65" s="10"/>
      <c r="ISC65" s="10"/>
      <c r="ISD65" s="10"/>
      <c r="ISE65" s="10"/>
      <c r="ISF65" s="10"/>
      <c r="ISG65" s="10"/>
      <c r="ISH65" s="10"/>
      <c r="ISI65" s="10"/>
      <c r="ISJ65" s="10"/>
      <c r="ISK65" s="10"/>
      <c r="ISL65" s="10"/>
      <c r="ISM65" s="10"/>
      <c r="ISN65" s="10"/>
      <c r="ISO65" s="10"/>
      <c r="ISP65" s="10"/>
      <c r="ISQ65" s="10"/>
      <c r="ISR65" s="10"/>
      <c r="ISS65" s="10"/>
      <c r="IST65" s="10"/>
      <c r="ISU65" s="10"/>
      <c r="ISV65" s="10"/>
      <c r="ISW65" s="10"/>
      <c r="ISX65" s="10"/>
      <c r="ISY65" s="10"/>
      <c r="ISZ65" s="10"/>
      <c r="ITA65" s="10"/>
      <c r="ITB65" s="10"/>
      <c r="ITC65" s="10"/>
      <c r="ITD65" s="10"/>
      <c r="ITE65" s="10"/>
      <c r="ITF65" s="10"/>
      <c r="ITG65" s="10"/>
      <c r="ITH65" s="10"/>
      <c r="ITI65" s="10"/>
      <c r="ITJ65" s="10"/>
      <c r="ITK65" s="10"/>
      <c r="ITL65" s="10"/>
      <c r="ITM65" s="10"/>
      <c r="ITN65" s="10"/>
      <c r="ITO65" s="10"/>
      <c r="ITP65" s="10"/>
      <c r="ITQ65" s="10"/>
      <c r="ITR65" s="10"/>
      <c r="ITS65" s="10"/>
      <c r="ITT65" s="10"/>
      <c r="ITU65" s="10"/>
      <c r="ITV65" s="10"/>
      <c r="ITW65" s="10"/>
      <c r="ITX65" s="10"/>
      <c r="ITY65" s="10"/>
      <c r="ITZ65" s="10"/>
      <c r="IUA65" s="10"/>
      <c r="IUB65" s="10"/>
      <c r="IUC65" s="10"/>
      <c r="IUD65" s="10"/>
      <c r="IUE65" s="10"/>
      <c r="IUF65" s="10"/>
      <c r="IUG65" s="10"/>
      <c r="IUH65" s="10"/>
      <c r="IUI65" s="10"/>
      <c r="IUJ65" s="10"/>
      <c r="IUK65" s="10"/>
      <c r="IUL65" s="10"/>
      <c r="IUM65" s="10"/>
      <c r="IUN65" s="10"/>
      <c r="IUO65" s="10"/>
      <c r="IUP65" s="10"/>
      <c r="IUQ65" s="10"/>
      <c r="IUR65" s="10"/>
      <c r="IUS65" s="10"/>
      <c r="IUT65" s="10"/>
      <c r="IUU65" s="10"/>
      <c r="IUV65" s="10"/>
      <c r="IUW65" s="10"/>
      <c r="IUX65" s="10"/>
      <c r="IUY65" s="10"/>
      <c r="IUZ65" s="10"/>
      <c r="IVA65" s="10"/>
      <c r="IVB65" s="10"/>
      <c r="IVC65" s="10"/>
      <c r="IVD65" s="10"/>
      <c r="IVE65" s="10"/>
      <c r="IVF65" s="10"/>
      <c r="IVG65" s="10"/>
      <c r="IVH65" s="10"/>
      <c r="IVI65" s="10"/>
      <c r="IVJ65" s="10"/>
      <c r="IVK65" s="10"/>
      <c r="IVL65" s="10"/>
      <c r="IVM65" s="10"/>
      <c r="IVN65" s="10"/>
      <c r="IVO65" s="10"/>
      <c r="IVP65" s="10"/>
      <c r="IVQ65" s="10"/>
      <c r="IVR65" s="10"/>
      <c r="IVS65" s="10"/>
      <c r="IVT65" s="10"/>
      <c r="IVU65" s="10"/>
      <c r="IVV65" s="10"/>
      <c r="IVW65" s="10"/>
      <c r="IVX65" s="10"/>
      <c r="IVY65" s="10"/>
      <c r="IVZ65" s="10"/>
      <c r="IWA65" s="10"/>
      <c r="IWB65" s="10"/>
      <c r="IWC65" s="10"/>
      <c r="IWD65" s="10"/>
      <c r="IWE65" s="10"/>
      <c r="IWF65" s="10"/>
      <c r="IWG65" s="10"/>
      <c r="IWH65" s="10"/>
      <c r="IWI65" s="10"/>
      <c r="IWJ65" s="10"/>
      <c r="IWK65" s="10"/>
      <c r="IWL65" s="10"/>
      <c r="IWM65" s="10"/>
      <c r="IWN65" s="10"/>
      <c r="IWO65" s="10"/>
      <c r="IWP65" s="10"/>
      <c r="IWQ65" s="10"/>
      <c r="IWR65" s="10"/>
      <c r="IWS65" s="10"/>
      <c r="IWT65" s="10"/>
      <c r="IWU65" s="10"/>
      <c r="IWV65" s="10"/>
      <c r="IWW65" s="10"/>
      <c r="IWX65" s="10"/>
      <c r="IWY65" s="10"/>
      <c r="IWZ65" s="10"/>
      <c r="IXA65" s="10"/>
      <c r="IXB65" s="10"/>
      <c r="IXC65" s="10"/>
      <c r="IXD65" s="10"/>
      <c r="IXE65" s="10"/>
      <c r="IXF65" s="10"/>
      <c r="IXG65" s="10"/>
      <c r="IXH65" s="10"/>
      <c r="IXI65" s="10"/>
      <c r="IXJ65" s="10"/>
      <c r="IXK65" s="10"/>
      <c r="IXL65" s="10"/>
      <c r="IXM65" s="10"/>
      <c r="IXN65" s="10"/>
      <c r="IXO65" s="10"/>
      <c r="IXP65" s="10"/>
      <c r="IXQ65" s="10"/>
      <c r="IXR65" s="10"/>
      <c r="IXS65" s="10"/>
      <c r="IXT65" s="10"/>
      <c r="IXU65" s="10"/>
      <c r="IXV65" s="10"/>
      <c r="IXW65" s="10"/>
      <c r="IXX65" s="10"/>
      <c r="IXY65" s="10"/>
      <c r="IXZ65" s="10"/>
      <c r="IYA65" s="10"/>
      <c r="IYB65" s="10"/>
      <c r="IYC65" s="10"/>
      <c r="IYD65" s="10"/>
      <c r="IYE65" s="10"/>
      <c r="IYF65" s="10"/>
      <c r="IYG65" s="10"/>
      <c r="IYH65" s="10"/>
      <c r="IYI65" s="10"/>
      <c r="IYJ65" s="10"/>
      <c r="IYK65" s="10"/>
      <c r="IYL65" s="10"/>
      <c r="IYM65" s="10"/>
      <c r="IYN65" s="10"/>
      <c r="IYO65" s="10"/>
      <c r="IYP65" s="10"/>
      <c r="IYQ65" s="10"/>
      <c r="IYR65" s="10"/>
      <c r="IYS65" s="10"/>
      <c r="IYT65" s="10"/>
      <c r="IYU65" s="10"/>
      <c r="IYV65" s="10"/>
      <c r="IYW65" s="10"/>
      <c r="IYX65" s="10"/>
      <c r="IYY65" s="10"/>
      <c r="IYZ65" s="10"/>
      <c r="IZA65" s="10"/>
      <c r="IZB65" s="10"/>
      <c r="IZC65" s="10"/>
      <c r="IZD65" s="10"/>
      <c r="IZE65" s="10"/>
      <c r="IZF65" s="10"/>
      <c r="IZG65" s="10"/>
      <c r="IZH65" s="10"/>
      <c r="IZI65" s="10"/>
      <c r="IZJ65" s="10"/>
      <c r="IZK65" s="10"/>
      <c r="IZL65" s="10"/>
      <c r="IZM65" s="10"/>
      <c r="IZN65" s="10"/>
      <c r="IZO65" s="10"/>
      <c r="IZP65" s="10"/>
      <c r="IZQ65" s="10"/>
      <c r="IZR65" s="10"/>
      <c r="IZS65" s="10"/>
      <c r="IZT65" s="10"/>
      <c r="IZU65" s="10"/>
      <c r="IZV65" s="10"/>
      <c r="IZW65" s="10"/>
      <c r="IZX65" s="10"/>
      <c r="IZY65" s="10"/>
      <c r="IZZ65" s="10"/>
      <c r="JAA65" s="10"/>
      <c r="JAB65" s="10"/>
      <c r="JAC65" s="10"/>
      <c r="JAD65" s="10"/>
      <c r="JAE65" s="10"/>
      <c r="JAF65" s="10"/>
      <c r="JAG65" s="10"/>
      <c r="JAH65" s="10"/>
      <c r="JAI65" s="10"/>
      <c r="JAJ65" s="10"/>
      <c r="JAK65" s="10"/>
      <c r="JAL65" s="10"/>
      <c r="JAM65" s="10"/>
      <c r="JAN65" s="10"/>
      <c r="JAO65" s="10"/>
      <c r="JAP65" s="10"/>
      <c r="JAQ65" s="10"/>
      <c r="JAR65" s="10"/>
      <c r="JAS65" s="10"/>
      <c r="JAT65" s="10"/>
      <c r="JAU65" s="10"/>
      <c r="JAV65" s="10"/>
      <c r="JAW65" s="10"/>
      <c r="JAX65" s="10"/>
      <c r="JAY65" s="10"/>
      <c r="JAZ65" s="10"/>
      <c r="JBA65" s="10"/>
      <c r="JBB65" s="10"/>
      <c r="JBC65" s="10"/>
      <c r="JBD65" s="10"/>
      <c r="JBE65" s="10"/>
      <c r="JBF65" s="10"/>
      <c r="JBG65" s="10"/>
      <c r="JBH65" s="10"/>
      <c r="JBI65" s="10"/>
      <c r="JBJ65" s="10"/>
      <c r="JBK65" s="10"/>
      <c r="JBL65" s="10"/>
      <c r="JBM65" s="10"/>
      <c r="JBN65" s="10"/>
      <c r="JBO65" s="10"/>
      <c r="JBP65" s="10"/>
      <c r="JBQ65" s="10"/>
      <c r="JBR65" s="10"/>
      <c r="JBS65" s="10"/>
      <c r="JBT65" s="10"/>
      <c r="JBU65" s="10"/>
      <c r="JBV65" s="10"/>
      <c r="JBW65" s="10"/>
      <c r="JBX65" s="10"/>
      <c r="JBY65" s="10"/>
      <c r="JBZ65" s="10"/>
      <c r="JCA65" s="10"/>
      <c r="JCB65" s="10"/>
      <c r="JCC65" s="10"/>
      <c r="JCD65" s="10"/>
      <c r="JCE65" s="10"/>
      <c r="JCF65" s="10"/>
      <c r="JCG65" s="10"/>
      <c r="JCH65" s="10"/>
      <c r="JCI65" s="10"/>
      <c r="JCJ65" s="10"/>
      <c r="JCK65" s="10"/>
      <c r="JCL65" s="10"/>
      <c r="JCM65" s="10"/>
      <c r="JCN65" s="10"/>
      <c r="JCO65" s="10"/>
      <c r="JCP65" s="10"/>
      <c r="JCQ65" s="10"/>
      <c r="JCR65" s="10"/>
      <c r="JCS65" s="10"/>
      <c r="JCT65" s="10"/>
      <c r="JCU65" s="10"/>
      <c r="JCV65" s="10"/>
      <c r="JCW65" s="10"/>
      <c r="JCX65" s="10"/>
      <c r="JCY65" s="10"/>
      <c r="JCZ65" s="10"/>
      <c r="JDA65" s="10"/>
      <c r="JDB65" s="10"/>
      <c r="JDC65" s="10"/>
      <c r="JDD65" s="10"/>
      <c r="JDE65" s="10"/>
      <c r="JDF65" s="10"/>
      <c r="JDG65" s="10"/>
      <c r="JDH65" s="10"/>
      <c r="JDI65" s="10"/>
      <c r="JDJ65" s="10"/>
      <c r="JDK65" s="10"/>
      <c r="JDL65" s="10"/>
      <c r="JDM65" s="10"/>
      <c r="JDN65" s="10"/>
      <c r="JDO65" s="10"/>
      <c r="JDP65" s="10"/>
      <c r="JDQ65" s="10"/>
      <c r="JDR65" s="10"/>
      <c r="JDS65" s="10"/>
      <c r="JDT65" s="10"/>
      <c r="JDU65" s="10"/>
      <c r="JDV65" s="10"/>
      <c r="JDW65" s="10"/>
      <c r="JDX65" s="10"/>
      <c r="JDY65" s="10"/>
      <c r="JDZ65" s="10"/>
      <c r="JEA65" s="10"/>
      <c r="JEB65" s="10"/>
      <c r="JEC65" s="10"/>
      <c r="JED65" s="10"/>
      <c r="JEE65" s="10"/>
      <c r="JEF65" s="10"/>
      <c r="JEG65" s="10"/>
      <c r="JEH65" s="10"/>
      <c r="JEI65" s="10"/>
      <c r="JEJ65" s="10"/>
      <c r="JEK65" s="10"/>
      <c r="JEL65" s="10"/>
      <c r="JEM65" s="10"/>
      <c r="JEN65" s="10"/>
      <c r="JEO65" s="10"/>
      <c r="JEP65" s="10"/>
      <c r="JEQ65" s="10"/>
      <c r="JER65" s="10"/>
      <c r="JES65" s="10"/>
      <c r="JET65" s="10"/>
      <c r="JEU65" s="10"/>
      <c r="JEV65" s="10"/>
      <c r="JEW65" s="10"/>
      <c r="JEX65" s="10"/>
      <c r="JEY65" s="10"/>
      <c r="JEZ65" s="10"/>
      <c r="JFA65" s="10"/>
      <c r="JFB65" s="10"/>
      <c r="JFC65" s="10"/>
      <c r="JFD65" s="10"/>
      <c r="JFE65" s="10"/>
      <c r="JFF65" s="10"/>
      <c r="JFG65" s="10"/>
      <c r="JFH65" s="10"/>
      <c r="JFI65" s="10"/>
      <c r="JFJ65" s="10"/>
      <c r="JFK65" s="10"/>
      <c r="JFL65" s="10"/>
      <c r="JFM65" s="10"/>
      <c r="JFN65" s="10"/>
      <c r="JFO65" s="10"/>
      <c r="JFP65" s="10"/>
      <c r="JFQ65" s="10"/>
      <c r="JFR65" s="10"/>
      <c r="JFS65" s="10"/>
      <c r="JFT65" s="10"/>
      <c r="JFU65" s="10"/>
      <c r="JFV65" s="10"/>
      <c r="JFW65" s="10"/>
      <c r="JFX65" s="10"/>
      <c r="JFY65" s="10"/>
      <c r="JFZ65" s="10"/>
      <c r="JGA65" s="10"/>
      <c r="JGB65" s="10"/>
      <c r="JGC65" s="10"/>
      <c r="JGD65" s="10"/>
      <c r="JGE65" s="10"/>
      <c r="JGF65" s="10"/>
      <c r="JGG65" s="10"/>
      <c r="JGH65" s="10"/>
      <c r="JGI65" s="10"/>
      <c r="JGJ65" s="10"/>
      <c r="JGK65" s="10"/>
      <c r="JGL65" s="10"/>
      <c r="JGM65" s="10"/>
      <c r="JGN65" s="10"/>
      <c r="JGO65" s="10"/>
      <c r="JGP65" s="10"/>
      <c r="JGQ65" s="10"/>
      <c r="JGR65" s="10"/>
      <c r="JGS65" s="10"/>
      <c r="JGT65" s="10"/>
      <c r="JGU65" s="10"/>
      <c r="JGV65" s="10"/>
      <c r="JGW65" s="10"/>
      <c r="JGX65" s="10"/>
      <c r="JGY65" s="10"/>
      <c r="JGZ65" s="10"/>
      <c r="JHA65" s="10"/>
      <c r="JHB65" s="10"/>
      <c r="JHC65" s="10"/>
      <c r="JHD65" s="10"/>
      <c r="JHE65" s="10"/>
      <c r="JHF65" s="10"/>
      <c r="JHG65" s="10"/>
      <c r="JHH65" s="10"/>
      <c r="JHI65" s="10"/>
      <c r="JHJ65" s="10"/>
      <c r="JHK65" s="10"/>
      <c r="JHL65" s="10"/>
      <c r="JHM65" s="10"/>
      <c r="JHN65" s="10"/>
      <c r="JHO65" s="10"/>
      <c r="JHP65" s="10"/>
      <c r="JHQ65" s="10"/>
      <c r="JHR65" s="10"/>
      <c r="JHS65" s="10"/>
      <c r="JHT65" s="10"/>
      <c r="JHU65" s="10"/>
      <c r="JHV65" s="10"/>
      <c r="JHW65" s="10"/>
      <c r="JHX65" s="10"/>
      <c r="JHY65" s="10"/>
      <c r="JHZ65" s="10"/>
      <c r="JIA65" s="10"/>
      <c r="JIB65" s="10"/>
      <c r="JIC65" s="10"/>
      <c r="JID65" s="10"/>
      <c r="JIE65" s="10"/>
      <c r="JIF65" s="10"/>
      <c r="JIG65" s="10"/>
      <c r="JIH65" s="10"/>
      <c r="JII65" s="10"/>
      <c r="JIJ65" s="10"/>
      <c r="JIK65" s="10"/>
      <c r="JIL65" s="10"/>
      <c r="JIM65" s="10"/>
      <c r="JIN65" s="10"/>
      <c r="JIO65" s="10"/>
      <c r="JIP65" s="10"/>
      <c r="JIQ65" s="10"/>
      <c r="JIR65" s="10"/>
      <c r="JIS65" s="10"/>
      <c r="JIT65" s="10"/>
      <c r="JIU65" s="10"/>
      <c r="JIV65" s="10"/>
      <c r="JIW65" s="10"/>
      <c r="JIX65" s="10"/>
      <c r="JIY65" s="10"/>
      <c r="JIZ65" s="10"/>
      <c r="JJA65" s="10"/>
      <c r="JJB65" s="10"/>
      <c r="JJC65" s="10"/>
      <c r="JJD65" s="10"/>
      <c r="JJE65" s="10"/>
      <c r="JJF65" s="10"/>
      <c r="JJG65" s="10"/>
      <c r="JJH65" s="10"/>
      <c r="JJI65" s="10"/>
      <c r="JJJ65" s="10"/>
      <c r="JJK65" s="10"/>
      <c r="JJL65" s="10"/>
      <c r="JJM65" s="10"/>
      <c r="JJN65" s="10"/>
      <c r="JJO65" s="10"/>
      <c r="JJP65" s="10"/>
      <c r="JJQ65" s="10"/>
      <c r="JJR65" s="10"/>
      <c r="JJS65" s="10"/>
      <c r="JJT65" s="10"/>
      <c r="JJU65" s="10"/>
      <c r="JJV65" s="10"/>
      <c r="JJW65" s="10"/>
      <c r="JJX65" s="10"/>
      <c r="JJY65" s="10"/>
      <c r="JJZ65" s="10"/>
      <c r="JKA65" s="10"/>
      <c r="JKB65" s="10"/>
      <c r="JKC65" s="10"/>
      <c r="JKD65" s="10"/>
      <c r="JKE65" s="10"/>
      <c r="JKF65" s="10"/>
      <c r="JKG65" s="10"/>
      <c r="JKH65" s="10"/>
      <c r="JKI65" s="10"/>
      <c r="JKJ65" s="10"/>
      <c r="JKK65" s="10"/>
      <c r="JKL65" s="10"/>
      <c r="JKM65" s="10"/>
      <c r="JKN65" s="10"/>
      <c r="JKO65" s="10"/>
      <c r="JKP65" s="10"/>
      <c r="JKQ65" s="10"/>
      <c r="JKR65" s="10"/>
      <c r="JKS65" s="10"/>
      <c r="JKT65" s="10"/>
      <c r="JKU65" s="10"/>
      <c r="JKV65" s="10"/>
      <c r="JKW65" s="10"/>
      <c r="JKX65" s="10"/>
      <c r="JKY65" s="10"/>
      <c r="JKZ65" s="10"/>
      <c r="JLA65" s="10"/>
      <c r="JLB65" s="10"/>
      <c r="JLC65" s="10"/>
      <c r="JLD65" s="10"/>
      <c r="JLE65" s="10"/>
      <c r="JLF65" s="10"/>
      <c r="JLG65" s="10"/>
      <c r="JLH65" s="10"/>
      <c r="JLI65" s="10"/>
      <c r="JLJ65" s="10"/>
      <c r="JLK65" s="10"/>
      <c r="JLL65" s="10"/>
      <c r="JLM65" s="10"/>
      <c r="JLN65" s="10"/>
      <c r="JLO65" s="10"/>
      <c r="JLP65" s="10"/>
      <c r="JLQ65" s="10"/>
      <c r="JLR65" s="10"/>
      <c r="JLS65" s="10"/>
      <c r="JLT65" s="10"/>
      <c r="JLU65" s="10"/>
      <c r="JLV65" s="10"/>
      <c r="JLW65" s="10"/>
      <c r="JLX65" s="10"/>
      <c r="JLY65" s="10"/>
      <c r="JLZ65" s="10"/>
      <c r="JMA65" s="10"/>
      <c r="JMB65" s="10"/>
      <c r="JMC65" s="10"/>
      <c r="JMD65" s="10"/>
      <c r="JME65" s="10"/>
      <c r="JMF65" s="10"/>
      <c r="JMG65" s="10"/>
      <c r="JMH65" s="10"/>
      <c r="JMI65" s="10"/>
      <c r="JMJ65" s="10"/>
      <c r="JMK65" s="10"/>
      <c r="JML65" s="10"/>
      <c r="JMM65" s="10"/>
      <c r="JMN65" s="10"/>
      <c r="JMO65" s="10"/>
      <c r="JMP65" s="10"/>
      <c r="JMQ65" s="10"/>
      <c r="JMR65" s="10"/>
      <c r="JMS65" s="10"/>
      <c r="JMT65" s="10"/>
      <c r="JMU65" s="10"/>
      <c r="JMV65" s="10"/>
      <c r="JMW65" s="10"/>
      <c r="JMX65" s="10"/>
      <c r="JMY65" s="10"/>
      <c r="JMZ65" s="10"/>
      <c r="JNA65" s="10"/>
      <c r="JNB65" s="10"/>
      <c r="JNC65" s="10"/>
      <c r="JND65" s="10"/>
      <c r="JNE65" s="10"/>
      <c r="JNF65" s="10"/>
      <c r="JNG65" s="10"/>
      <c r="JNH65" s="10"/>
      <c r="JNI65" s="10"/>
      <c r="JNJ65" s="10"/>
      <c r="JNK65" s="10"/>
      <c r="JNL65" s="10"/>
      <c r="JNM65" s="10"/>
      <c r="JNN65" s="10"/>
      <c r="JNO65" s="10"/>
      <c r="JNP65" s="10"/>
      <c r="JNQ65" s="10"/>
      <c r="JNR65" s="10"/>
      <c r="JNS65" s="10"/>
      <c r="JNT65" s="10"/>
      <c r="JNU65" s="10"/>
      <c r="JNV65" s="10"/>
      <c r="JNW65" s="10"/>
      <c r="JNX65" s="10"/>
      <c r="JNY65" s="10"/>
      <c r="JNZ65" s="10"/>
      <c r="JOA65" s="10"/>
      <c r="JOB65" s="10"/>
      <c r="JOC65" s="10"/>
      <c r="JOD65" s="10"/>
      <c r="JOE65" s="10"/>
      <c r="JOF65" s="10"/>
      <c r="JOG65" s="10"/>
      <c r="JOH65" s="10"/>
      <c r="JOI65" s="10"/>
      <c r="JOJ65" s="10"/>
      <c r="JOK65" s="10"/>
      <c r="JOL65" s="10"/>
      <c r="JOM65" s="10"/>
      <c r="JON65" s="10"/>
      <c r="JOO65" s="10"/>
      <c r="JOP65" s="10"/>
      <c r="JOQ65" s="10"/>
      <c r="JOR65" s="10"/>
      <c r="JOS65" s="10"/>
      <c r="JOT65" s="10"/>
      <c r="JOU65" s="10"/>
      <c r="JOV65" s="10"/>
      <c r="JOW65" s="10"/>
      <c r="JOX65" s="10"/>
      <c r="JOY65" s="10"/>
      <c r="JOZ65" s="10"/>
      <c r="JPA65" s="10"/>
      <c r="JPB65" s="10"/>
      <c r="JPC65" s="10"/>
      <c r="JPD65" s="10"/>
      <c r="JPE65" s="10"/>
      <c r="JPF65" s="10"/>
      <c r="JPG65" s="10"/>
      <c r="JPH65" s="10"/>
      <c r="JPI65" s="10"/>
      <c r="JPJ65" s="10"/>
      <c r="JPK65" s="10"/>
      <c r="JPL65" s="10"/>
      <c r="JPM65" s="10"/>
      <c r="JPN65" s="10"/>
      <c r="JPO65" s="10"/>
      <c r="JPP65" s="10"/>
      <c r="JPQ65" s="10"/>
      <c r="JPR65" s="10"/>
      <c r="JPS65" s="10"/>
      <c r="JPT65" s="10"/>
      <c r="JPU65" s="10"/>
      <c r="JPV65" s="10"/>
      <c r="JPW65" s="10"/>
      <c r="JPX65" s="10"/>
      <c r="JPY65" s="10"/>
      <c r="JPZ65" s="10"/>
      <c r="JQA65" s="10"/>
      <c r="JQB65" s="10"/>
      <c r="JQC65" s="10"/>
      <c r="JQD65" s="10"/>
      <c r="JQE65" s="10"/>
      <c r="JQF65" s="10"/>
      <c r="JQG65" s="10"/>
      <c r="JQH65" s="10"/>
      <c r="JQI65" s="10"/>
      <c r="JQJ65" s="10"/>
      <c r="JQK65" s="10"/>
      <c r="JQL65" s="10"/>
      <c r="JQM65" s="10"/>
      <c r="JQN65" s="10"/>
      <c r="JQO65" s="10"/>
      <c r="JQP65" s="10"/>
      <c r="JQQ65" s="10"/>
      <c r="JQR65" s="10"/>
      <c r="JQS65" s="10"/>
      <c r="JQT65" s="10"/>
      <c r="JQU65" s="10"/>
      <c r="JQV65" s="10"/>
      <c r="JQW65" s="10"/>
      <c r="JQX65" s="10"/>
      <c r="JQY65" s="10"/>
      <c r="JQZ65" s="10"/>
      <c r="JRA65" s="10"/>
      <c r="JRB65" s="10"/>
      <c r="JRC65" s="10"/>
      <c r="JRD65" s="10"/>
      <c r="JRE65" s="10"/>
      <c r="JRF65" s="10"/>
      <c r="JRG65" s="10"/>
      <c r="JRH65" s="10"/>
      <c r="JRI65" s="10"/>
      <c r="JRJ65" s="10"/>
      <c r="JRK65" s="10"/>
      <c r="JRL65" s="10"/>
      <c r="JRM65" s="10"/>
      <c r="JRN65" s="10"/>
      <c r="JRO65" s="10"/>
      <c r="JRP65" s="10"/>
      <c r="JRQ65" s="10"/>
      <c r="JRR65" s="10"/>
      <c r="JRS65" s="10"/>
      <c r="JRT65" s="10"/>
      <c r="JRU65" s="10"/>
      <c r="JRV65" s="10"/>
      <c r="JRW65" s="10"/>
      <c r="JRX65" s="10"/>
      <c r="JRY65" s="10"/>
      <c r="JRZ65" s="10"/>
      <c r="JSA65" s="10"/>
      <c r="JSB65" s="10"/>
      <c r="JSC65" s="10"/>
      <c r="JSD65" s="10"/>
      <c r="JSE65" s="10"/>
      <c r="JSF65" s="10"/>
      <c r="JSG65" s="10"/>
      <c r="JSH65" s="10"/>
      <c r="JSI65" s="10"/>
      <c r="JSJ65" s="10"/>
      <c r="JSK65" s="10"/>
      <c r="JSL65" s="10"/>
      <c r="JSM65" s="10"/>
      <c r="JSN65" s="10"/>
      <c r="JSO65" s="10"/>
      <c r="JSP65" s="10"/>
      <c r="JSQ65" s="10"/>
      <c r="JSR65" s="10"/>
      <c r="JSS65" s="10"/>
      <c r="JST65" s="10"/>
      <c r="JSU65" s="10"/>
      <c r="JSV65" s="10"/>
      <c r="JSW65" s="10"/>
      <c r="JSX65" s="10"/>
      <c r="JSY65" s="10"/>
      <c r="JSZ65" s="10"/>
      <c r="JTA65" s="10"/>
      <c r="JTB65" s="10"/>
      <c r="JTC65" s="10"/>
      <c r="JTD65" s="10"/>
      <c r="JTE65" s="10"/>
      <c r="JTF65" s="10"/>
      <c r="JTG65" s="10"/>
      <c r="JTH65" s="10"/>
      <c r="JTI65" s="10"/>
      <c r="JTJ65" s="10"/>
      <c r="JTK65" s="10"/>
      <c r="JTL65" s="10"/>
      <c r="JTM65" s="10"/>
      <c r="JTN65" s="10"/>
      <c r="JTO65" s="10"/>
      <c r="JTP65" s="10"/>
      <c r="JTQ65" s="10"/>
      <c r="JTR65" s="10"/>
      <c r="JTS65" s="10"/>
      <c r="JTT65" s="10"/>
      <c r="JTU65" s="10"/>
      <c r="JTV65" s="10"/>
      <c r="JTW65" s="10"/>
      <c r="JTX65" s="10"/>
      <c r="JTY65" s="10"/>
      <c r="JTZ65" s="10"/>
      <c r="JUA65" s="10"/>
      <c r="JUB65" s="10"/>
      <c r="JUC65" s="10"/>
      <c r="JUD65" s="10"/>
      <c r="JUE65" s="10"/>
      <c r="JUF65" s="10"/>
      <c r="JUG65" s="10"/>
      <c r="JUH65" s="10"/>
      <c r="JUI65" s="10"/>
      <c r="JUJ65" s="10"/>
      <c r="JUK65" s="10"/>
      <c r="JUL65" s="10"/>
      <c r="JUM65" s="10"/>
      <c r="JUN65" s="10"/>
      <c r="JUO65" s="10"/>
      <c r="JUP65" s="10"/>
      <c r="JUQ65" s="10"/>
      <c r="JUR65" s="10"/>
      <c r="JUS65" s="10"/>
      <c r="JUT65" s="10"/>
      <c r="JUU65" s="10"/>
      <c r="JUV65" s="10"/>
      <c r="JUW65" s="10"/>
      <c r="JUX65" s="10"/>
      <c r="JUY65" s="10"/>
      <c r="JUZ65" s="10"/>
      <c r="JVA65" s="10"/>
      <c r="JVB65" s="10"/>
      <c r="JVC65" s="10"/>
      <c r="JVD65" s="10"/>
      <c r="JVE65" s="10"/>
      <c r="JVF65" s="10"/>
      <c r="JVG65" s="10"/>
      <c r="JVH65" s="10"/>
      <c r="JVI65" s="10"/>
      <c r="JVJ65" s="10"/>
      <c r="JVK65" s="10"/>
      <c r="JVL65" s="10"/>
      <c r="JVM65" s="10"/>
      <c r="JVN65" s="10"/>
      <c r="JVO65" s="10"/>
      <c r="JVP65" s="10"/>
      <c r="JVQ65" s="10"/>
      <c r="JVR65" s="10"/>
      <c r="JVS65" s="10"/>
      <c r="JVT65" s="10"/>
      <c r="JVU65" s="10"/>
      <c r="JVV65" s="10"/>
      <c r="JVW65" s="10"/>
      <c r="JVX65" s="10"/>
      <c r="JVY65" s="10"/>
      <c r="JVZ65" s="10"/>
      <c r="JWA65" s="10"/>
      <c r="JWB65" s="10"/>
      <c r="JWC65" s="10"/>
      <c r="JWD65" s="10"/>
      <c r="JWE65" s="10"/>
      <c r="JWF65" s="10"/>
      <c r="JWG65" s="10"/>
      <c r="JWH65" s="10"/>
      <c r="JWI65" s="10"/>
      <c r="JWJ65" s="10"/>
      <c r="JWK65" s="10"/>
      <c r="JWL65" s="10"/>
      <c r="JWM65" s="10"/>
      <c r="JWN65" s="10"/>
      <c r="JWO65" s="10"/>
      <c r="JWP65" s="10"/>
      <c r="JWQ65" s="10"/>
      <c r="JWR65" s="10"/>
      <c r="JWS65" s="10"/>
      <c r="JWT65" s="10"/>
      <c r="JWU65" s="10"/>
      <c r="JWV65" s="10"/>
      <c r="JWW65" s="10"/>
      <c r="JWX65" s="10"/>
      <c r="JWY65" s="10"/>
      <c r="JWZ65" s="10"/>
      <c r="JXA65" s="10"/>
      <c r="JXB65" s="10"/>
      <c r="JXC65" s="10"/>
      <c r="JXD65" s="10"/>
      <c r="JXE65" s="10"/>
      <c r="JXF65" s="10"/>
      <c r="JXG65" s="10"/>
      <c r="JXH65" s="10"/>
      <c r="JXI65" s="10"/>
      <c r="JXJ65" s="10"/>
      <c r="JXK65" s="10"/>
      <c r="JXL65" s="10"/>
      <c r="JXM65" s="10"/>
      <c r="JXN65" s="10"/>
      <c r="JXO65" s="10"/>
      <c r="JXP65" s="10"/>
      <c r="JXQ65" s="10"/>
      <c r="JXR65" s="10"/>
      <c r="JXS65" s="10"/>
      <c r="JXT65" s="10"/>
      <c r="JXU65" s="10"/>
      <c r="JXV65" s="10"/>
      <c r="JXW65" s="10"/>
      <c r="JXX65" s="10"/>
      <c r="JXY65" s="10"/>
      <c r="JXZ65" s="10"/>
      <c r="JYA65" s="10"/>
      <c r="JYB65" s="10"/>
      <c r="JYC65" s="10"/>
      <c r="JYD65" s="10"/>
      <c r="JYE65" s="10"/>
      <c r="JYF65" s="10"/>
      <c r="JYG65" s="10"/>
      <c r="JYH65" s="10"/>
      <c r="JYI65" s="10"/>
      <c r="JYJ65" s="10"/>
      <c r="JYK65" s="10"/>
      <c r="JYL65" s="10"/>
      <c r="JYM65" s="10"/>
      <c r="JYN65" s="10"/>
      <c r="JYO65" s="10"/>
      <c r="JYP65" s="10"/>
      <c r="JYQ65" s="10"/>
      <c r="JYR65" s="10"/>
      <c r="JYS65" s="10"/>
      <c r="JYT65" s="10"/>
      <c r="JYU65" s="10"/>
      <c r="JYV65" s="10"/>
      <c r="JYW65" s="10"/>
      <c r="JYX65" s="10"/>
      <c r="JYY65" s="10"/>
      <c r="JYZ65" s="10"/>
      <c r="JZA65" s="10"/>
      <c r="JZB65" s="10"/>
      <c r="JZC65" s="10"/>
      <c r="JZD65" s="10"/>
      <c r="JZE65" s="10"/>
      <c r="JZF65" s="10"/>
      <c r="JZG65" s="10"/>
      <c r="JZH65" s="10"/>
      <c r="JZI65" s="10"/>
      <c r="JZJ65" s="10"/>
      <c r="JZK65" s="10"/>
      <c r="JZL65" s="10"/>
      <c r="JZM65" s="10"/>
      <c r="JZN65" s="10"/>
      <c r="JZO65" s="10"/>
      <c r="JZP65" s="10"/>
      <c r="JZQ65" s="10"/>
      <c r="JZR65" s="10"/>
      <c r="JZS65" s="10"/>
      <c r="JZT65" s="10"/>
      <c r="JZU65" s="10"/>
      <c r="JZV65" s="10"/>
      <c r="JZW65" s="10"/>
      <c r="JZX65" s="10"/>
      <c r="JZY65" s="10"/>
      <c r="JZZ65" s="10"/>
      <c r="KAA65" s="10"/>
      <c r="KAB65" s="10"/>
      <c r="KAC65" s="10"/>
      <c r="KAD65" s="10"/>
      <c r="KAE65" s="10"/>
      <c r="KAF65" s="10"/>
      <c r="KAG65" s="10"/>
      <c r="KAH65" s="10"/>
      <c r="KAI65" s="10"/>
      <c r="KAJ65" s="10"/>
      <c r="KAK65" s="10"/>
      <c r="KAL65" s="10"/>
      <c r="KAM65" s="10"/>
      <c r="KAN65" s="10"/>
      <c r="KAO65" s="10"/>
      <c r="KAP65" s="10"/>
      <c r="KAQ65" s="10"/>
      <c r="KAR65" s="10"/>
      <c r="KAS65" s="10"/>
      <c r="KAT65" s="10"/>
      <c r="KAU65" s="10"/>
      <c r="KAV65" s="10"/>
      <c r="KAW65" s="10"/>
      <c r="KAX65" s="10"/>
      <c r="KAY65" s="10"/>
      <c r="KAZ65" s="10"/>
      <c r="KBA65" s="10"/>
      <c r="KBB65" s="10"/>
      <c r="KBC65" s="10"/>
      <c r="KBD65" s="10"/>
      <c r="KBE65" s="10"/>
      <c r="KBF65" s="10"/>
      <c r="KBG65" s="10"/>
      <c r="KBH65" s="10"/>
      <c r="KBI65" s="10"/>
      <c r="KBJ65" s="10"/>
      <c r="KBK65" s="10"/>
      <c r="KBL65" s="10"/>
      <c r="KBM65" s="10"/>
      <c r="KBN65" s="10"/>
      <c r="KBO65" s="10"/>
      <c r="KBP65" s="10"/>
      <c r="KBQ65" s="10"/>
      <c r="KBR65" s="10"/>
      <c r="KBS65" s="10"/>
      <c r="KBT65" s="10"/>
      <c r="KBU65" s="10"/>
      <c r="KBV65" s="10"/>
      <c r="KBW65" s="10"/>
      <c r="KBX65" s="10"/>
      <c r="KBY65" s="10"/>
      <c r="KBZ65" s="10"/>
      <c r="KCA65" s="10"/>
      <c r="KCB65" s="10"/>
      <c r="KCC65" s="10"/>
      <c r="KCD65" s="10"/>
      <c r="KCE65" s="10"/>
      <c r="KCF65" s="10"/>
      <c r="KCG65" s="10"/>
      <c r="KCH65" s="10"/>
      <c r="KCI65" s="10"/>
      <c r="KCJ65" s="10"/>
      <c r="KCK65" s="10"/>
      <c r="KCL65" s="10"/>
      <c r="KCM65" s="10"/>
      <c r="KCN65" s="10"/>
      <c r="KCO65" s="10"/>
      <c r="KCP65" s="10"/>
      <c r="KCQ65" s="10"/>
      <c r="KCR65" s="10"/>
      <c r="KCS65" s="10"/>
      <c r="KCT65" s="10"/>
      <c r="KCU65" s="10"/>
      <c r="KCV65" s="10"/>
      <c r="KCW65" s="10"/>
      <c r="KCX65" s="10"/>
      <c r="KCY65" s="10"/>
      <c r="KCZ65" s="10"/>
      <c r="KDA65" s="10"/>
      <c r="KDB65" s="10"/>
      <c r="KDC65" s="10"/>
      <c r="KDD65" s="10"/>
      <c r="KDE65" s="10"/>
      <c r="KDF65" s="10"/>
      <c r="KDG65" s="10"/>
      <c r="KDH65" s="10"/>
      <c r="KDI65" s="10"/>
      <c r="KDJ65" s="10"/>
      <c r="KDK65" s="10"/>
      <c r="KDL65" s="10"/>
      <c r="KDM65" s="10"/>
      <c r="KDN65" s="10"/>
      <c r="KDO65" s="10"/>
      <c r="KDP65" s="10"/>
      <c r="KDQ65" s="10"/>
      <c r="KDR65" s="10"/>
      <c r="KDS65" s="10"/>
      <c r="KDT65" s="10"/>
      <c r="KDU65" s="10"/>
      <c r="KDV65" s="10"/>
      <c r="KDW65" s="10"/>
      <c r="KDX65" s="10"/>
      <c r="KDY65" s="10"/>
      <c r="KDZ65" s="10"/>
      <c r="KEA65" s="10"/>
      <c r="KEB65" s="10"/>
      <c r="KEC65" s="10"/>
      <c r="KED65" s="10"/>
      <c r="KEE65" s="10"/>
      <c r="KEF65" s="10"/>
      <c r="KEG65" s="10"/>
      <c r="KEH65" s="10"/>
      <c r="KEI65" s="10"/>
      <c r="KEJ65" s="10"/>
      <c r="KEK65" s="10"/>
      <c r="KEL65" s="10"/>
      <c r="KEM65" s="10"/>
      <c r="KEN65" s="10"/>
      <c r="KEO65" s="10"/>
      <c r="KEP65" s="10"/>
      <c r="KEQ65" s="10"/>
      <c r="KER65" s="10"/>
      <c r="KES65" s="10"/>
      <c r="KET65" s="10"/>
      <c r="KEU65" s="10"/>
      <c r="KEV65" s="10"/>
      <c r="KEW65" s="10"/>
      <c r="KEX65" s="10"/>
      <c r="KEY65" s="10"/>
      <c r="KEZ65" s="10"/>
      <c r="KFA65" s="10"/>
      <c r="KFB65" s="10"/>
      <c r="KFC65" s="10"/>
      <c r="KFD65" s="10"/>
      <c r="KFE65" s="10"/>
      <c r="KFF65" s="10"/>
      <c r="KFG65" s="10"/>
      <c r="KFH65" s="10"/>
      <c r="KFI65" s="10"/>
      <c r="KFJ65" s="10"/>
      <c r="KFK65" s="10"/>
      <c r="KFL65" s="10"/>
      <c r="KFM65" s="10"/>
      <c r="KFN65" s="10"/>
      <c r="KFO65" s="10"/>
      <c r="KFP65" s="10"/>
      <c r="KFQ65" s="10"/>
      <c r="KFR65" s="10"/>
      <c r="KFS65" s="10"/>
      <c r="KFT65" s="10"/>
      <c r="KFU65" s="10"/>
      <c r="KFV65" s="10"/>
      <c r="KFW65" s="10"/>
      <c r="KFX65" s="10"/>
      <c r="KFY65" s="10"/>
      <c r="KFZ65" s="10"/>
      <c r="KGA65" s="10"/>
      <c r="KGB65" s="10"/>
      <c r="KGC65" s="10"/>
      <c r="KGD65" s="10"/>
      <c r="KGE65" s="10"/>
      <c r="KGF65" s="10"/>
      <c r="KGG65" s="10"/>
      <c r="KGH65" s="10"/>
      <c r="KGI65" s="10"/>
      <c r="KGJ65" s="10"/>
      <c r="KGK65" s="10"/>
      <c r="KGL65" s="10"/>
      <c r="KGM65" s="10"/>
      <c r="KGN65" s="10"/>
      <c r="KGO65" s="10"/>
      <c r="KGP65" s="10"/>
      <c r="KGQ65" s="10"/>
      <c r="KGR65" s="10"/>
      <c r="KGS65" s="10"/>
      <c r="KGT65" s="10"/>
      <c r="KGU65" s="10"/>
      <c r="KGV65" s="10"/>
      <c r="KGW65" s="10"/>
      <c r="KGX65" s="10"/>
      <c r="KGY65" s="10"/>
      <c r="KGZ65" s="10"/>
      <c r="KHA65" s="10"/>
      <c r="KHB65" s="10"/>
      <c r="KHC65" s="10"/>
      <c r="KHD65" s="10"/>
      <c r="KHE65" s="10"/>
      <c r="KHF65" s="10"/>
      <c r="KHG65" s="10"/>
      <c r="KHH65" s="10"/>
      <c r="KHI65" s="10"/>
      <c r="KHJ65" s="10"/>
      <c r="KHK65" s="10"/>
      <c r="KHL65" s="10"/>
      <c r="KHM65" s="10"/>
      <c r="KHN65" s="10"/>
      <c r="KHO65" s="10"/>
      <c r="KHP65" s="10"/>
      <c r="KHQ65" s="10"/>
      <c r="KHR65" s="10"/>
      <c r="KHS65" s="10"/>
      <c r="KHT65" s="10"/>
      <c r="KHU65" s="10"/>
      <c r="KHV65" s="10"/>
      <c r="KHW65" s="10"/>
      <c r="KHX65" s="10"/>
      <c r="KHY65" s="10"/>
      <c r="KHZ65" s="10"/>
      <c r="KIA65" s="10"/>
      <c r="KIB65" s="10"/>
      <c r="KIC65" s="10"/>
      <c r="KID65" s="10"/>
      <c r="KIE65" s="10"/>
      <c r="KIF65" s="10"/>
      <c r="KIG65" s="10"/>
      <c r="KIH65" s="10"/>
      <c r="KII65" s="10"/>
      <c r="KIJ65" s="10"/>
      <c r="KIK65" s="10"/>
      <c r="KIL65" s="10"/>
      <c r="KIM65" s="10"/>
      <c r="KIN65" s="10"/>
      <c r="KIO65" s="10"/>
      <c r="KIP65" s="10"/>
      <c r="KIQ65" s="10"/>
      <c r="KIR65" s="10"/>
      <c r="KIS65" s="10"/>
      <c r="KIT65" s="10"/>
      <c r="KIU65" s="10"/>
      <c r="KIV65" s="10"/>
      <c r="KIW65" s="10"/>
      <c r="KIX65" s="10"/>
      <c r="KIY65" s="10"/>
      <c r="KIZ65" s="10"/>
      <c r="KJA65" s="10"/>
      <c r="KJB65" s="10"/>
      <c r="KJC65" s="10"/>
      <c r="KJD65" s="10"/>
      <c r="KJE65" s="10"/>
      <c r="KJF65" s="10"/>
      <c r="KJG65" s="10"/>
      <c r="KJH65" s="10"/>
      <c r="KJI65" s="10"/>
      <c r="KJJ65" s="10"/>
      <c r="KJK65" s="10"/>
      <c r="KJL65" s="10"/>
      <c r="KJM65" s="10"/>
      <c r="KJN65" s="10"/>
      <c r="KJO65" s="10"/>
      <c r="KJP65" s="10"/>
      <c r="KJQ65" s="10"/>
      <c r="KJR65" s="10"/>
      <c r="KJS65" s="10"/>
      <c r="KJT65" s="10"/>
      <c r="KJU65" s="10"/>
      <c r="KJV65" s="10"/>
      <c r="KJW65" s="10"/>
      <c r="KJX65" s="10"/>
      <c r="KJY65" s="10"/>
      <c r="KJZ65" s="10"/>
      <c r="KKA65" s="10"/>
      <c r="KKB65" s="10"/>
      <c r="KKC65" s="10"/>
      <c r="KKD65" s="10"/>
      <c r="KKE65" s="10"/>
      <c r="KKF65" s="10"/>
      <c r="KKG65" s="10"/>
      <c r="KKH65" s="10"/>
      <c r="KKI65" s="10"/>
      <c r="KKJ65" s="10"/>
      <c r="KKK65" s="10"/>
      <c r="KKL65" s="10"/>
      <c r="KKM65" s="10"/>
      <c r="KKN65" s="10"/>
      <c r="KKO65" s="10"/>
      <c r="KKP65" s="10"/>
      <c r="KKQ65" s="10"/>
      <c r="KKR65" s="10"/>
      <c r="KKS65" s="10"/>
      <c r="KKT65" s="10"/>
      <c r="KKU65" s="10"/>
      <c r="KKV65" s="10"/>
      <c r="KKW65" s="10"/>
      <c r="KKX65" s="10"/>
      <c r="KKY65" s="10"/>
      <c r="KKZ65" s="10"/>
      <c r="KLA65" s="10"/>
      <c r="KLB65" s="10"/>
      <c r="KLC65" s="10"/>
      <c r="KLD65" s="10"/>
      <c r="KLE65" s="10"/>
      <c r="KLF65" s="10"/>
      <c r="KLG65" s="10"/>
      <c r="KLH65" s="10"/>
      <c r="KLI65" s="10"/>
      <c r="KLJ65" s="10"/>
      <c r="KLK65" s="10"/>
      <c r="KLL65" s="10"/>
      <c r="KLM65" s="10"/>
      <c r="KLN65" s="10"/>
      <c r="KLO65" s="10"/>
      <c r="KLP65" s="10"/>
      <c r="KLQ65" s="10"/>
      <c r="KLR65" s="10"/>
      <c r="KLS65" s="10"/>
      <c r="KLT65" s="10"/>
      <c r="KLU65" s="10"/>
      <c r="KLV65" s="10"/>
      <c r="KLW65" s="10"/>
      <c r="KLX65" s="10"/>
      <c r="KLY65" s="10"/>
      <c r="KLZ65" s="10"/>
      <c r="KMA65" s="10"/>
      <c r="KMB65" s="10"/>
      <c r="KMC65" s="10"/>
      <c r="KMD65" s="10"/>
      <c r="KME65" s="10"/>
      <c r="KMF65" s="10"/>
      <c r="KMG65" s="10"/>
      <c r="KMH65" s="10"/>
      <c r="KMI65" s="10"/>
      <c r="KMJ65" s="10"/>
      <c r="KMK65" s="10"/>
      <c r="KML65" s="10"/>
      <c r="KMM65" s="10"/>
      <c r="KMN65" s="10"/>
      <c r="KMO65" s="10"/>
      <c r="KMP65" s="10"/>
      <c r="KMQ65" s="10"/>
      <c r="KMR65" s="10"/>
      <c r="KMS65" s="10"/>
      <c r="KMT65" s="10"/>
      <c r="KMU65" s="10"/>
      <c r="KMV65" s="10"/>
      <c r="KMW65" s="10"/>
      <c r="KMX65" s="10"/>
      <c r="KMY65" s="10"/>
      <c r="KMZ65" s="10"/>
      <c r="KNA65" s="10"/>
      <c r="KNB65" s="10"/>
      <c r="KNC65" s="10"/>
      <c r="KND65" s="10"/>
      <c r="KNE65" s="10"/>
      <c r="KNF65" s="10"/>
      <c r="KNG65" s="10"/>
      <c r="KNH65" s="10"/>
      <c r="KNI65" s="10"/>
      <c r="KNJ65" s="10"/>
      <c r="KNK65" s="10"/>
      <c r="KNL65" s="10"/>
      <c r="KNM65" s="10"/>
      <c r="KNN65" s="10"/>
      <c r="KNO65" s="10"/>
      <c r="KNP65" s="10"/>
      <c r="KNQ65" s="10"/>
      <c r="KNR65" s="10"/>
      <c r="KNS65" s="10"/>
      <c r="KNT65" s="10"/>
      <c r="KNU65" s="10"/>
      <c r="KNV65" s="10"/>
      <c r="KNW65" s="10"/>
      <c r="KNX65" s="10"/>
      <c r="KNY65" s="10"/>
      <c r="KNZ65" s="10"/>
      <c r="KOA65" s="10"/>
      <c r="KOB65" s="10"/>
      <c r="KOC65" s="10"/>
      <c r="KOD65" s="10"/>
      <c r="KOE65" s="10"/>
      <c r="KOF65" s="10"/>
      <c r="KOG65" s="10"/>
      <c r="KOH65" s="10"/>
      <c r="KOI65" s="10"/>
      <c r="KOJ65" s="10"/>
      <c r="KOK65" s="10"/>
      <c r="KOL65" s="10"/>
      <c r="KOM65" s="10"/>
      <c r="KON65" s="10"/>
      <c r="KOO65" s="10"/>
      <c r="KOP65" s="10"/>
      <c r="KOQ65" s="10"/>
      <c r="KOR65" s="10"/>
      <c r="KOS65" s="10"/>
      <c r="KOT65" s="10"/>
      <c r="KOU65" s="10"/>
      <c r="KOV65" s="10"/>
      <c r="KOW65" s="10"/>
      <c r="KOX65" s="10"/>
      <c r="KOY65" s="10"/>
      <c r="KOZ65" s="10"/>
      <c r="KPA65" s="10"/>
      <c r="KPB65" s="10"/>
      <c r="KPC65" s="10"/>
      <c r="KPD65" s="10"/>
      <c r="KPE65" s="10"/>
      <c r="KPF65" s="10"/>
      <c r="KPG65" s="10"/>
      <c r="KPH65" s="10"/>
      <c r="KPI65" s="10"/>
      <c r="KPJ65" s="10"/>
      <c r="KPK65" s="10"/>
      <c r="KPL65" s="10"/>
      <c r="KPM65" s="10"/>
      <c r="KPN65" s="10"/>
      <c r="KPO65" s="10"/>
      <c r="KPP65" s="10"/>
      <c r="KPQ65" s="10"/>
      <c r="KPR65" s="10"/>
      <c r="KPS65" s="10"/>
      <c r="KPT65" s="10"/>
      <c r="KPU65" s="10"/>
      <c r="KPV65" s="10"/>
      <c r="KPW65" s="10"/>
      <c r="KPX65" s="10"/>
      <c r="KPY65" s="10"/>
      <c r="KPZ65" s="10"/>
      <c r="KQA65" s="10"/>
      <c r="KQB65" s="10"/>
      <c r="KQC65" s="10"/>
      <c r="KQD65" s="10"/>
      <c r="KQE65" s="10"/>
      <c r="KQF65" s="10"/>
      <c r="KQG65" s="10"/>
      <c r="KQH65" s="10"/>
      <c r="KQI65" s="10"/>
      <c r="KQJ65" s="10"/>
      <c r="KQK65" s="10"/>
      <c r="KQL65" s="10"/>
      <c r="KQM65" s="10"/>
      <c r="KQN65" s="10"/>
      <c r="KQO65" s="10"/>
      <c r="KQP65" s="10"/>
      <c r="KQQ65" s="10"/>
      <c r="KQR65" s="10"/>
      <c r="KQS65" s="10"/>
      <c r="KQT65" s="10"/>
      <c r="KQU65" s="10"/>
      <c r="KQV65" s="10"/>
      <c r="KQW65" s="10"/>
      <c r="KQX65" s="10"/>
      <c r="KQY65" s="10"/>
      <c r="KQZ65" s="10"/>
      <c r="KRA65" s="10"/>
      <c r="KRB65" s="10"/>
      <c r="KRC65" s="10"/>
      <c r="KRD65" s="10"/>
      <c r="KRE65" s="10"/>
      <c r="KRF65" s="10"/>
      <c r="KRG65" s="10"/>
      <c r="KRH65" s="10"/>
      <c r="KRI65" s="10"/>
      <c r="KRJ65" s="10"/>
      <c r="KRK65" s="10"/>
      <c r="KRL65" s="10"/>
      <c r="KRM65" s="10"/>
      <c r="KRN65" s="10"/>
      <c r="KRO65" s="10"/>
      <c r="KRP65" s="10"/>
      <c r="KRQ65" s="10"/>
      <c r="KRR65" s="10"/>
      <c r="KRS65" s="10"/>
      <c r="KRT65" s="10"/>
      <c r="KRU65" s="10"/>
      <c r="KRV65" s="10"/>
      <c r="KRW65" s="10"/>
      <c r="KRX65" s="10"/>
      <c r="KRY65" s="10"/>
      <c r="KRZ65" s="10"/>
      <c r="KSA65" s="10"/>
      <c r="KSB65" s="10"/>
      <c r="KSC65" s="10"/>
      <c r="KSD65" s="10"/>
      <c r="KSE65" s="10"/>
      <c r="KSF65" s="10"/>
      <c r="KSG65" s="10"/>
      <c r="KSH65" s="10"/>
      <c r="KSI65" s="10"/>
      <c r="KSJ65" s="10"/>
      <c r="KSK65" s="10"/>
      <c r="KSL65" s="10"/>
      <c r="KSM65" s="10"/>
      <c r="KSN65" s="10"/>
      <c r="KSO65" s="10"/>
      <c r="KSP65" s="10"/>
      <c r="KSQ65" s="10"/>
      <c r="KSR65" s="10"/>
      <c r="KSS65" s="10"/>
      <c r="KST65" s="10"/>
      <c r="KSU65" s="10"/>
      <c r="KSV65" s="10"/>
      <c r="KSW65" s="10"/>
      <c r="KSX65" s="10"/>
      <c r="KSY65" s="10"/>
      <c r="KSZ65" s="10"/>
      <c r="KTA65" s="10"/>
      <c r="KTB65" s="10"/>
      <c r="KTC65" s="10"/>
      <c r="KTD65" s="10"/>
      <c r="KTE65" s="10"/>
      <c r="KTF65" s="10"/>
      <c r="KTG65" s="10"/>
      <c r="KTH65" s="10"/>
      <c r="KTI65" s="10"/>
      <c r="KTJ65" s="10"/>
      <c r="KTK65" s="10"/>
      <c r="KTL65" s="10"/>
      <c r="KTM65" s="10"/>
      <c r="KTN65" s="10"/>
      <c r="KTO65" s="10"/>
      <c r="KTP65" s="10"/>
      <c r="KTQ65" s="10"/>
      <c r="KTR65" s="10"/>
      <c r="KTS65" s="10"/>
      <c r="KTT65" s="10"/>
      <c r="KTU65" s="10"/>
      <c r="KTV65" s="10"/>
      <c r="KTW65" s="10"/>
      <c r="KTX65" s="10"/>
      <c r="KTY65" s="10"/>
      <c r="KTZ65" s="10"/>
      <c r="KUA65" s="10"/>
      <c r="KUB65" s="10"/>
      <c r="KUC65" s="10"/>
      <c r="KUD65" s="10"/>
      <c r="KUE65" s="10"/>
      <c r="KUF65" s="10"/>
      <c r="KUG65" s="10"/>
      <c r="KUH65" s="10"/>
      <c r="KUI65" s="10"/>
      <c r="KUJ65" s="10"/>
      <c r="KUK65" s="10"/>
      <c r="KUL65" s="10"/>
      <c r="KUM65" s="10"/>
      <c r="KUN65" s="10"/>
      <c r="KUO65" s="10"/>
      <c r="KUP65" s="10"/>
      <c r="KUQ65" s="10"/>
      <c r="KUR65" s="10"/>
      <c r="KUS65" s="10"/>
      <c r="KUT65" s="10"/>
      <c r="KUU65" s="10"/>
      <c r="KUV65" s="10"/>
      <c r="KUW65" s="10"/>
      <c r="KUX65" s="10"/>
      <c r="KUY65" s="10"/>
      <c r="KUZ65" s="10"/>
      <c r="KVA65" s="10"/>
      <c r="KVB65" s="10"/>
      <c r="KVC65" s="10"/>
      <c r="KVD65" s="10"/>
      <c r="KVE65" s="10"/>
      <c r="KVF65" s="10"/>
      <c r="KVG65" s="10"/>
      <c r="KVH65" s="10"/>
      <c r="KVI65" s="10"/>
      <c r="KVJ65" s="10"/>
      <c r="KVK65" s="10"/>
      <c r="KVL65" s="10"/>
      <c r="KVM65" s="10"/>
      <c r="KVN65" s="10"/>
      <c r="KVO65" s="10"/>
      <c r="KVP65" s="10"/>
      <c r="KVQ65" s="10"/>
      <c r="KVR65" s="10"/>
      <c r="KVS65" s="10"/>
      <c r="KVT65" s="10"/>
      <c r="KVU65" s="10"/>
      <c r="KVV65" s="10"/>
      <c r="KVW65" s="10"/>
      <c r="KVX65" s="10"/>
      <c r="KVY65" s="10"/>
      <c r="KVZ65" s="10"/>
      <c r="KWA65" s="10"/>
      <c r="KWB65" s="10"/>
      <c r="KWC65" s="10"/>
      <c r="KWD65" s="10"/>
      <c r="KWE65" s="10"/>
      <c r="KWF65" s="10"/>
      <c r="KWG65" s="10"/>
      <c r="KWH65" s="10"/>
      <c r="KWI65" s="10"/>
      <c r="KWJ65" s="10"/>
      <c r="KWK65" s="10"/>
      <c r="KWL65" s="10"/>
      <c r="KWM65" s="10"/>
      <c r="KWN65" s="10"/>
      <c r="KWO65" s="10"/>
      <c r="KWP65" s="10"/>
      <c r="KWQ65" s="10"/>
      <c r="KWR65" s="10"/>
      <c r="KWS65" s="10"/>
      <c r="KWT65" s="10"/>
      <c r="KWU65" s="10"/>
      <c r="KWV65" s="10"/>
      <c r="KWW65" s="10"/>
      <c r="KWX65" s="10"/>
      <c r="KWY65" s="10"/>
      <c r="KWZ65" s="10"/>
      <c r="KXA65" s="10"/>
      <c r="KXB65" s="10"/>
      <c r="KXC65" s="10"/>
      <c r="KXD65" s="10"/>
      <c r="KXE65" s="10"/>
      <c r="KXF65" s="10"/>
      <c r="KXG65" s="10"/>
      <c r="KXH65" s="10"/>
      <c r="KXI65" s="10"/>
      <c r="KXJ65" s="10"/>
      <c r="KXK65" s="10"/>
      <c r="KXL65" s="10"/>
      <c r="KXM65" s="10"/>
      <c r="KXN65" s="10"/>
      <c r="KXO65" s="10"/>
      <c r="KXP65" s="10"/>
      <c r="KXQ65" s="10"/>
      <c r="KXR65" s="10"/>
      <c r="KXS65" s="10"/>
      <c r="KXT65" s="10"/>
      <c r="KXU65" s="10"/>
      <c r="KXV65" s="10"/>
      <c r="KXW65" s="10"/>
      <c r="KXX65" s="10"/>
      <c r="KXY65" s="10"/>
      <c r="KXZ65" s="10"/>
      <c r="KYA65" s="10"/>
      <c r="KYB65" s="10"/>
      <c r="KYC65" s="10"/>
      <c r="KYD65" s="10"/>
      <c r="KYE65" s="10"/>
      <c r="KYF65" s="10"/>
      <c r="KYG65" s="10"/>
      <c r="KYH65" s="10"/>
      <c r="KYI65" s="10"/>
      <c r="KYJ65" s="10"/>
      <c r="KYK65" s="10"/>
      <c r="KYL65" s="10"/>
      <c r="KYM65" s="10"/>
      <c r="KYN65" s="10"/>
      <c r="KYO65" s="10"/>
      <c r="KYP65" s="10"/>
      <c r="KYQ65" s="10"/>
      <c r="KYR65" s="10"/>
      <c r="KYS65" s="10"/>
      <c r="KYT65" s="10"/>
      <c r="KYU65" s="10"/>
      <c r="KYV65" s="10"/>
      <c r="KYW65" s="10"/>
      <c r="KYX65" s="10"/>
      <c r="KYY65" s="10"/>
      <c r="KYZ65" s="10"/>
      <c r="KZA65" s="10"/>
      <c r="KZB65" s="10"/>
      <c r="KZC65" s="10"/>
      <c r="KZD65" s="10"/>
      <c r="KZE65" s="10"/>
      <c r="KZF65" s="10"/>
      <c r="KZG65" s="10"/>
      <c r="KZH65" s="10"/>
      <c r="KZI65" s="10"/>
      <c r="KZJ65" s="10"/>
      <c r="KZK65" s="10"/>
      <c r="KZL65" s="10"/>
      <c r="KZM65" s="10"/>
      <c r="KZN65" s="10"/>
      <c r="KZO65" s="10"/>
      <c r="KZP65" s="10"/>
      <c r="KZQ65" s="10"/>
      <c r="KZR65" s="10"/>
      <c r="KZS65" s="10"/>
      <c r="KZT65" s="10"/>
      <c r="KZU65" s="10"/>
      <c r="KZV65" s="10"/>
      <c r="KZW65" s="10"/>
      <c r="KZX65" s="10"/>
      <c r="KZY65" s="10"/>
      <c r="KZZ65" s="10"/>
      <c r="LAA65" s="10"/>
      <c r="LAB65" s="10"/>
      <c r="LAC65" s="10"/>
      <c r="LAD65" s="10"/>
      <c r="LAE65" s="10"/>
      <c r="LAF65" s="10"/>
      <c r="LAG65" s="10"/>
      <c r="LAH65" s="10"/>
      <c r="LAI65" s="10"/>
      <c r="LAJ65" s="10"/>
      <c r="LAK65" s="10"/>
      <c r="LAL65" s="10"/>
      <c r="LAM65" s="10"/>
      <c r="LAN65" s="10"/>
      <c r="LAO65" s="10"/>
      <c r="LAP65" s="10"/>
      <c r="LAQ65" s="10"/>
      <c r="LAR65" s="10"/>
      <c r="LAS65" s="10"/>
      <c r="LAT65" s="10"/>
      <c r="LAU65" s="10"/>
      <c r="LAV65" s="10"/>
      <c r="LAW65" s="10"/>
      <c r="LAX65" s="10"/>
      <c r="LAY65" s="10"/>
      <c r="LAZ65" s="10"/>
      <c r="LBA65" s="10"/>
      <c r="LBB65" s="10"/>
      <c r="LBC65" s="10"/>
      <c r="LBD65" s="10"/>
      <c r="LBE65" s="10"/>
      <c r="LBF65" s="10"/>
      <c r="LBG65" s="10"/>
      <c r="LBH65" s="10"/>
      <c r="LBI65" s="10"/>
      <c r="LBJ65" s="10"/>
      <c r="LBK65" s="10"/>
      <c r="LBL65" s="10"/>
      <c r="LBM65" s="10"/>
      <c r="LBN65" s="10"/>
      <c r="LBO65" s="10"/>
      <c r="LBP65" s="10"/>
      <c r="LBQ65" s="10"/>
      <c r="LBR65" s="10"/>
      <c r="LBS65" s="10"/>
      <c r="LBT65" s="10"/>
      <c r="LBU65" s="10"/>
      <c r="LBV65" s="10"/>
      <c r="LBW65" s="10"/>
      <c r="LBX65" s="10"/>
      <c r="LBY65" s="10"/>
      <c r="LBZ65" s="10"/>
      <c r="LCA65" s="10"/>
      <c r="LCB65" s="10"/>
      <c r="LCC65" s="10"/>
      <c r="LCD65" s="10"/>
      <c r="LCE65" s="10"/>
      <c r="LCF65" s="10"/>
      <c r="LCG65" s="10"/>
      <c r="LCH65" s="10"/>
      <c r="LCI65" s="10"/>
      <c r="LCJ65" s="10"/>
      <c r="LCK65" s="10"/>
      <c r="LCL65" s="10"/>
      <c r="LCM65" s="10"/>
      <c r="LCN65" s="10"/>
      <c r="LCO65" s="10"/>
      <c r="LCP65" s="10"/>
      <c r="LCQ65" s="10"/>
      <c r="LCR65" s="10"/>
      <c r="LCS65" s="10"/>
      <c r="LCT65" s="10"/>
      <c r="LCU65" s="10"/>
      <c r="LCV65" s="10"/>
      <c r="LCW65" s="10"/>
      <c r="LCX65" s="10"/>
      <c r="LCY65" s="10"/>
      <c r="LCZ65" s="10"/>
      <c r="LDA65" s="10"/>
      <c r="LDB65" s="10"/>
      <c r="LDC65" s="10"/>
      <c r="LDD65" s="10"/>
      <c r="LDE65" s="10"/>
      <c r="LDF65" s="10"/>
      <c r="LDG65" s="10"/>
      <c r="LDH65" s="10"/>
      <c r="LDI65" s="10"/>
      <c r="LDJ65" s="10"/>
      <c r="LDK65" s="10"/>
      <c r="LDL65" s="10"/>
      <c r="LDM65" s="10"/>
      <c r="LDN65" s="10"/>
      <c r="LDO65" s="10"/>
      <c r="LDP65" s="10"/>
      <c r="LDQ65" s="10"/>
      <c r="LDR65" s="10"/>
      <c r="LDS65" s="10"/>
      <c r="LDT65" s="10"/>
      <c r="LDU65" s="10"/>
      <c r="LDV65" s="10"/>
      <c r="LDW65" s="10"/>
      <c r="LDX65" s="10"/>
      <c r="LDY65" s="10"/>
      <c r="LDZ65" s="10"/>
      <c r="LEA65" s="10"/>
      <c r="LEB65" s="10"/>
      <c r="LEC65" s="10"/>
      <c r="LED65" s="10"/>
      <c r="LEE65" s="10"/>
      <c r="LEF65" s="10"/>
      <c r="LEG65" s="10"/>
      <c r="LEH65" s="10"/>
      <c r="LEI65" s="10"/>
      <c r="LEJ65" s="10"/>
      <c r="LEK65" s="10"/>
      <c r="LEL65" s="10"/>
      <c r="LEM65" s="10"/>
      <c r="LEN65" s="10"/>
      <c r="LEO65" s="10"/>
      <c r="LEP65" s="10"/>
      <c r="LEQ65" s="10"/>
      <c r="LER65" s="10"/>
      <c r="LES65" s="10"/>
      <c r="LET65" s="10"/>
      <c r="LEU65" s="10"/>
      <c r="LEV65" s="10"/>
      <c r="LEW65" s="10"/>
      <c r="LEX65" s="10"/>
      <c r="LEY65" s="10"/>
      <c r="LEZ65" s="10"/>
      <c r="LFA65" s="10"/>
      <c r="LFB65" s="10"/>
      <c r="LFC65" s="10"/>
      <c r="LFD65" s="10"/>
      <c r="LFE65" s="10"/>
      <c r="LFF65" s="10"/>
      <c r="LFG65" s="10"/>
      <c r="LFH65" s="10"/>
      <c r="LFI65" s="10"/>
      <c r="LFJ65" s="10"/>
      <c r="LFK65" s="10"/>
      <c r="LFL65" s="10"/>
      <c r="LFM65" s="10"/>
      <c r="LFN65" s="10"/>
      <c r="LFO65" s="10"/>
      <c r="LFP65" s="10"/>
      <c r="LFQ65" s="10"/>
      <c r="LFR65" s="10"/>
      <c r="LFS65" s="10"/>
      <c r="LFT65" s="10"/>
      <c r="LFU65" s="10"/>
      <c r="LFV65" s="10"/>
      <c r="LFW65" s="10"/>
      <c r="LFX65" s="10"/>
      <c r="LFY65" s="10"/>
      <c r="LFZ65" s="10"/>
      <c r="LGA65" s="10"/>
      <c r="LGB65" s="10"/>
      <c r="LGC65" s="10"/>
      <c r="LGD65" s="10"/>
      <c r="LGE65" s="10"/>
      <c r="LGF65" s="10"/>
      <c r="LGG65" s="10"/>
      <c r="LGH65" s="10"/>
      <c r="LGI65" s="10"/>
      <c r="LGJ65" s="10"/>
      <c r="LGK65" s="10"/>
      <c r="LGL65" s="10"/>
      <c r="LGM65" s="10"/>
      <c r="LGN65" s="10"/>
      <c r="LGO65" s="10"/>
      <c r="LGP65" s="10"/>
      <c r="LGQ65" s="10"/>
      <c r="LGR65" s="10"/>
      <c r="LGS65" s="10"/>
      <c r="LGT65" s="10"/>
      <c r="LGU65" s="10"/>
      <c r="LGV65" s="10"/>
      <c r="LGW65" s="10"/>
      <c r="LGX65" s="10"/>
      <c r="LGY65" s="10"/>
      <c r="LGZ65" s="10"/>
      <c r="LHA65" s="10"/>
      <c r="LHB65" s="10"/>
      <c r="LHC65" s="10"/>
      <c r="LHD65" s="10"/>
      <c r="LHE65" s="10"/>
      <c r="LHF65" s="10"/>
      <c r="LHG65" s="10"/>
      <c r="LHH65" s="10"/>
      <c r="LHI65" s="10"/>
      <c r="LHJ65" s="10"/>
      <c r="LHK65" s="10"/>
      <c r="LHL65" s="10"/>
      <c r="LHM65" s="10"/>
      <c r="LHN65" s="10"/>
      <c r="LHO65" s="10"/>
      <c r="LHP65" s="10"/>
      <c r="LHQ65" s="10"/>
      <c r="LHR65" s="10"/>
      <c r="LHS65" s="10"/>
      <c r="LHT65" s="10"/>
      <c r="LHU65" s="10"/>
      <c r="LHV65" s="10"/>
      <c r="LHW65" s="10"/>
      <c r="LHX65" s="10"/>
      <c r="LHY65" s="10"/>
      <c r="LHZ65" s="10"/>
      <c r="LIA65" s="10"/>
      <c r="LIB65" s="10"/>
      <c r="LIC65" s="10"/>
      <c r="LID65" s="10"/>
      <c r="LIE65" s="10"/>
      <c r="LIF65" s="10"/>
      <c r="LIG65" s="10"/>
      <c r="LIH65" s="10"/>
      <c r="LII65" s="10"/>
      <c r="LIJ65" s="10"/>
      <c r="LIK65" s="10"/>
      <c r="LIL65" s="10"/>
      <c r="LIM65" s="10"/>
      <c r="LIN65" s="10"/>
      <c r="LIO65" s="10"/>
      <c r="LIP65" s="10"/>
      <c r="LIQ65" s="10"/>
      <c r="LIR65" s="10"/>
      <c r="LIS65" s="10"/>
      <c r="LIT65" s="10"/>
      <c r="LIU65" s="10"/>
      <c r="LIV65" s="10"/>
      <c r="LIW65" s="10"/>
      <c r="LIX65" s="10"/>
      <c r="LIY65" s="10"/>
      <c r="LIZ65" s="10"/>
      <c r="LJA65" s="10"/>
      <c r="LJB65" s="10"/>
      <c r="LJC65" s="10"/>
      <c r="LJD65" s="10"/>
      <c r="LJE65" s="10"/>
      <c r="LJF65" s="10"/>
      <c r="LJG65" s="10"/>
      <c r="LJH65" s="10"/>
      <c r="LJI65" s="10"/>
      <c r="LJJ65" s="10"/>
      <c r="LJK65" s="10"/>
      <c r="LJL65" s="10"/>
      <c r="LJM65" s="10"/>
      <c r="LJN65" s="10"/>
      <c r="LJO65" s="10"/>
      <c r="LJP65" s="10"/>
      <c r="LJQ65" s="10"/>
      <c r="LJR65" s="10"/>
      <c r="LJS65" s="10"/>
      <c r="LJT65" s="10"/>
      <c r="LJU65" s="10"/>
      <c r="LJV65" s="10"/>
      <c r="LJW65" s="10"/>
      <c r="LJX65" s="10"/>
      <c r="LJY65" s="10"/>
      <c r="LJZ65" s="10"/>
      <c r="LKA65" s="10"/>
      <c r="LKB65" s="10"/>
      <c r="LKC65" s="10"/>
      <c r="LKD65" s="10"/>
      <c r="LKE65" s="10"/>
      <c r="LKF65" s="10"/>
      <c r="LKG65" s="10"/>
      <c r="LKH65" s="10"/>
      <c r="LKI65" s="10"/>
      <c r="LKJ65" s="10"/>
      <c r="LKK65" s="10"/>
      <c r="LKL65" s="10"/>
      <c r="LKM65" s="10"/>
      <c r="LKN65" s="10"/>
      <c r="LKO65" s="10"/>
      <c r="LKP65" s="10"/>
      <c r="LKQ65" s="10"/>
      <c r="LKR65" s="10"/>
      <c r="LKS65" s="10"/>
      <c r="LKT65" s="10"/>
      <c r="LKU65" s="10"/>
      <c r="LKV65" s="10"/>
      <c r="LKW65" s="10"/>
      <c r="LKX65" s="10"/>
      <c r="LKY65" s="10"/>
      <c r="LKZ65" s="10"/>
      <c r="LLA65" s="10"/>
      <c r="LLB65" s="10"/>
      <c r="LLC65" s="10"/>
      <c r="LLD65" s="10"/>
      <c r="LLE65" s="10"/>
      <c r="LLF65" s="10"/>
      <c r="LLG65" s="10"/>
      <c r="LLH65" s="10"/>
      <c r="LLI65" s="10"/>
      <c r="LLJ65" s="10"/>
      <c r="LLK65" s="10"/>
      <c r="LLL65" s="10"/>
      <c r="LLM65" s="10"/>
      <c r="LLN65" s="10"/>
      <c r="LLO65" s="10"/>
      <c r="LLP65" s="10"/>
      <c r="LLQ65" s="10"/>
      <c r="LLR65" s="10"/>
      <c r="LLS65" s="10"/>
      <c r="LLT65" s="10"/>
      <c r="LLU65" s="10"/>
      <c r="LLV65" s="10"/>
      <c r="LLW65" s="10"/>
      <c r="LLX65" s="10"/>
      <c r="LLY65" s="10"/>
      <c r="LLZ65" s="10"/>
      <c r="LMA65" s="10"/>
      <c r="LMB65" s="10"/>
      <c r="LMC65" s="10"/>
      <c r="LMD65" s="10"/>
      <c r="LME65" s="10"/>
      <c r="LMF65" s="10"/>
      <c r="LMG65" s="10"/>
      <c r="LMH65" s="10"/>
      <c r="LMI65" s="10"/>
      <c r="LMJ65" s="10"/>
      <c r="LMK65" s="10"/>
      <c r="LML65" s="10"/>
      <c r="LMM65" s="10"/>
      <c r="LMN65" s="10"/>
      <c r="LMO65" s="10"/>
      <c r="LMP65" s="10"/>
      <c r="LMQ65" s="10"/>
      <c r="LMR65" s="10"/>
      <c r="LMS65" s="10"/>
      <c r="LMT65" s="10"/>
      <c r="LMU65" s="10"/>
      <c r="LMV65" s="10"/>
      <c r="LMW65" s="10"/>
      <c r="LMX65" s="10"/>
      <c r="LMY65" s="10"/>
      <c r="LMZ65" s="10"/>
      <c r="LNA65" s="10"/>
      <c r="LNB65" s="10"/>
      <c r="LNC65" s="10"/>
      <c r="LND65" s="10"/>
      <c r="LNE65" s="10"/>
      <c r="LNF65" s="10"/>
      <c r="LNG65" s="10"/>
      <c r="LNH65" s="10"/>
      <c r="LNI65" s="10"/>
      <c r="LNJ65" s="10"/>
      <c r="LNK65" s="10"/>
      <c r="LNL65" s="10"/>
      <c r="LNM65" s="10"/>
      <c r="LNN65" s="10"/>
      <c r="LNO65" s="10"/>
      <c r="LNP65" s="10"/>
      <c r="LNQ65" s="10"/>
      <c r="LNR65" s="10"/>
      <c r="LNS65" s="10"/>
      <c r="LNT65" s="10"/>
      <c r="LNU65" s="10"/>
      <c r="LNV65" s="10"/>
      <c r="LNW65" s="10"/>
      <c r="LNX65" s="10"/>
      <c r="LNY65" s="10"/>
      <c r="LNZ65" s="10"/>
      <c r="LOA65" s="10"/>
      <c r="LOB65" s="10"/>
      <c r="LOC65" s="10"/>
      <c r="LOD65" s="10"/>
      <c r="LOE65" s="10"/>
      <c r="LOF65" s="10"/>
      <c r="LOG65" s="10"/>
      <c r="LOH65" s="10"/>
      <c r="LOI65" s="10"/>
      <c r="LOJ65" s="10"/>
      <c r="LOK65" s="10"/>
      <c r="LOL65" s="10"/>
      <c r="LOM65" s="10"/>
      <c r="LON65" s="10"/>
      <c r="LOO65" s="10"/>
      <c r="LOP65" s="10"/>
      <c r="LOQ65" s="10"/>
      <c r="LOR65" s="10"/>
      <c r="LOS65" s="10"/>
      <c r="LOT65" s="10"/>
      <c r="LOU65" s="10"/>
      <c r="LOV65" s="10"/>
      <c r="LOW65" s="10"/>
      <c r="LOX65" s="10"/>
      <c r="LOY65" s="10"/>
      <c r="LOZ65" s="10"/>
      <c r="LPA65" s="10"/>
      <c r="LPB65" s="10"/>
      <c r="LPC65" s="10"/>
      <c r="LPD65" s="10"/>
      <c r="LPE65" s="10"/>
      <c r="LPF65" s="10"/>
      <c r="LPG65" s="10"/>
      <c r="LPH65" s="10"/>
      <c r="LPI65" s="10"/>
      <c r="LPJ65" s="10"/>
      <c r="LPK65" s="10"/>
      <c r="LPL65" s="10"/>
      <c r="LPM65" s="10"/>
      <c r="LPN65" s="10"/>
      <c r="LPO65" s="10"/>
      <c r="LPP65" s="10"/>
      <c r="LPQ65" s="10"/>
      <c r="LPR65" s="10"/>
      <c r="LPS65" s="10"/>
      <c r="LPT65" s="10"/>
      <c r="LPU65" s="10"/>
      <c r="LPV65" s="10"/>
      <c r="LPW65" s="10"/>
      <c r="LPX65" s="10"/>
      <c r="LPY65" s="10"/>
      <c r="LPZ65" s="10"/>
      <c r="LQA65" s="10"/>
      <c r="LQB65" s="10"/>
      <c r="LQC65" s="10"/>
      <c r="LQD65" s="10"/>
      <c r="LQE65" s="10"/>
      <c r="LQF65" s="10"/>
      <c r="LQG65" s="10"/>
      <c r="LQH65" s="10"/>
      <c r="LQI65" s="10"/>
      <c r="LQJ65" s="10"/>
      <c r="LQK65" s="10"/>
      <c r="LQL65" s="10"/>
      <c r="LQM65" s="10"/>
      <c r="LQN65" s="10"/>
      <c r="LQO65" s="10"/>
      <c r="LQP65" s="10"/>
      <c r="LQQ65" s="10"/>
      <c r="LQR65" s="10"/>
      <c r="LQS65" s="10"/>
      <c r="LQT65" s="10"/>
      <c r="LQU65" s="10"/>
      <c r="LQV65" s="10"/>
      <c r="LQW65" s="10"/>
      <c r="LQX65" s="10"/>
      <c r="LQY65" s="10"/>
      <c r="LQZ65" s="10"/>
      <c r="LRA65" s="10"/>
      <c r="LRB65" s="10"/>
      <c r="LRC65" s="10"/>
      <c r="LRD65" s="10"/>
      <c r="LRE65" s="10"/>
      <c r="LRF65" s="10"/>
      <c r="LRG65" s="10"/>
      <c r="LRH65" s="10"/>
      <c r="LRI65" s="10"/>
      <c r="LRJ65" s="10"/>
      <c r="LRK65" s="10"/>
      <c r="LRL65" s="10"/>
      <c r="LRM65" s="10"/>
      <c r="LRN65" s="10"/>
      <c r="LRO65" s="10"/>
      <c r="LRP65" s="10"/>
      <c r="LRQ65" s="10"/>
      <c r="LRR65" s="10"/>
      <c r="LRS65" s="10"/>
      <c r="LRT65" s="10"/>
      <c r="LRU65" s="10"/>
      <c r="LRV65" s="10"/>
      <c r="LRW65" s="10"/>
      <c r="LRX65" s="10"/>
      <c r="LRY65" s="10"/>
      <c r="LRZ65" s="10"/>
      <c r="LSA65" s="10"/>
      <c r="LSB65" s="10"/>
      <c r="LSC65" s="10"/>
      <c r="LSD65" s="10"/>
      <c r="LSE65" s="10"/>
      <c r="LSF65" s="10"/>
      <c r="LSG65" s="10"/>
      <c r="LSH65" s="10"/>
      <c r="LSI65" s="10"/>
      <c r="LSJ65" s="10"/>
      <c r="LSK65" s="10"/>
      <c r="LSL65" s="10"/>
      <c r="LSM65" s="10"/>
      <c r="LSN65" s="10"/>
      <c r="LSO65" s="10"/>
      <c r="LSP65" s="10"/>
      <c r="LSQ65" s="10"/>
      <c r="LSR65" s="10"/>
      <c r="LSS65" s="10"/>
      <c r="LST65" s="10"/>
      <c r="LSU65" s="10"/>
      <c r="LSV65" s="10"/>
      <c r="LSW65" s="10"/>
      <c r="LSX65" s="10"/>
      <c r="LSY65" s="10"/>
      <c r="LSZ65" s="10"/>
      <c r="LTA65" s="10"/>
      <c r="LTB65" s="10"/>
      <c r="LTC65" s="10"/>
      <c r="LTD65" s="10"/>
      <c r="LTE65" s="10"/>
      <c r="LTF65" s="10"/>
      <c r="LTG65" s="10"/>
      <c r="LTH65" s="10"/>
      <c r="LTI65" s="10"/>
      <c r="LTJ65" s="10"/>
      <c r="LTK65" s="10"/>
      <c r="LTL65" s="10"/>
      <c r="LTM65" s="10"/>
      <c r="LTN65" s="10"/>
      <c r="LTO65" s="10"/>
      <c r="LTP65" s="10"/>
      <c r="LTQ65" s="10"/>
      <c r="LTR65" s="10"/>
      <c r="LTS65" s="10"/>
      <c r="LTT65" s="10"/>
      <c r="LTU65" s="10"/>
      <c r="LTV65" s="10"/>
      <c r="LTW65" s="10"/>
      <c r="LTX65" s="10"/>
      <c r="LTY65" s="10"/>
      <c r="LTZ65" s="10"/>
      <c r="LUA65" s="10"/>
      <c r="LUB65" s="10"/>
      <c r="LUC65" s="10"/>
      <c r="LUD65" s="10"/>
      <c r="LUE65" s="10"/>
      <c r="LUF65" s="10"/>
      <c r="LUG65" s="10"/>
      <c r="LUH65" s="10"/>
      <c r="LUI65" s="10"/>
      <c r="LUJ65" s="10"/>
      <c r="LUK65" s="10"/>
      <c r="LUL65" s="10"/>
      <c r="LUM65" s="10"/>
      <c r="LUN65" s="10"/>
      <c r="LUO65" s="10"/>
      <c r="LUP65" s="10"/>
      <c r="LUQ65" s="10"/>
      <c r="LUR65" s="10"/>
      <c r="LUS65" s="10"/>
      <c r="LUT65" s="10"/>
      <c r="LUU65" s="10"/>
      <c r="LUV65" s="10"/>
      <c r="LUW65" s="10"/>
      <c r="LUX65" s="10"/>
      <c r="LUY65" s="10"/>
      <c r="LUZ65" s="10"/>
      <c r="LVA65" s="10"/>
      <c r="LVB65" s="10"/>
      <c r="LVC65" s="10"/>
      <c r="LVD65" s="10"/>
      <c r="LVE65" s="10"/>
      <c r="LVF65" s="10"/>
      <c r="LVG65" s="10"/>
      <c r="LVH65" s="10"/>
      <c r="LVI65" s="10"/>
      <c r="LVJ65" s="10"/>
      <c r="LVK65" s="10"/>
      <c r="LVL65" s="10"/>
      <c r="LVM65" s="10"/>
      <c r="LVN65" s="10"/>
      <c r="LVO65" s="10"/>
      <c r="LVP65" s="10"/>
      <c r="LVQ65" s="10"/>
      <c r="LVR65" s="10"/>
      <c r="LVS65" s="10"/>
      <c r="LVT65" s="10"/>
      <c r="LVU65" s="10"/>
      <c r="LVV65" s="10"/>
      <c r="LVW65" s="10"/>
      <c r="LVX65" s="10"/>
      <c r="LVY65" s="10"/>
      <c r="LVZ65" s="10"/>
      <c r="LWA65" s="10"/>
      <c r="LWB65" s="10"/>
      <c r="LWC65" s="10"/>
      <c r="LWD65" s="10"/>
      <c r="LWE65" s="10"/>
      <c r="LWF65" s="10"/>
      <c r="LWG65" s="10"/>
      <c r="LWH65" s="10"/>
      <c r="LWI65" s="10"/>
      <c r="LWJ65" s="10"/>
      <c r="LWK65" s="10"/>
      <c r="LWL65" s="10"/>
      <c r="LWM65" s="10"/>
      <c r="LWN65" s="10"/>
      <c r="LWO65" s="10"/>
      <c r="LWP65" s="10"/>
      <c r="LWQ65" s="10"/>
      <c r="LWR65" s="10"/>
      <c r="LWS65" s="10"/>
      <c r="LWT65" s="10"/>
      <c r="LWU65" s="10"/>
      <c r="LWV65" s="10"/>
      <c r="LWW65" s="10"/>
      <c r="LWX65" s="10"/>
      <c r="LWY65" s="10"/>
      <c r="LWZ65" s="10"/>
      <c r="LXA65" s="10"/>
      <c r="LXB65" s="10"/>
      <c r="LXC65" s="10"/>
      <c r="LXD65" s="10"/>
      <c r="LXE65" s="10"/>
      <c r="LXF65" s="10"/>
      <c r="LXG65" s="10"/>
      <c r="LXH65" s="10"/>
      <c r="LXI65" s="10"/>
      <c r="LXJ65" s="10"/>
      <c r="LXK65" s="10"/>
      <c r="LXL65" s="10"/>
      <c r="LXM65" s="10"/>
      <c r="LXN65" s="10"/>
      <c r="LXO65" s="10"/>
      <c r="LXP65" s="10"/>
      <c r="LXQ65" s="10"/>
      <c r="LXR65" s="10"/>
      <c r="LXS65" s="10"/>
      <c r="LXT65" s="10"/>
      <c r="LXU65" s="10"/>
      <c r="LXV65" s="10"/>
      <c r="LXW65" s="10"/>
      <c r="LXX65" s="10"/>
      <c r="LXY65" s="10"/>
      <c r="LXZ65" s="10"/>
      <c r="LYA65" s="10"/>
      <c r="LYB65" s="10"/>
      <c r="LYC65" s="10"/>
      <c r="LYD65" s="10"/>
      <c r="LYE65" s="10"/>
      <c r="LYF65" s="10"/>
      <c r="LYG65" s="10"/>
      <c r="LYH65" s="10"/>
      <c r="LYI65" s="10"/>
      <c r="LYJ65" s="10"/>
      <c r="LYK65" s="10"/>
      <c r="LYL65" s="10"/>
      <c r="LYM65" s="10"/>
      <c r="LYN65" s="10"/>
      <c r="LYO65" s="10"/>
      <c r="LYP65" s="10"/>
      <c r="LYQ65" s="10"/>
      <c r="LYR65" s="10"/>
      <c r="LYS65" s="10"/>
      <c r="LYT65" s="10"/>
      <c r="LYU65" s="10"/>
      <c r="LYV65" s="10"/>
      <c r="LYW65" s="10"/>
      <c r="LYX65" s="10"/>
      <c r="LYY65" s="10"/>
      <c r="LYZ65" s="10"/>
      <c r="LZA65" s="10"/>
      <c r="LZB65" s="10"/>
      <c r="LZC65" s="10"/>
      <c r="LZD65" s="10"/>
      <c r="LZE65" s="10"/>
      <c r="LZF65" s="10"/>
      <c r="LZG65" s="10"/>
      <c r="LZH65" s="10"/>
      <c r="LZI65" s="10"/>
      <c r="LZJ65" s="10"/>
      <c r="LZK65" s="10"/>
      <c r="LZL65" s="10"/>
      <c r="LZM65" s="10"/>
      <c r="LZN65" s="10"/>
      <c r="LZO65" s="10"/>
      <c r="LZP65" s="10"/>
      <c r="LZQ65" s="10"/>
      <c r="LZR65" s="10"/>
      <c r="LZS65" s="10"/>
      <c r="LZT65" s="10"/>
      <c r="LZU65" s="10"/>
      <c r="LZV65" s="10"/>
      <c r="LZW65" s="10"/>
      <c r="LZX65" s="10"/>
      <c r="LZY65" s="10"/>
      <c r="LZZ65" s="10"/>
      <c r="MAA65" s="10"/>
      <c r="MAB65" s="10"/>
      <c r="MAC65" s="10"/>
      <c r="MAD65" s="10"/>
      <c r="MAE65" s="10"/>
      <c r="MAF65" s="10"/>
      <c r="MAG65" s="10"/>
      <c r="MAH65" s="10"/>
      <c r="MAI65" s="10"/>
      <c r="MAJ65" s="10"/>
      <c r="MAK65" s="10"/>
      <c r="MAL65" s="10"/>
      <c r="MAM65" s="10"/>
      <c r="MAN65" s="10"/>
      <c r="MAO65" s="10"/>
      <c r="MAP65" s="10"/>
      <c r="MAQ65" s="10"/>
      <c r="MAR65" s="10"/>
      <c r="MAS65" s="10"/>
      <c r="MAT65" s="10"/>
      <c r="MAU65" s="10"/>
      <c r="MAV65" s="10"/>
      <c r="MAW65" s="10"/>
      <c r="MAX65" s="10"/>
      <c r="MAY65" s="10"/>
      <c r="MAZ65" s="10"/>
      <c r="MBA65" s="10"/>
      <c r="MBB65" s="10"/>
      <c r="MBC65" s="10"/>
      <c r="MBD65" s="10"/>
      <c r="MBE65" s="10"/>
      <c r="MBF65" s="10"/>
      <c r="MBG65" s="10"/>
      <c r="MBH65" s="10"/>
      <c r="MBI65" s="10"/>
      <c r="MBJ65" s="10"/>
      <c r="MBK65" s="10"/>
      <c r="MBL65" s="10"/>
      <c r="MBM65" s="10"/>
      <c r="MBN65" s="10"/>
      <c r="MBO65" s="10"/>
      <c r="MBP65" s="10"/>
      <c r="MBQ65" s="10"/>
      <c r="MBR65" s="10"/>
      <c r="MBS65" s="10"/>
      <c r="MBT65" s="10"/>
      <c r="MBU65" s="10"/>
      <c r="MBV65" s="10"/>
      <c r="MBW65" s="10"/>
      <c r="MBX65" s="10"/>
      <c r="MBY65" s="10"/>
      <c r="MBZ65" s="10"/>
      <c r="MCA65" s="10"/>
      <c r="MCB65" s="10"/>
      <c r="MCC65" s="10"/>
      <c r="MCD65" s="10"/>
      <c r="MCE65" s="10"/>
      <c r="MCF65" s="10"/>
      <c r="MCG65" s="10"/>
      <c r="MCH65" s="10"/>
      <c r="MCI65" s="10"/>
      <c r="MCJ65" s="10"/>
      <c r="MCK65" s="10"/>
      <c r="MCL65" s="10"/>
      <c r="MCM65" s="10"/>
      <c r="MCN65" s="10"/>
      <c r="MCO65" s="10"/>
      <c r="MCP65" s="10"/>
      <c r="MCQ65" s="10"/>
      <c r="MCR65" s="10"/>
      <c r="MCS65" s="10"/>
      <c r="MCT65" s="10"/>
      <c r="MCU65" s="10"/>
      <c r="MCV65" s="10"/>
      <c r="MCW65" s="10"/>
      <c r="MCX65" s="10"/>
      <c r="MCY65" s="10"/>
      <c r="MCZ65" s="10"/>
      <c r="MDA65" s="10"/>
      <c r="MDB65" s="10"/>
      <c r="MDC65" s="10"/>
      <c r="MDD65" s="10"/>
      <c r="MDE65" s="10"/>
      <c r="MDF65" s="10"/>
      <c r="MDG65" s="10"/>
      <c r="MDH65" s="10"/>
      <c r="MDI65" s="10"/>
      <c r="MDJ65" s="10"/>
      <c r="MDK65" s="10"/>
      <c r="MDL65" s="10"/>
      <c r="MDM65" s="10"/>
      <c r="MDN65" s="10"/>
      <c r="MDO65" s="10"/>
      <c r="MDP65" s="10"/>
      <c r="MDQ65" s="10"/>
      <c r="MDR65" s="10"/>
      <c r="MDS65" s="10"/>
      <c r="MDT65" s="10"/>
      <c r="MDU65" s="10"/>
      <c r="MDV65" s="10"/>
      <c r="MDW65" s="10"/>
      <c r="MDX65" s="10"/>
      <c r="MDY65" s="10"/>
      <c r="MDZ65" s="10"/>
      <c r="MEA65" s="10"/>
      <c r="MEB65" s="10"/>
      <c r="MEC65" s="10"/>
      <c r="MED65" s="10"/>
      <c r="MEE65" s="10"/>
      <c r="MEF65" s="10"/>
      <c r="MEG65" s="10"/>
      <c r="MEH65" s="10"/>
      <c r="MEI65" s="10"/>
      <c r="MEJ65" s="10"/>
      <c r="MEK65" s="10"/>
      <c r="MEL65" s="10"/>
      <c r="MEM65" s="10"/>
      <c r="MEN65" s="10"/>
      <c r="MEO65" s="10"/>
      <c r="MEP65" s="10"/>
      <c r="MEQ65" s="10"/>
      <c r="MER65" s="10"/>
      <c r="MES65" s="10"/>
      <c r="MET65" s="10"/>
      <c r="MEU65" s="10"/>
      <c r="MEV65" s="10"/>
      <c r="MEW65" s="10"/>
      <c r="MEX65" s="10"/>
      <c r="MEY65" s="10"/>
      <c r="MEZ65" s="10"/>
      <c r="MFA65" s="10"/>
      <c r="MFB65" s="10"/>
      <c r="MFC65" s="10"/>
      <c r="MFD65" s="10"/>
      <c r="MFE65" s="10"/>
      <c r="MFF65" s="10"/>
      <c r="MFG65" s="10"/>
      <c r="MFH65" s="10"/>
      <c r="MFI65" s="10"/>
      <c r="MFJ65" s="10"/>
      <c r="MFK65" s="10"/>
      <c r="MFL65" s="10"/>
      <c r="MFM65" s="10"/>
      <c r="MFN65" s="10"/>
      <c r="MFO65" s="10"/>
      <c r="MFP65" s="10"/>
      <c r="MFQ65" s="10"/>
      <c r="MFR65" s="10"/>
      <c r="MFS65" s="10"/>
      <c r="MFT65" s="10"/>
      <c r="MFU65" s="10"/>
      <c r="MFV65" s="10"/>
      <c r="MFW65" s="10"/>
      <c r="MFX65" s="10"/>
      <c r="MFY65" s="10"/>
      <c r="MFZ65" s="10"/>
      <c r="MGA65" s="10"/>
      <c r="MGB65" s="10"/>
      <c r="MGC65" s="10"/>
      <c r="MGD65" s="10"/>
      <c r="MGE65" s="10"/>
      <c r="MGF65" s="10"/>
      <c r="MGG65" s="10"/>
      <c r="MGH65" s="10"/>
      <c r="MGI65" s="10"/>
      <c r="MGJ65" s="10"/>
      <c r="MGK65" s="10"/>
      <c r="MGL65" s="10"/>
      <c r="MGM65" s="10"/>
      <c r="MGN65" s="10"/>
      <c r="MGO65" s="10"/>
      <c r="MGP65" s="10"/>
      <c r="MGQ65" s="10"/>
      <c r="MGR65" s="10"/>
      <c r="MGS65" s="10"/>
      <c r="MGT65" s="10"/>
      <c r="MGU65" s="10"/>
      <c r="MGV65" s="10"/>
      <c r="MGW65" s="10"/>
      <c r="MGX65" s="10"/>
      <c r="MGY65" s="10"/>
      <c r="MGZ65" s="10"/>
      <c r="MHA65" s="10"/>
      <c r="MHB65" s="10"/>
      <c r="MHC65" s="10"/>
      <c r="MHD65" s="10"/>
      <c r="MHE65" s="10"/>
      <c r="MHF65" s="10"/>
      <c r="MHG65" s="10"/>
      <c r="MHH65" s="10"/>
      <c r="MHI65" s="10"/>
      <c r="MHJ65" s="10"/>
      <c r="MHK65" s="10"/>
      <c r="MHL65" s="10"/>
      <c r="MHM65" s="10"/>
      <c r="MHN65" s="10"/>
      <c r="MHO65" s="10"/>
      <c r="MHP65" s="10"/>
      <c r="MHQ65" s="10"/>
      <c r="MHR65" s="10"/>
      <c r="MHS65" s="10"/>
      <c r="MHT65" s="10"/>
      <c r="MHU65" s="10"/>
      <c r="MHV65" s="10"/>
      <c r="MHW65" s="10"/>
      <c r="MHX65" s="10"/>
      <c r="MHY65" s="10"/>
      <c r="MHZ65" s="10"/>
      <c r="MIA65" s="10"/>
      <c r="MIB65" s="10"/>
      <c r="MIC65" s="10"/>
      <c r="MID65" s="10"/>
      <c r="MIE65" s="10"/>
      <c r="MIF65" s="10"/>
      <c r="MIG65" s="10"/>
      <c r="MIH65" s="10"/>
      <c r="MII65" s="10"/>
      <c r="MIJ65" s="10"/>
      <c r="MIK65" s="10"/>
      <c r="MIL65" s="10"/>
      <c r="MIM65" s="10"/>
      <c r="MIN65" s="10"/>
      <c r="MIO65" s="10"/>
      <c r="MIP65" s="10"/>
      <c r="MIQ65" s="10"/>
      <c r="MIR65" s="10"/>
      <c r="MIS65" s="10"/>
      <c r="MIT65" s="10"/>
      <c r="MIU65" s="10"/>
      <c r="MIV65" s="10"/>
      <c r="MIW65" s="10"/>
      <c r="MIX65" s="10"/>
      <c r="MIY65" s="10"/>
      <c r="MIZ65" s="10"/>
      <c r="MJA65" s="10"/>
      <c r="MJB65" s="10"/>
      <c r="MJC65" s="10"/>
      <c r="MJD65" s="10"/>
      <c r="MJE65" s="10"/>
      <c r="MJF65" s="10"/>
      <c r="MJG65" s="10"/>
      <c r="MJH65" s="10"/>
      <c r="MJI65" s="10"/>
      <c r="MJJ65" s="10"/>
      <c r="MJK65" s="10"/>
      <c r="MJL65" s="10"/>
      <c r="MJM65" s="10"/>
      <c r="MJN65" s="10"/>
      <c r="MJO65" s="10"/>
      <c r="MJP65" s="10"/>
      <c r="MJQ65" s="10"/>
      <c r="MJR65" s="10"/>
      <c r="MJS65" s="10"/>
      <c r="MJT65" s="10"/>
      <c r="MJU65" s="10"/>
      <c r="MJV65" s="10"/>
      <c r="MJW65" s="10"/>
      <c r="MJX65" s="10"/>
      <c r="MJY65" s="10"/>
      <c r="MJZ65" s="10"/>
      <c r="MKA65" s="10"/>
      <c r="MKB65" s="10"/>
      <c r="MKC65" s="10"/>
      <c r="MKD65" s="10"/>
      <c r="MKE65" s="10"/>
      <c r="MKF65" s="10"/>
      <c r="MKG65" s="10"/>
      <c r="MKH65" s="10"/>
      <c r="MKI65" s="10"/>
      <c r="MKJ65" s="10"/>
      <c r="MKK65" s="10"/>
      <c r="MKL65" s="10"/>
      <c r="MKM65" s="10"/>
      <c r="MKN65" s="10"/>
      <c r="MKO65" s="10"/>
      <c r="MKP65" s="10"/>
      <c r="MKQ65" s="10"/>
      <c r="MKR65" s="10"/>
      <c r="MKS65" s="10"/>
      <c r="MKT65" s="10"/>
      <c r="MKU65" s="10"/>
      <c r="MKV65" s="10"/>
      <c r="MKW65" s="10"/>
      <c r="MKX65" s="10"/>
      <c r="MKY65" s="10"/>
      <c r="MKZ65" s="10"/>
      <c r="MLA65" s="10"/>
      <c r="MLB65" s="10"/>
      <c r="MLC65" s="10"/>
      <c r="MLD65" s="10"/>
      <c r="MLE65" s="10"/>
      <c r="MLF65" s="10"/>
      <c r="MLG65" s="10"/>
      <c r="MLH65" s="10"/>
      <c r="MLI65" s="10"/>
      <c r="MLJ65" s="10"/>
      <c r="MLK65" s="10"/>
      <c r="MLL65" s="10"/>
      <c r="MLM65" s="10"/>
      <c r="MLN65" s="10"/>
      <c r="MLO65" s="10"/>
      <c r="MLP65" s="10"/>
      <c r="MLQ65" s="10"/>
      <c r="MLR65" s="10"/>
      <c r="MLS65" s="10"/>
      <c r="MLT65" s="10"/>
      <c r="MLU65" s="10"/>
      <c r="MLV65" s="10"/>
      <c r="MLW65" s="10"/>
      <c r="MLX65" s="10"/>
      <c r="MLY65" s="10"/>
      <c r="MLZ65" s="10"/>
      <c r="MMA65" s="10"/>
      <c r="MMB65" s="10"/>
      <c r="MMC65" s="10"/>
      <c r="MMD65" s="10"/>
      <c r="MME65" s="10"/>
      <c r="MMF65" s="10"/>
      <c r="MMG65" s="10"/>
      <c r="MMH65" s="10"/>
      <c r="MMI65" s="10"/>
      <c r="MMJ65" s="10"/>
      <c r="MMK65" s="10"/>
      <c r="MML65" s="10"/>
      <c r="MMM65" s="10"/>
      <c r="MMN65" s="10"/>
      <c r="MMO65" s="10"/>
      <c r="MMP65" s="10"/>
      <c r="MMQ65" s="10"/>
      <c r="MMR65" s="10"/>
      <c r="MMS65" s="10"/>
      <c r="MMT65" s="10"/>
      <c r="MMU65" s="10"/>
      <c r="MMV65" s="10"/>
      <c r="MMW65" s="10"/>
      <c r="MMX65" s="10"/>
      <c r="MMY65" s="10"/>
      <c r="MMZ65" s="10"/>
      <c r="MNA65" s="10"/>
      <c r="MNB65" s="10"/>
      <c r="MNC65" s="10"/>
      <c r="MND65" s="10"/>
      <c r="MNE65" s="10"/>
      <c r="MNF65" s="10"/>
      <c r="MNG65" s="10"/>
      <c r="MNH65" s="10"/>
      <c r="MNI65" s="10"/>
      <c r="MNJ65" s="10"/>
      <c r="MNK65" s="10"/>
      <c r="MNL65" s="10"/>
      <c r="MNM65" s="10"/>
      <c r="MNN65" s="10"/>
      <c r="MNO65" s="10"/>
      <c r="MNP65" s="10"/>
      <c r="MNQ65" s="10"/>
      <c r="MNR65" s="10"/>
      <c r="MNS65" s="10"/>
      <c r="MNT65" s="10"/>
      <c r="MNU65" s="10"/>
      <c r="MNV65" s="10"/>
      <c r="MNW65" s="10"/>
      <c r="MNX65" s="10"/>
      <c r="MNY65" s="10"/>
      <c r="MNZ65" s="10"/>
      <c r="MOA65" s="10"/>
      <c r="MOB65" s="10"/>
      <c r="MOC65" s="10"/>
      <c r="MOD65" s="10"/>
      <c r="MOE65" s="10"/>
      <c r="MOF65" s="10"/>
      <c r="MOG65" s="10"/>
      <c r="MOH65" s="10"/>
      <c r="MOI65" s="10"/>
      <c r="MOJ65" s="10"/>
      <c r="MOK65" s="10"/>
      <c r="MOL65" s="10"/>
      <c r="MOM65" s="10"/>
      <c r="MON65" s="10"/>
      <c r="MOO65" s="10"/>
      <c r="MOP65" s="10"/>
      <c r="MOQ65" s="10"/>
      <c r="MOR65" s="10"/>
      <c r="MOS65" s="10"/>
      <c r="MOT65" s="10"/>
      <c r="MOU65" s="10"/>
      <c r="MOV65" s="10"/>
      <c r="MOW65" s="10"/>
      <c r="MOX65" s="10"/>
      <c r="MOY65" s="10"/>
      <c r="MOZ65" s="10"/>
      <c r="MPA65" s="10"/>
      <c r="MPB65" s="10"/>
      <c r="MPC65" s="10"/>
      <c r="MPD65" s="10"/>
      <c r="MPE65" s="10"/>
      <c r="MPF65" s="10"/>
      <c r="MPG65" s="10"/>
      <c r="MPH65" s="10"/>
      <c r="MPI65" s="10"/>
      <c r="MPJ65" s="10"/>
      <c r="MPK65" s="10"/>
      <c r="MPL65" s="10"/>
      <c r="MPM65" s="10"/>
      <c r="MPN65" s="10"/>
      <c r="MPO65" s="10"/>
      <c r="MPP65" s="10"/>
      <c r="MPQ65" s="10"/>
      <c r="MPR65" s="10"/>
      <c r="MPS65" s="10"/>
      <c r="MPT65" s="10"/>
      <c r="MPU65" s="10"/>
      <c r="MPV65" s="10"/>
      <c r="MPW65" s="10"/>
      <c r="MPX65" s="10"/>
      <c r="MPY65" s="10"/>
      <c r="MPZ65" s="10"/>
      <c r="MQA65" s="10"/>
      <c r="MQB65" s="10"/>
      <c r="MQC65" s="10"/>
      <c r="MQD65" s="10"/>
      <c r="MQE65" s="10"/>
      <c r="MQF65" s="10"/>
      <c r="MQG65" s="10"/>
      <c r="MQH65" s="10"/>
      <c r="MQI65" s="10"/>
      <c r="MQJ65" s="10"/>
      <c r="MQK65" s="10"/>
      <c r="MQL65" s="10"/>
      <c r="MQM65" s="10"/>
      <c r="MQN65" s="10"/>
      <c r="MQO65" s="10"/>
      <c r="MQP65" s="10"/>
      <c r="MQQ65" s="10"/>
      <c r="MQR65" s="10"/>
      <c r="MQS65" s="10"/>
      <c r="MQT65" s="10"/>
      <c r="MQU65" s="10"/>
      <c r="MQV65" s="10"/>
      <c r="MQW65" s="10"/>
      <c r="MQX65" s="10"/>
      <c r="MQY65" s="10"/>
      <c r="MQZ65" s="10"/>
      <c r="MRA65" s="10"/>
      <c r="MRB65" s="10"/>
      <c r="MRC65" s="10"/>
      <c r="MRD65" s="10"/>
      <c r="MRE65" s="10"/>
      <c r="MRF65" s="10"/>
      <c r="MRG65" s="10"/>
      <c r="MRH65" s="10"/>
      <c r="MRI65" s="10"/>
      <c r="MRJ65" s="10"/>
      <c r="MRK65" s="10"/>
      <c r="MRL65" s="10"/>
      <c r="MRM65" s="10"/>
      <c r="MRN65" s="10"/>
      <c r="MRO65" s="10"/>
      <c r="MRP65" s="10"/>
      <c r="MRQ65" s="10"/>
      <c r="MRR65" s="10"/>
      <c r="MRS65" s="10"/>
      <c r="MRT65" s="10"/>
      <c r="MRU65" s="10"/>
      <c r="MRV65" s="10"/>
      <c r="MRW65" s="10"/>
      <c r="MRX65" s="10"/>
      <c r="MRY65" s="10"/>
      <c r="MRZ65" s="10"/>
      <c r="MSA65" s="10"/>
      <c r="MSB65" s="10"/>
      <c r="MSC65" s="10"/>
      <c r="MSD65" s="10"/>
      <c r="MSE65" s="10"/>
      <c r="MSF65" s="10"/>
      <c r="MSG65" s="10"/>
      <c r="MSH65" s="10"/>
      <c r="MSI65" s="10"/>
      <c r="MSJ65" s="10"/>
      <c r="MSK65" s="10"/>
      <c r="MSL65" s="10"/>
      <c r="MSM65" s="10"/>
      <c r="MSN65" s="10"/>
      <c r="MSO65" s="10"/>
      <c r="MSP65" s="10"/>
      <c r="MSQ65" s="10"/>
      <c r="MSR65" s="10"/>
      <c r="MSS65" s="10"/>
      <c r="MST65" s="10"/>
      <c r="MSU65" s="10"/>
      <c r="MSV65" s="10"/>
      <c r="MSW65" s="10"/>
      <c r="MSX65" s="10"/>
      <c r="MSY65" s="10"/>
      <c r="MSZ65" s="10"/>
      <c r="MTA65" s="10"/>
      <c r="MTB65" s="10"/>
      <c r="MTC65" s="10"/>
      <c r="MTD65" s="10"/>
      <c r="MTE65" s="10"/>
      <c r="MTF65" s="10"/>
      <c r="MTG65" s="10"/>
      <c r="MTH65" s="10"/>
      <c r="MTI65" s="10"/>
      <c r="MTJ65" s="10"/>
      <c r="MTK65" s="10"/>
      <c r="MTL65" s="10"/>
      <c r="MTM65" s="10"/>
      <c r="MTN65" s="10"/>
      <c r="MTO65" s="10"/>
      <c r="MTP65" s="10"/>
      <c r="MTQ65" s="10"/>
      <c r="MTR65" s="10"/>
      <c r="MTS65" s="10"/>
      <c r="MTT65" s="10"/>
      <c r="MTU65" s="10"/>
      <c r="MTV65" s="10"/>
      <c r="MTW65" s="10"/>
      <c r="MTX65" s="10"/>
      <c r="MTY65" s="10"/>
      <c r="MTZ65" s="10"/>
      <c r="MUA65" s="10"/>
      <c r="MUB65" s="10"/>
      <c r="MUC65" s="10"/>
      <c r="MUD65" s="10"/>
      <c r="MUE65" s="10"/>
      <c r="MUF65" s="10"/>
      <c r="MUG65" s="10"/>
      <c r="MUH65" s="10"/>
      <c r="MUI65" s="10"/>
      <c r="MUJ65" s="10"/>
      <c r="MUK65" s="10"/>
      <c r="MUL65" s="10"/>
      <c r="MUM65" s="10"/>
      <c r="MUN65" s="10"/>
      <c r="MUO65" s="10"/>
      <c r="MUP65" s="10"/>
      <c r="MUQ65" s="10"/>
      <c r="MUR65" s="10"/>
      <c r="MUS65" s="10"/>
      <c r="MUT65" s="10"/>
      <c r="MUU65" s="10"/>
      <c r="MUV65" s="10"/>
      <c r="MUW65" s="10"/>
      <c r="MUX65" s="10"/>
      <c r="MUY65" s="10"/>
      <c r="MUZ65" s="10"/>
      <c r="MVA65" s="10"/>
      <c r="MVB65" s="10"/>
      <c r="MVC65" s="10"/>
      <c r="MVD65" s="10"/>
      <c r="MVE65" s="10"/>
      <c r="MVF65" s="10"/>
      <c r="MVG65" s="10"/>
      <c r="MVH65" s="10"/>
      <c r="MVI65" s="10"/>
      <c r="MVJ65" s="10"/>
      <c r="MVK65" s="10"/>
      <c r="MVL65" s="10"/>
      <c r="MVM65" s="10"/>
      <c r="MVN65" s="10"/>
      <c r="MVO65" s="10"/>
      <c r="MVP65" s="10"/>
      <c r="MVQ65" s="10"/>
      <c r="MVR65" s="10"/>
      <c r="MVS65" s="10"/>
      <c r="MVT65" s="10"/>
      <c r="MVU65" s="10"/>
      <c r="MVV65" s="10"/>
      <c r="MVW65" s="10"/>
      <c r="MVX65" s="10"/>
      <c r="MVY65" s="10"/>
      <c r="MVZ65" s="10"/>
      <c r="MWA65" s="10"/>
      <c r="MWB65" s="10"/>
      <c r="MWC65" s="10"/>
      <c r="MWD65" s="10"/>
      <c r="MWE65" s="10"/>
      <c r="MWF65" s="10"/>
      <c r="MWG65" s="10"/>
      <c r="MWH65" s="10"/>
      <c r="MWI65" s="10"/>
      <c r="MWJ65" s="10"/>
      <c r="MWK65" s="10"/>
      <c r="MWL65" s="10"/>
      <c r="MWM65" s="10"/>
      <c r="MWN65" s="10"/>
      <c r="MWO65" s="10"/>
      <c r="MWP65" s="10"/>
      <c r="MWQ65" s="10"/>
      <c r="MWR65" s="10"/>
      <c r="MWS65" s="10"/>
      <c r="MWT65" s="10"/>
      <c r="MWU65" s="10"/>
      <c r="MWV65" s="10"/>
      <c r="MWW65" s="10"/>
      <c r="MWX65" s="10"/>
      <c r="MWY65" s="10"/>
      <c r="MWZ65" s="10"/>
      <c r="MXA65" s="10"/>
      <c r="MXB65" s="10"/>
      <c r="MXC65" s="10"/>
      <c r="MXD65" s="10"/>
      <c r="MXE65" s="10"/>
      <c r="MXF65" s="10"/>
      <c r="MXG65" s="10"/>
      <c r="MXH65" s="10"/>
      <c r="MXI65" s="10"/>
      <c r="MXJ65" s="10"/>
      <c r="MXK65" s="10"/>
      <c r="MXL65" s="10"/>
      <c r="MXM65" s="10"/>
      <c r="MXN65" s="10"/>
      <c r="MXO65" s="10"/>
      <c r="MXP65" s="10"/>
      <c r="MXQ65" s="10"/>
      <c r="MXR65" s="10"/>
      <c r="MXS65" s="10"/>
      <c r="MXT65" s="10"/>
      <c r="MXU65" s="10"/>
      <c r="MXV65" s="10"/>
      <c r="MXW65" s="10"/>
      <c r="MXX65" s="10"/>
      <c r="MXY65" s="10"/>
      <c r="MXZ65" s="10"/>
      <c r="MYA65" s="10"/>
      <c r="MYB65" s="10"/>
      <c r="MYC65" s="10"/>
      <c r="MYD65" s="10"/>
      <c r="MYE65" s="10"/>
      <c r="MYF65" s="10"/>
      <c r="MYG65" s="10"/>
      <c r="MYH65" s="10"/>
      <c r="MYI65" s="10"/>
      <c r="MYJ65" s="10"/>
      <c r="MYK65" s="10"/>
      <c r="MYL65" s="10"/>
      <c r="MYM65" s="10"/>
      <c r="MYN65" s="10"/>
      <c r="MYO65" s="10"/>
      <c r="MYP65" s="10"/>
      <c r="MYQ65" s="10"/>
      <c r="MYR65" s="10"/>
      <c r="MYS65" s="10"/>
      <c r="MYT65" s="10"/>
      <c r="MYU65" s="10"/>
      <c r="MYV65" s="10"/>
      <c r="MYW65" s="10"/>
      <c r="MYX65" s="10"/>
      <c r="MYY65" s="10"/>
      <c r="MYZ65" s="10"/>
      <c r="MZA65" s="10"/>
      <c r="MZB65" s="10"/>
      <c r="MZC65" s="10"/>
      <c r="MZD65" s="10"/>
      <c r="MZE65" s="10"/>
      <c r="MZF65" s="10"/>
      <c r="MZG65" s="10"/>
      <c r="MZH65" s="10"/>
      <c r="MZI65" s="10"/>
      <c r="MZJ65" s="10"/>
      <c r="MZK65" s="10"/>
      <c r="MZL65" s="10"/>
      <c r="MZM65" s="10"/>
      <c r="MZN65" s="10"/>
      <c r="MZO65" s="10"/>
      <c r="MZP65" s="10"/>
      <c r="MZQ65" s="10"/>
      <c r="MZR65" s="10"/>
      <c r="MZS65" s="10"/>
      <c r="MZT65" s="10"/>
      <c r="MZU65" s="10"/>
      <c r="MZV65" s="10"/>
      <c r="MZW65" s="10"/>
      <c r="MZX65" s="10"/>
      <c r="MZY65" s="10"/>
      <c r="MZZ65" s="10"/>
      <c r="NAA65" s="10"/>
      <c r="NAB65" s="10"/>
      <c r="NAC65" s="10"/>
      <c r="NAD65" s="10"/>
      <c r="NAE65" s="10"/>
      <c r="NAF65" s="10"/>
      <c r="NAG65" s="10"/>
      <c r="NAH65" s="10"/>
      <c r="NAI65" s="10"/>
      <c r="NAJ65" s="10"/>
      <c r="NAK65" s="10"/>
      <c r="NAL65" s="10"/>
      <c r="NAM65" s="10"/>
      <c r="NAN65" s="10"/>
      <c r="NAO65" s="10"/>
      <c r="NAP65" s="10"/>
      <c r="NAQ65" s="10"/>
      <c r="NAR65" s="10"/>
      <c r="NAS65" s="10"/>
      <c r="NAT65" s="10"/>
      <c r="NAU65" s="10"/>
      <c r="NAV65" s="10"/>
      <c r="NAW65" s="10"/>
      <c r="NAX65" s="10"/>
      <c r="NAY65" s="10"/>
      <c r="NAZ65" s="10"/>
      <c r="NBA65" s="10"/>
      <c r="NBB65" s="10"/>
      <c r="NBC65" s="10"/>
      <c r="NBD65" s="10"/>
      <c r="NBE65" s="10"/>
      <c r="NBF65" s="10"/>
      <c r="NBG65" s="10"/>
      <c r="NBH65" s="10"/>
      <c r="NBI65" s="10"/>
      <c r="NBJ65" s="10"/>
      <c r="NBK65" s="10"/>
      <c r="NBL65" s="10"/>
      <c r="NBM65" s="10"/>
      <c r="NBN65" s="10"/>
      <c r="NBO65" s="10"/>
      <c r="NBP65" s="10"/>
      <c r="NBQ65" s="10"/>
      <c r="NBR65" s="10"/>
      <c r="NBS65" s="10"/>
      <c r="NBT65" s="10"/>
      <c r="NBU65" s="10"/>
      <c r="NBV65" s="10"/>
      <c r="NBW65" s="10"/>
      <c r="NBX65" s="10"/>
      <c r="NBY65" s="10"/>
      <c r="NBZ65" s="10"/>
      <c r="NCA65" s="10"/>
      <c r="NCB65" s="10"/>
      <c r="NCC65" s="10"/>
      <c r="NCD65" s="10"/>
      <c r="NCE65" s="10"/>
      <c r="NCF65" s="10"/>
      <c r="NCG65" s="10"/>
      <c r="NCH65" s="10"/>
      <c r="NCI65" s="10"/>
      <c r="NCJ65" s="10"/>
      <c r="NCK65" s="10"/>
      <c r="NCL65" s="10"/>
      <c r="NCM65" s="10"/>
      <c r="NCN65" s="10"/>
      <c r="NCO65" s="10"/>
      <c r="NCP65" s="10"/>
      <c r="NCQ65" s="10"/>
      <c r="NCR65" s="10"/>
      <c r="NCS65" s="10"/>
      <c r="NCT65" s="10"/>
      <c r="NCU65" s="10"/>
      <c r="NCV65" s="10"/>
      <c r="NCW65" s="10"/>
      <c r="NCX65" s="10"/>
      <c r="NCY65" s="10"/>
      <c r="NCZ65" s="10"/>
      <c r="NDA65" s="10"/>
      <c r="NDB65" s="10"/>
      <c r="NDC65" s="10"/>
      <c r="NDD65" s="10"/>
      <c r="NDE65" s="10"/>
      <c r="NDF65" s="10"/>
      <c r="NDG65" s="10"/>
      <c r="NDH65" s="10"/>
      <c r="NDI65" s="10"/>
      <c r="NDJ65" s="10"/>
      <c r="NDK65" s="10"/>
      <c r="NDL65" s="10"/>
      <c r="NDM65" s="10"/>
      <c r="NDN65" s="10"/>
      <c r="NDO65" s="10"/>
      <c r="NDP65" s="10"/>
      <c r="NDQ65" s="10"/>
      <c r="NDR65" s="10"/>
      <c r="NDS65" s="10"/>
      <c r="NDT65" s="10"/>
      <c r="NDU65" s="10"/>
      <c r="NDV65" s="10"/>
      <c r="NDW65" s="10"/>
      <c r="NDX65" s="10"/>
      <c r="NDY65" s="10"/>
      <c r="NDZ65" s="10"/>
      <c r="NEA65" s="10"/>
      <c r="NEB65" s="10"/>
      <c r="NEC65" s="10"/>
      <c r="NED65" s="10"/>
      <c r="NEE65" s="10"/>
      <c r="NEF65" s="10"/>
      <c r="NEG65" s="10"/>
      <c r="NEH65" s="10"/>
      <c r="NEI65" s="10"/>
      <c r="NEJ65" s="10"/>
      <c r="NEK65" s="10"/>
      <c r="NEL65" s="10"/>
      <c r="NEM65" s="10"/>
      <c r="NEN65" s="10"/>
      <c r="NEO65" s="10"/>
      <c r="NEP65" s="10"/>
      <c r="NEQ65" s="10"/>
      <c r="NER65" s="10"/>
      <c r="NES65" s="10"/>
      <c r="NET65" s="10"/>
      <c r="NEU65" s="10"/>
      <c r="NEV65" s="10"/>
      <c r="NEW65" s="10"/>
      <c r="NEX65" s="10"/>
      <c r="NEY65" s="10"/>
      <c r="NEZ65" s="10"/>
      <c r="NFA65" s="10"/>
      <c r="NFB65" s="10"/>
      <c r="NFC65" s="10"/>
      <c r="NFD65" s="10"/>
      <c r="NFE65" s="10"/>
      <c r="NFF65" s="10"/>
      <c r="NFG65" s="10"/>
      <c r="NFH65" s="10"/>
      <c r="NFI65" s="10"/>
      <c r="NFJ65" s="10"/>
      <c r="NFK65" s="10"/>
      <c r="NFL65" s="10"/>
      <c r="NFM65" s="10"/>
      <c r="NFN65" s="10"/>
      <c r="NFO65" s="10"/>
      <c r="NFP65" s="10"/>
      <c r="NFQ65" s="10"/>
      <c r="NFR65" s="10"/>
      <c r="NFS65" s="10"/>
      <c r="NFT65" s="10"/>
      <c r="NFU65" s="10"/>
      <c r="NFV65" s="10"/>
      <c r="NFW65" s="10"/>
      <c r="NFX65" s="10"/>
      <c r="NFY65" s="10"/>
      <c r="NFZ65" s="10"/>
      <c r="NGA65" s="10"/>
      <c r="NGB65" s="10"/>
      <c r="NGC65" s="10"/>
      <c r="NGD65" s="10"/>
      <c r="NGE65" s="10"/>
      <c r="NGF65" s="10"/>
      <c r="NGG65" s="10"/>
      <c r="NGH65" s="10"/>
      <c r="NGI65" s="10"/>
      <c r="NGJ65" s="10"/>
      <c r="NGK65" s="10"/>
      <c r="NGL65" s="10"/>
      <c r="NGM65" s="10"/>
      <c r="NGN65" s="10"/>
      <c r="NGO65" s="10"/>
      <c r="NGP65" s="10"/>
      <c r="NGQ65" s="10"/>
      <c r="NGR65" s="10"/>
      <c r="NGS65" s="10"/>
      <c r="NGT65" s="10"/>
      <c r="NGU65" s="10"/>
      <c r="NGV65" s="10"/>
      <c r="NGW65" s="10"/>
      <c r="NGX65" s="10"/>
      <c r="NGY65" s="10"/>
      <c r="NGZ65" s="10"/>
      <c r="NHA65" s="10"/>
      <c r="NHB65" s="10"/>
      <c r="NHC65" s="10"/>
      <c r="NHD65" s="10"/>
      <c r="NHE65" s="10"/>
      <c r="NHF65" s="10"/>
      <c r="NHG65" s="10"/>
      <c r="NHH65" s="10"/>
      <c r="NHI65" s="10"/>
      <c r="NHJ65" s="10"/>
      <c r="NHK65" s="10"/>
      <c r="NHL65" s="10"/>
      <c r="NHM65" s="10"/>
      <c r="NHN65" s="10"/>
      <c r="NHO65" s="10"/>
      <c r="NHP65" s="10"/>
      <c r="NHQ65" s="10"/>
      <c r="NHR65" s="10"/>
      <c r="NHS65" s="10"/>
      <c r="NHT65" s="10"/>
      <c r="NHU65" s="10"/>
      <c r="NHV65" s="10"/>
      <c r="NHW65" s="10"/>
      <c r="NHX65" s="10"/>
      <c r="NHY65" s="10"/>
      <c r="NHZ65" s="10"/>
      <c r="NIA65" s="10"/>
      <c r="NIB65" s="10"/>
      <c r="NIC65" s="10"/>
      <c r="NID65" s="10"/>
      <c r="NIE65" s="10"/>
      <c r="NIF65" s="10"/>
      <c r="NIG65" s="10"/>
      <c r="NIH65" s="10"/>
      <c r="NII65" s="10"/>
      <c r="NIJ65" s="10"/>
      <c r="NIK65" s="10"/>
      <c r="NIL65" s="10"/>
      <c r="NIM65" s="10"/>
      <c r="NIN65" s="10"/>
      <c r="NIO65" s="10"/>
      <c r="NIP65" s="10"/>
      <c r="NIQ65" s="10"/>
      <c r="NIR65" s="10"/>
      <c r="NIS65" s="10"/>
      <c r="NIT65" s="10"/>
      <c r="NIU65" s="10"/>
      <c r="NIV65" s="10"/>
      <c r="NIW65" s="10"/>
      <c r="NIX65" s="10"/>
      <c r="NIY65" s="10"/>
      <c r="NIZ65" s="10"/>
      <c r="NJA65" s="10"/>
      <c r="NJB65" s="10"/>
      <c r="NJC65" s="10"/>
      <c r="NJD65" s="10"/>
      <c r="NJE65" s="10"/>
      <c r="NJF65" s="10"/>
      <c r="NJG65" s="10"/>
      <c r="NJH65" s="10"/>
      <c r="NJI65" s="10"/>
      <c r="NJJ65" s="10"/>
      <c r="NJK65" s="10"/>
      <c r="NJL65" s="10"/>
      <c r="NJM65" s="10"/>
      <c r="NJN65" s="10"/>
      <c r="NJO65" s="10"/>
      <c r="NJP65" s="10"/>
      <c r="NJQ65" s="10"/>
      <c r="NJR65" s="10"/>
      <c r="NJS65" s="10"/>
      <c r="NJT65" s="10"/>
      <c r="NJU65" s="10"/>
      <c r="NJV65" s="10"/>
      <c r="NJW65" s="10"/>
      <c r="NJX65" s="10"/>
      <c r="NJY65" s="10"/>
      <c r="NJZ65" s="10"/>
      <c r="NKA65" s="10"/>
      <c r="NKB65" s="10"/>
      <c r="NKC65" s="10"/>
      <c r="NKD65" s="10"/>
      <c r="NKE65" s="10"/>
      <c r="NKF65" s="10"/>
      <c r="NKG65" s="10"/>
      <c r="NKH65" s="10"/>
      <c r="NKI65" s="10"/>
      <c r="NKJ65" s="10"/>
      <c r="NKK65" s="10"/>
      <c r="NKL65" s="10"/>
      <c r="NKM65" s="10"/>
      <c r="NKN65" s="10"/>
      <c r="NKO65" s="10"/>
      <c r="NKP65" s="10"/>
      <c r="NKQ65" s="10"/>
      <c r="NKR65" s="10"/>
      <c r="NKS65" s="10"/>
      <c r="NKT65" s="10"/>
      <c r="NKU65" s="10"/>
      <c r="NKV65" s="10"/>
      <c r="NKW65" s="10"/>
      <c r="NKX65" s="10"/>
      <c r="NKY65" s="10"/>
      <c r="NKZ65" s="10"/>
      <c r="NLA65" s="10"/>
      <c r="NLB65" s="10"/>
      <c r="NLC65" s="10"/>
      <c r="NLD65" s="10"/>
      <c r="NLE65" s="10"/>
      <c r="NLF65" s="10"/>
      <c r="NLG65" s="10"/>
      <c r="NLH65" s="10"/>
      <c r="NLI65" s="10"/>
      <c r="NLJ65" s="10"/>
      <c r="NLK65" s="10"/>
      <c r="NLL65" s="10"/>
      <c r="NLM65" s="10"/>
      <c r="NLN65" s="10"/>
      <c r="NLO65" s="10"/>
      <c r="NLP65" s="10"/>
      <c r="NLQ65" s="10"/>
      <c r="NLR65" s="10"/>
      <c r="NLS65" s="10"/>
      <c r="NLT65" s="10"/>
      <c r="NLU65" s="10"/>
      <c r="NLV65" s="10"/>
      <c r="NLW65" s="10"/>
      <c r="NLX65" s="10"/>
      <c r="NLY65" s="10"/>
      <c r="NLZ65" s="10"/>
      <c r="NMA65" s="10"/>
      <c r="NMB65" s="10"/>
      <c r="NMC65" s="10"/>
      <c r="NMD65" s="10"/>
      <c r="NME65" s="10"/>
      <c r="NMF65" s="10"/>
      <c r="NMG65" s="10"/>
      <c r="NMH65" s="10"/>
      <c r="NMI65" s="10"/>
      <c r="NMJ65" s="10"/>
      <c r="NMK65" s="10"/>
      <c r="NML65" s="10"/>
      <c r="NMM65" s="10"/>
      <c r="NMN65" s="10"/>
      <c r="NMO65" s="10"/>
      <c r="NMP65" s="10"/>
      <c r="NMQ65" s="10"/>
      <c r="NMR65" s="10"/>
      <c r="NMS65" s="10"/>
      <c r="NMT65" s="10"/>
      <c r="NMU65" s="10"/>
      <c r="NMV65" s="10"/>
      <c r="NMW65" s="10"/>
      <c r="NMX65" s="10"/>
      <c r="NMY65" s="10"/>
      <c r="NMZ65" s="10"/>
      <c r="NNA65" s="10"/>
      <c r="NNB65" s="10"/>
      <c r="NNC65" s="10"/>
      <c r="NND65" s="10"/>
      <c r="NNE65" s="10"/>
      <c r="NNF65" s="10"/>
      <c r="NNG65" s="10"/>
      <c r="NNH65" s="10"/>
      <c r="NNI65" s="10"/>
      <c r="NNJ65" s="10"/>
      <c r="NNK65" s="10"/>
      <c r="NNL65" s="10"/>
      <c r="NNM65" s="10"/>
      <c r="NNN65" s="10"/>
      <c r="NNO65" s="10"/>
      <c r="NNP65" s="10"/>
      <c r="NNQ65" s="10"/>
      <c r="NNR65" s="10"/>
      <c r="NNS65" s="10"/>
      <c r="NNT65" s="10"/>
      <c r="NNU65" s="10"/>
      <c r="NNV65" s="10"/>
      <c r="NNW65" s="10"/>
      <c r="NNX65" s="10"/>
      <c r="NNY65" s="10"/>
      <c r="NNZ65" s="10"/>
      <c r="NOA65" s="10"/>
      <c r="NOB65" s="10"/>
      <c r="NOC65" s="10"/>
      <c r="NOD65" s="10"/>
      <c r="NOE65" s="10"/>
      <c r="NOF65" s="10"/>
      <c r="NOG65" s="10"/>
      <c r="NOH65" s="10"/>
      <c r="NOI65" s="10"/>
      <c r="NOJ65" s="10"/>
      <c r="NOK65" s="10"/>
      <c r="NOL65" s="10"/>
      <c r="NOM65" s="10"/>
      <c r="NON65" s="10"/>
      <c r="NOO65" s="10"/>
      <c r="NOP65" s="10"/>
      <c r="NOQ65" s="10"/>
      <c r="NOR65" s="10"/>
      <c r="NOS65" s="10"/>
      <c r="NOT65" s="10"/>
      <c r="NOU65" s="10"/>
      <c r="NOV65" s="10"/>
      <c r="NOW65" s="10"/>
      <c r="NOX65" s="10"/>
      <c r="NOY65" s="10"/>
      <c r="NOZ65" s="10"/>
      <c r="NPA65" s="10"/>
      <c r="NPB65" s="10"/>
      <c r="NPC65" s="10"/>
      <c r="NPD65" s="10"/>
      <c r="NPE65" s="10"/>
      <c r="NPF65" s="10"/>
      <c r="NPG65" s="10"/>
      <c r="NPH65" s="10"/>
      <c r="NPI65" s="10"/>
      <c r="NPJ65" s="10"/>
      <c r="NPK65" s="10"/>
      <c r="NPL65" s="10"/>
      <c r="NPM65" s="10"/>
      <c r="NPN65" s="10"/>
      <c r="NPO65" s="10"/>
      <c r="NPP65" s="10"/>
      <c r="NPQ65" s="10"/>
      <c r="NPR65" s="10"/>
      <c r="NPS65" s="10"/>
      <c r="NPT65" s="10"/>
      <c r="NPU65" s="10"/>
      <c r="NPV65" s="10"/>
      <c r="NPW65" s="10"/>
      <c r="NPX65" s="10"/>
      <c r="NPY65" s="10"/>
      <c r="NPZ65" s="10"/>
      <c r="NQA65" s="10"/>
      <c r="NQB65" s="10"/>
      <c r="NQC65" s="10"/>
      <c r="NQD65" s="10"/>
      <c r="NQE65" s="10"/>
      <c r="NQF65" s="10"/>
      <c r="NQG65" s="10"/>
      <c r="NQH65" s="10"/>
      <c r="NQI65" s="10"/>
      <c r="NQJ65" s="10"/>
      <c r="NQK65" s="10"/>
      <c r="NQL65" s="10"/>
      <c r="NQM65" s="10"/>
      <c r="NQN65" s="10"/>
      <c r="NQO65" s="10"/>
      <c r="NQP65" s="10"/>
      <c r="NQQ65" s="10"/>
      <c r="NQR65" s="10"/>
      <c r="NQS65" s="10"/>
      <c r="NQT65" s="10"/>
      <c r="NQU65" s="10"/>
      <c r="NQV65" s="10"/>
      <c r="NQW65" s="10"/>
      <c r="NQX65" s="10"/>
      <c r="NQY65" s="10"/>
      <c r="NQZ65" s="10"/>
      <c r="NRA65" s="10"/>
      <c r="NRB65" s="10"/>
      <c r="NRC65" s="10"/>
      <c r="NRD65" s="10"/>
      <c r="NRE65" s="10"/>
      <c r="NRF65" s="10"/>
      <c r="NRG65" s="10"/>
      <c r="NRH65" s="10"/>
      <c r="NRI65" s="10"/>
      <c r="NRJ65" s="10"/>
      <c r="NRK65" s="10"/>
      <c r="NRL65" s="10"/>
      <c r="NRM65" s="10"/>
      <c r="NRN65" s="10"/>
      <c r="NRO65" s="10"/>
      <c r="NRP65" s="10"/>
      <c r="NRQ65" s="10"/>
      <c r="NRR65" s="10"/>
      <c r="NRS65" s="10"/>
      <c r="NRT65" s="10"/>
      <c r="NRU65" s="10"/>
      <c r="NRV65" s="10"/>
      <c r="NRW65" s="10"/>
      <c r="NRX65" s="10"/>
      <c r="NRY65" s="10"/>
      <c r="NRZ65" s="10"/>
      <c r="NSA65" s="10"/>
      <c r="NSB65" s="10"/>
      <c r="NSC65" s="10"/>
      <c r="NSD65" s="10"/>
      <c r="NSE65" s="10"/>
      <c r="NSF65" s="10"/>
      <c r="NSG65" s="10"/>
      <c r="NSH65" s="10"/>
      <c r="NSI65" s="10"/>
      <c r="NSJ65" s="10"/>
      <c r="NSK65" s="10"/>
      <c r="NSL65" s="10"/>
      <c r="NSM65" s="10"/>
      <c r="NSN65" s="10"/>
      <c r="NSO65" s="10"/>
      <c r="NSP65" s="10"/>
      <c r="NSQ65" s="10"/>
      <c r="NSR65" s="10"/>
      <c r="NSS65" s="10"/>
      <c r="NST65" s="10"/>
      <c r="NSU65" s="10"/>
      <c r="NSV65" s="10"/>
      <c r="NSW65" s="10"/>
      <c r="NSX65" s="10"/>
      <c r="NSY65" s="10"/>
      <c r="NSZ65" s="10"/>
      <c r="NTA65" s="10"/>
      <c r="NTB65" s="10"/>
      <c r="NTC65" s="10"/>
      <c r="NTD65" s="10"/>
      <c r="NTE65" s="10"/>
      <c r="NTF65" s="10"/>
      <c r="NTG65" s="10"/>
      <c r="NTH65" s="10"/>
      <c r="NTI65" s="10"/>
      <c r="NTJ65" s="10"/>
      <c r="NTK65" s="10"/>
      <c r="NTL65" s="10"/>
      <c r="NTM65" s="10"/>
      <c r="NTN65" s="10"/>
      <c r="NTO65" s="10"/>
      <c r="NTP65" s="10"/>
      <c r="NTQ65" s="10"/>
      <c r="NTR65" s="10"/>
      <c r="NTS65" s="10"/>
      <c r="NTT65" s="10"/>
      <c r="NTU65" s="10"/>
      <c r="NTV65" s="10"/>
      <c r="NTW65" s="10"/>
      <c r="NTX65" s="10"/>
      <c r="NTY65" s="10"/>
      <c r="NTZ65" s="10"/>
      <c r="NUA65" s="10"/>
      <c r="NUB65" s="10"/>
      <c r="NUC65" s="10"/>
      <c r="NUD65" s="10"/>
      <c r="NUE65" s="10"/>
      <c r="NUF65" s="10"/>
      <c r="NUG65" s="10"/>
      <c r="NUH65" s="10"/>
      <c r="NUI65" s="10"/>
      <c r="NUJ65" s="10"/>
      <c r="NUK65" s="10"/>
      <c r="NUL65" s="10"/>
      <c r="NUM65" s="10"/>
      <c r="NUN65" s="10"/>
      <c r="NUO65" s="10"/>
      <c r="NUP65" s="10"/>
      <c r="NUQ65" s="10"/>
      <c r="NUR65" s="10"/>
      <c r="NUS65" s="10"/>
      <c r="NUT65" s="10"/>
      <c r="NUU65" s="10"/>
      <c r="NUV65" s="10"/>
      <c r="NUW65" s="10"/>
      <c r="NUX65" s="10"/>
      <c r="NUY65" s="10"/>
      <c r="NUZ65" s="10"/>
      <c r="NVA65" s="10"/>
      <c r="NVB65" s="10"/>
      <c r="NVC65" s="10"/>
      <c r="NVD65" s="10"/>
      <c r="NVE65" s="10"/>
      <c r="NVF65" s="10"/>
      <c r="NVG65" s="10"/>
      <c r="NVH65" s="10"/>
      <c r="NVI65" s="10"/>
      <c r="NVJ65" s="10"/>
      <c r="NVK65" s="10"/>
      <c r="NVL65" s="10"/>
      <c r="NVM65" s="10"/>
      <c r="NVN65" s="10"/>
      <c r="NVO65" s="10"/>
      <c r="NVP65" s="10"/>
      <c r="NVQ65" s="10"/>
      <c r="NVR65" s="10"/>
      <c r="NVS65" s="10"/>
      <c r="NVT65" s="10"/>
      <c r="NVU65" s="10"/>
      <c r="NVV65" s="10"/>
      <c r="NVW65" s="10"/>
      <c r="NVX65" s="10"/>
      <c r="NVY65" s="10"/>
      <c r="NVZ65" s="10"/>
      <c r="NWA65" s="10"/>
      <c r="NWB65" s="10"/>
      <c r="NWC65" s="10"/>
      <c r="NWD65" s="10"/>
      <c r="NWE65" s="10"/>
      <c r="NWF65" s="10"/>
      <c r="NWG65" s="10"/>
      <c r="NWH65" s="10"/>
      <c r="NWI65" s="10"/>
      <c r="NWJ65" s="10"/>
      <c r="NWK65" s="10"/>
      <c r="NWL65" s="10"/>
      <c r="NWM65" s="10"/>
      <c r="NWN65" s="10"/>
      <c r="NWO65" s="10"/>
      <c r="NWP65" s="10"/>
      <c r="NWQ65" s="10"/>
      <c r="NWR65" s="10"/>
      <c r="NWS65" s="10"/>
      <c r="NWT65" s="10"/>
      <c r="NWU65" s="10"/>
      <c r="NWV65" s="10"/>
      <c r="NWW65" s="10"/>
      <c r="NWX65" s="10"/>
      <c r="NWY65" s="10"/>
      <c r="NWZ65" s="10"/>
      <c r="NXA65" s="10"/>
      <c r="NXB65" s="10"/>
      <c r="NXC65" s="10"/>
      <c r="NXD65" s="10"/>
      <c r="NXE65" s="10"/>
      <c r="NXF65" s="10"/>
      <c r="NXG65" s="10"/>
      <c r="NXH65" s="10"/>
      <c r="NXI65" s="10"/>
      <c r="NXJ65" s="10"/>
      <c r="NXK65" s="10"/>
      <c r="NXL65" s="10"/>
      <c r="NXM65" s="10"/>
      <c r="NXN65" s="10"/>
      <c r="NXO65" s="10"/>
      <c r="NXP65" s="10"/>
      <c r="NXQ65" s="10"/>
      <c r="NXR65" s="10"/>
      <c r="NXS65" s="10"/>
      <c r="NXT65" s="10"/>
      <c r="NXU65" s="10"/>
      <c r="NXV65" s="10"/>
      <c r="NXW65" s="10"/>
      <c r="NXX65" s="10"/>
      <c r="NXY65" s="10"/>
      <c r="NXZ65" s="10"/>
      <c r="NYA65" s="10"/>
      <c r="NYB65" s="10"/>
      <c r="NYC65" s="10"/>
      <c r="NYD65" s="10"/>
      <c r="NYE65" s="10"/>
      <c r="NYF65" s="10"/>
      <c r="NYG65" s="10"/>
      <c r="NYH65" s="10"/>
      <c r="NYI65" s="10"/>
      <c r="NYJ65" s="10"/>
      <c r="NYK65" s="10"/>
      <c r="NYL65" s="10"/>
      <c r="NYM65" s="10"/>
      <c r="NYN65" s="10"/>
      <c r="NYO65" s="10"/>
      <c r="NYP65" s="10"/>
      <c r="NYQ65" s="10"/>
      <c r="NYR65" s="10"/>
      <c r="NYS65" s="10"/>
      <c r="NYT65" s="10"/>
      <c r="NYU65" s="10"/>
      <c r="NYV65" s="10"/>
      <c r="NYW65" s="10"/>
      <c r="NYX65" s="10"/>
      <c r="NYY65" s="10"/>
      <c r="NYZ65" s="10"/>
      <c r="NZA65" s="10"/>
      <c r="NZB65" s="10"/>
      <c r="NZC65" s="10"/>
      <c r="NZD65" s="10"/>
      <c r="NZE65" s="10"/>
      <c r="NZF65" s="10"/>
      <c r="NZG65" s="10"/>
      <c r="NZH65" s="10"/>
      <c r="NZI65" s="10"/>
      <c r="NZJ65" s="10"/>
      <c r="NZK65" s="10"/>
      <c r="NZL65" s="10"/>
      <c r="NZM65" s="10"/>
      <c r="NZN65" s="10"/>
      <c r="NZO65" s="10"/>
      <c r="NZP65" s="10"/>
      <c r="NZQ65" s="10"/>
      <c r="NZR65" s="10"/>
      <c r="NZS65" s="10"/>
      <c r="NZT65" s="10"/>
      <c r="NZU65" s="10"/>
      <c r="NZV65" s="10"/>
      <c r="NZW65" s="10"/>
      <c r="NZX65" s="10"/>
      <c r="NZY65" s="10"/>
      <c r="NZZ65" s="10"/>
      <c r="OAA65" s="10"/>
      <c r="OAB65" s="10"/>
      <c r="OAC65" s="10"/>
      <c r="OAD65" s="10"/>
      <c r="OAE65" s="10"/>
      <c r="OAF65" s="10"/>
      <c r="OAG65" s="10"/>
      <c r="OAH65" s="10"/>
      <c r="OAI65" s="10"/>
      <c r="OAJ65" s="10"/>
      <c r="OAK65" s="10"/>
      <c r="OAL65" s="10"/>
      <c r="OAM65" s="10"/>
      <c r="OAN65" s="10"/>
      <c r="OAO65" s="10"/>
      <c r="OAP65" s="10"/>
      <c r="OAQ65" s="10"/>
      <c r="OAR65" s="10"/>
      <c r="OAS65" s="10"/>
      <c r="OAT65" s="10"/>
      <c r="OAU65" s="10"/>
      <c r="OAV65" s="10"/>
      <c r="OAW65" s="10"/>
      <c r="OAX65" s="10"/>
      <c r="OAY65" s="10"/>
      <c r="OAZ65" s="10"/>
      <c r="OBA65" s="10"/>
      <c r="OBB65" s="10"/>
      <c r="OBC65" s="10"/>
      <c r="OBD65" s="10"/>
      <c r="OBE65" s="10"/>
      <c r="OBF65" s="10"/>
      <c r="OBG65" s="10"/>
      <c r="OBH65" s="10"/>
      <c r="OBI65" s="10"/>
      <c r="OBJ65" s="10"/>
      <c r="OBK65" s="10"/>
      <c r="OBL65" s="10"/>
      <c r="OBM65" s="10"/>
      <c r="OBN65" s="10"/>
      <c r="OBO65" s="10"/>
      <c r="OBP65" s="10"/>
      <c r="OBQ65" s="10"/>
      <c r="OBR65" s="10"/>
      <c r="OBS65" s="10"/>
      <c r="OBT65" s="10"/>
      <c r="OBU65" s="10"/>
      <c r="OBV65" s="10"/>
      <c r="OBW65" s="10"/>
      <c r="OBX65" s="10"/>
      <c r="OBY65" s="10"/>
      <c r="OBZ65" s="10"/>
      <c r="OCA65" s="10"/>
      <c r="OCB65" s="10"/>
      <c r="OCC65" s="10"/>
      <c r="OCD65" s="10"/>
      <c r="OCE65" s="10"/>
      <c r="OCF65" s="10"/>
      <c r="OCG65" s="10"/>
      <c r="OCH65" s="10"/>
      <c r="OCI65" s="10"/>
      <c r="OCJ65" s="10"/>
      <c r="OCK65" s="10"/>
      <c r="OCL65" s="10"/>
      <c r="OCM65" s="10"/>
      <c r="OCN65" s="10"/>
      <c r="OCO65" s="10"/>
      <c r="OCP65" s="10"/>
      <c r="OCQ65" s="10"/>
      <c r="OCR65" s="10"/>
      <c r="OCS65" s="10"/>
      <c r="OCT65" s="10"/>
      <c r="OCU65" s="10"/>
      <c r="OCV65" s="10"/>
      <c r="OCW65" s="10"/>
      <c r="OCX65" s="10"/>
      <c r="OCY65" s="10"/>
      <c r="OCZ65" s="10"/>
      <c r="ODA65" s="10"/>
      <c r="ODB65" s="10"/>
      <c r="ODC65" s="10"/>
      <c r="ODD65" s="10"/>
      <c r="ODE65" s="10"/>
      <c r="ODF65" s="10"/>
      <c r="ODG65" s="10"/>
      <c r="ODH65" s="10"/>
      <c r="ODI65" s="10"/>
      <c r="ODJ65" s="10"/>
      <c r="ODK65" s="10"/>
      <c r="ODL65" s="10"/>
      <c r="ODM65" s="10"/>
      <c r="ODN65" s="10"/>
      <c r="ODO65" s="10"/>
      <c r="ODP65" s="10"/>
      <c r="ODQ65" s="10"/>
      <c r="ODR65" s="10"/>
      <c r="ODS65" s="10"/>
      <c r="ODT65" s="10"/>
      <c r="ODU65" s="10"/>
      <c r="ODV65" s="10"/>
      <c r="ODW65" s="10"/>
      <c r="ODX65" s="10"/>
      <c r="ODY65" s="10"/>
      <c r="ODZ65" s="10"/>
      <c r="OEA65" s="10"/>
      <c r="OEB65" s="10"/>
      <c r="OEC65" s="10"/>
      <c r="OED65" s="10"/>
      <c r="OEE65" s="10"/>
      <c r="OEF65" s="10"/>
      <c r="OEG65" s="10"/>
      <c r="OEH65" s="10"/>
      <c r="OEI65" s="10"/>
      <c r="OEJ65" s="10"/>
      <c r="OEK65" s="10"/>
      <c r="OEL65" s="10"/>
      <c r="OEM65" s="10"/>
      <c r="OEN65" s="10"/>
      <c r="OEO65" s="10"/>
      <c r="OEP65" s="10"/>
      <c r="OEQ65" s="10"/>
      <c r="OER65" s="10"/>
      <c r="OES65" s="10"/>
      <c r="OET65" s="10"/>
      <c r="OEU65" s="10"/>
      <c r="OEV65" s="10"/>
      <c r="OEW65" s="10"/>
      <c r="OEX65" s="10"/>
      <c r="OEY65" s="10"/>
      <c r="OEZ65" s="10"/>
      <c r="OFA65" s="10"/>
      <c r="OFB65" s="10"/>
      <c r="OFC65" s="10"/>
      <c r="OFD65" s="10"/>
      <c r="OFE65" s="10"/>
      <c r="OFF65" s="10"/>
      <c r="OFG65" s="10"/>
      <c r="OFH65" s="10"/>
      <c r="OFI65" s="10"/>
      <c r="OFJ65" s="10"/>
      <c r="OFK65" s="10"/>
      <c r="OFL65" s="10"/>
      <c r="OFM65" s="10"/>
      <c r="OFN65" s="10"/>
      <c r="OFO65" s="10"/>
      <c r="OFP65" s="10"/>
      <c r="OFQ65" s="10"/>
      <c r="OFR65" s="10"/>
      <c r="OFS65" s="10"/>
      <c r="OFT65" s="10"/>
      <c r="OFU65" s="10"/>
      <c r="OFV65" s="10"/>
      <c r="OFW65" s="10"/>
      <c r="OFX65" s="10"/>
      <c r="OFY65" s="10"/>
      <c r="OFZ65" s="10"/>
      <c r="OGA65" s="10"/>
      <c r="OGB65" s="10"/>
      <c r="OGC65" s="10"/>
      <c r="OGD65" s="10"/>
      <c r="OGE65" s="10"/>
      <c r="OGF65" s="10"/>
      <c r="OGG65" s="10"/>
      <c r="OGH65" s="10"/>
      <c r="OGI65" s="10"/>
      <c r="OGJ65" s="10"/>
      <c r="OGK65" s="10"/>
      <c r="OGL65" s="10"/>
      <c r="OGM65" s="10"/>
      <c r="OGN65" s="10"/>
      <c r="OGO65" s="10"/>
      <c r="OGP65" s="10"/>
      <c r="OGQ65" s="10"/>
      <c r="OGR65" s="10"/>
      <c r="OGS65" s="10"/>
      <c r="OGT65" s="10"/>
      <c r="OGU65" s="10"/>
      <c r="OGV65" s="10"/>
      <c r="OGW65" s="10"/>
      <c r="OGX65" s="10"/>
      <c r="OGY65" s="10"/>
      <c r="OGZ65" s="10"/>
      <c r="OHA65" s="10"/>
      <c r="OHB65" s="10"/>
      <c r="OHC65" s="10"/>
      <c r="OHD65" s="10"/>
      <c r="OHE65" s="10"/>
      <c r="OHF65" s="10"/>
      <c r="OHG65" s="10"/>
      <c r="OHH65" s="10"/>
      <c r="OHI65" s="10"/>
      <c r="OHJ65" s="10"/>
      <c r="OHK65" s="10"/>
      <c r="OHL65" s="10"/>
      <c r="OHM65" s="10"/>
      <c r="OHN65" s="10"/>
      <c r="OHO65" s="10"/>
      <c r="OHP65" s="10"/>
      <c r="OHQ65" s="10"/>
      <c r="OHR65" s="10"/>
      <c r="OHS65" s="10"/>
      <c r="OHT65" s="10"/>
      <c r="OHU65" s="10"/>
      <c r="OHV65" s="10"/>
      <c r="OHW65" s="10"/>
      <c r="OHX65" s="10"/>
      <c r="OHY65" s="10"/>
      <c r="OHZ65" s="10"/>
      <c r="OIA65" s="10"/>
      <c r="OIB65" s="10"/>
      <c r="OIC65" s="10"/>
      <c r="OID65" s="10"/>
      <c r="OIE65" s="10"/>
      <c r="OIF65" s="10"/>
      <c r="OIG65" s="10"/>
      <c r="OIH65" s="10"/>
      <c r="OII65" s="10"/>
      <c r="OIJ65" s="10"/>
      <c r="OIK65" s="10"/>
      <c r="OIL65" s="10"/>
      <c r="OIM65" s="10"/>
      <c r="OIN65" s="10"/>
      <c r="OIO65" s="10"/>
      <c r="OIP65" s="10"/>
      <c r="OIQ65" s="10"/>
      <c r="OIR65" s="10"/>
      <c r="OIS65" s="10"/>
      <c r="OIT65" s="10"/>
      <c r="OIU65" s="10"/>
      <c r="OIV65" s="10"/>
      <c r="OIW65" s="10"/>
      <c r="OIX65" s="10"/>
      <c r="OIY65" s="10"/>
      <c r="OIZ65" s="10"/>
      <c r="OJA65" s="10"/>
      <c r="OJB65" s="10"/>
      <c r="OJC65" s="10"/>
      <c r="OJD65" s="10"/>
      <c r="OJE65" s="10"/>
      <c r="OJF65" s="10"/>
      <c r="OJG65" s="10"/>
      <c r="OJH65" s="10"/>
      <c r="OJI65" s="10"/>
      <c r="OJJ65" s="10"/>
      <c r="OJK65" s="10"/>
      <c r="OJL65" s="10"/>
      <c r="OJM65" s="10"/>
      <c r="OJN65" s="10"/>
      <c r="OJO65" s="10"/>
      <c r="OJP65" s="10"/>
      <c r="OJQ65" s="10"/>
      <c r="OJR65" s="10"/>
      <c r="OJS65" s="10"/>
      <c r="OJT65" s="10"/>
      <c r="OJU65" s="10"/>
      <c r="OJV65" s="10"/>
      <c r="OJW65" s="10"/>
      <c r="OJX65" s="10"/>
      <c r="OJY65" s="10"/>
      <c r="OJZ65" s="10"/>
      <c r="OKA65" s="10"/>
      <c r="OKB65" s="10"/>
      <c r="OKC65" s="10"/>
      <c r="OKD65" s="10"/>
      <c r="OKE65" s="10"/>
      <c r="OKF65" s="10"/>
      <c r="OKG65" s="10"/>
      <c r="OKH65" s="10"/>
      <c r="OKI65" s="10"/>
      <c r="OKJ65" s="10"/>
      <c r="OKK65" s="10"/>
      <c r="OKL65" s="10"/>
      <c r="OKM65" s="10"/>
      <c r="OKN65" s="10"/>
      <c r="OKO65" s="10"/>
      <c r="OKP65" s="10"/>
      <c r="OKQ65" s="10"/>
      <c r="OKR65" s="10"/>
      <c r="OKS65" s="10"/>
      <c r="OKT65" s="10"/>
      <c r="OKU65" s="10"/>
      <c r="OKV65" s="10"/>
      <c r="OKW65" s="10"/>
      <c r="OKX65" s="10"/>
      <c r="OKY65" s="10"/>
      <c r="OKZ65" s="10"/>
      <c r="OLA65" s="10"/>
      <c r="OLB65" s="10"/>
      <c r="OLC65" s="10"/>
      <c r="OLD65" s="10"/>
      <c r="OLE65" s="10"/>
      <c r="OLF65" s="10"/>
      <c r="OLG65" s="10"/>
      <c r="OLH65" s="10"/>
      <c r="OLI65" s="10"/>
      <c r="OLJ65" s="10"/>
      <c r="OLK65" s="10"/>
      <c r="OLL65" s="10"/>
      <c r="OLM65" s="10"/>
      <c r="OLN65" s="10"/>
      <c r="OLO65" s="10"/>
      <c r="OLP65" s="10"/>
      <c r="OLQ65" s="10"/>
      <c r="OLR65" s="10"/>
      <c r="OLS65" s="10"/>
      <c r="OLT65" s="10"/>
      <c r="OLU65" s="10"/>
      <c r="OLV65" s="10"/>
      <c r="OLW65" s="10"/>
      <c r="OLX65" s="10"/>
      <c r="OLY65" s="10"/>
      <c r="OLZ65" s="10"/>
      <c r="OMA65" s="10"/>
      <c r="OMB65" s="10"/>
      <c r="OMC65" s="10"/>
      <c r="OMD65" s="10"/>
      <c r="OME65" s="10"/>
      <c r="OMF65" s="10"/>
      <c r="OMG65" s="10"/>
      <c r="OMH65" s="10"/>
      <c r="OMI65" s="10"/>
      <c r="OMJ65" s="10"/>
      <c r="OMK65" s="10"/>
      <c r="OML65" s="10"/>
      <c r="OMM65" s="10"/>
      <c r="OMN65" s="10"/>
      <c r="OMO65" s="10"/>
      <c r="OMP65" s="10"/>
      <c r="OMQ65" s="10"/>
      <c r="OMR65" s="10"/>
      <c r="OMS65" s="10"/>
      <c r="OMT65" s="10"/>
      <c r="OMU65" s="10"/>
      <c r="OMV65" s="10"/>
      <c r="OMW65" s="10"/>
      <c r="OMX65" s="10"/>
      <c r="OMY65" s="10"/>
      <c r="OMZ65" s="10"/>
      <c r="ONA65" s="10"/>
      <c r="ONB65" s="10"/>
      <c r="ONC65" s="10"/>
      <c r="OND65" s="10"/>
      <c r="ONE65" s="10"/>
      <c r="ONF65" s="10"/>
      <c r="ONG65" s="10"/>
      <c r="ONH65" s="10"/>
      <c r="ONI65" s="10"/>
      <c r="ONJ65" s="10"/>
      <c r="ONK65" s="10"/>
      <c r="ONL65" s="10"/>
      <c r="ONM65" s="10"/>
      <c r="ONN65" s="10"/>
      <c r="ONO65" s="10"/>
      <c r="ONP65" s="10"/>
      <c r="ONQ65" s="10"/>
      <c r="ONR65" s="10"/>
      <c r="ONS65" s="10"/>
      <c r="ONT65" s="10"/>
      <c r="ONU65" s="10"/>
      <c r="ONV65" s="10"/>
      <c r="ONW65" s="10"/>
      <c r="ONX65" s="10"/>
      <c r="ONY65" s="10"/>
      <c r="ONZ65" s="10"/>
      <c r="OOA65" s="10"/>
      <c r="OOB65" s="10"/>
      <c r="OOC65" s="10"/>
      <c r="OOD65" s="10"/>
      <c r="OOE65" s="10"/>
      <c r="OOF65" s="10"/>
      <c r="OOG65" s="10"/>
      <c r="OOH65" s="10"/>
      <c r="OOI65" s="10"/>
      <c r="OOJ65" s="10"/>
      <c r="OOK65" s="10"/>
      <c r="OOL65" s="10"/>
      <c r="OOM65" s="10"/>
      <c r="OON65" s="10"/>
      <c r="OOO65" s="10"/>
      <c r="OOP65" s="10"/>
      <c r="OOQ65" s="10"/>
      <c r="OOR65" s="10"/>
      <c r="OOS65" s="10"/>
      <c r="OOT65" s="10"/>
      <c r="OOU65" s="10"/>
      <c r="OOV65" s="10"/>
      <c r="OOW65" s="10"/>
      <c r="OOX65" s="10"/>
      <c r="OOY65" s="10"/>
      <c r="OOZ65" s="10"/>
      <c r="OPA65" s="10"/>
      <c r="OPB65" s="10"/>
      <c r="OPC65" s="10"/>
      <c r="OPD65" s="10"/>
      <c r="OPE65" s="10"/>
      <c r="OPF65" s="10"/>
      <c r="OPG65" s="10"/>
      <c r="OPH65" s="10"/>
      <c r="OPI65" s="10"/>
      <c r="OPJ65" s="10"/>
      <c r="OPK65" s="10"/>
      <c r="OPL65" s="10"/>
      <c r="OPM65" s="10"/>
      <c r="OPN65" s="10"/>
      <c r="OPO65" s="10"/>
      <c r="OPP65" s="10"/>
      <c r="OPQ65" s="10"/>
      <c r="OPR65" s="10"/>
      <c r="OPS65" s="10"/>
      <c r="OPT65" s="10"/>
      <c r="OPU65" s="10"/>
      <c r="OPV65" s="10"/>
      <c r="OPW65" s="10"/>
      <c r="OPX65" s="10"/>
      <c r="OPY65" s="10"/>
      <c r="OPZ65" s="10"/>
      <c r="OQA65" s="10"/>
      <c r="OQB65" s="10"/>
      <c r="OQC65" s="10"/>
      <c r="OQD65" s="10"/>
      <c r="OQE65" s="10"/>
      <c r="OQF65" s="10"/>
      <c r="OQG65" s="10"/>
      <c r="OQH65" s="10"/>
      <c r="OQI65" s="10"/>
      <c r="OQJ65" s="10"/>
      <c r="OQK65" s="10"/>
      <c r="OQL65" s="10"/>
      <c r="OQM65" s="10"/>
      <c r="OQN65" s="10"/>
      <c r="OQO65" s="10"/>
      <c r="OQP65" s="10"/>
      <c r="OQQ65" s="10"/>
      <c r="OQR65" s="10"/>
      <c r="OQS65" s="10"/>
      <c r="OQT65" s="10"/>
      <c r="OQU65" s="10"/>
      <c r="OQV65" s="10"/>
      <c r="OQW65" s="10"/>
      <c r="OQX65" s="10"/>
      <c r="OQY65" s="10"/>
      <c r="OQZ65" s="10"/>
      <c r="ORA65" s="10"/>
      <c r="ORB65" s="10"/>
      <c r="ORC65" s="10"/>
      <c r="ORD65" s="10"/>
      <c r="ORE65" s="10"/>
      <c r="ORF65" s="10"/>
      <c r="ORG65" s="10"/>
      <c r="ORH65" s="10"/>
      <c r="ORI65" s="10"/>
      <c r="ORJ65" s="10"/>
      <c r="ORK65" s="10"/>
      <c r="ORL65" s="10"/>
      <c r="ORM65" s="10"/>
      <c r="ORN65" s="10"/>
      <c r="ORO65" s="10"/>
      <c r="ORP65" s="10"/>
      <c r="ORQ65" s="10"/>
      <c r="ORR65" s="10"/>
      <c r="ORS65" s="10"/>
      <c r="ORT65" s="10"/>
      <c r="ORU65" s="10"/>
      <c r="ORV65" s="10"/>
      <c r="ORW65" s="10"/>
      <c r="ORX65" s="10"/>
      <c r="ORY65" s="10"/>
      <c r="ORZ65" s="10"/>
      <c r="OSA65" s="10"/>
      <c r="OSB65" s="10"/>
      <c r="OSC65" s="10"/>
      <c r="OSD65" s="10"/>
      <c r="OSE65" s="10"/>
      <c r="OSF65" s="10"/>
      <c r="OSG65" s="10"/>
      <c r="OSH65" s="10"/>
      <c r="OSI65" s="10"/>
      <c r="OSJ65" s="10"/>
      <c r="OSK65" s="10"/>
      <c r="OSL65" s="10"/>
      <c r="OSM65" s="10"/>
      <c r="OSN65" s="10"/>
      <c r="OSO65" s="10"/>
      <c r="OSP65" s="10"/>
      <c r="OSQ65" s="10"/>
      <c r="OSR65" s="10"/>
      <c r="OSS65" s="10"/>
      <c r="OST65" s="10"/>
      <c r="OSU65" s="10"/>
      <c r="OSV65" s="10"/>
      <c r="OSW65" s="10"/>
      <c r="OSX65" s="10"/>
      <c r="OSY65" s="10"/>
      <c r="OSZ65" s="10"/>
      <c r="OTA65" s="10"/>
      <c r="OTB65" s="10"/>
      <c r="OTC65" s="10"/>
      <c r="OTD65" s="10"/>
      <c r="OTE65" s="10"/>
      <c r="OTF65" s="10"/>
      <c r="OTG65" s="10"/>
      <c r="OTH65" s="10"/>
      <c r="OTI65" s="10"/>
      <c r="OTJ65" s="10"/>
      <c r="OTK65" s="10"/>
      <c r="OTL65" s="10"/>
      <c r="OTM65" s="10"/>
      <c r="OTN65" s="10"/>
      <c r="OTO65" s="10"/>
      <c r="OTP65" s="10"/>
      <c r="OTQ65" s="10"/>
      <c r="OTR65" s="10"/>
      <c r="OTS65" s="10"/>
      <c r="OTT65" s="10"/>
      <c r="OTU65" s="10"/>
      <c r="OTV65" s="10"/>
      <c r="OTW65" s="10"/>
      <c r="OTX65" s="10"/>
      <c r="OTY65" s="10"/>
      <c r="OTZ65" s="10"/>
      <c r="OUA65" s="10"/>
      <c r="OUB65" s="10"/>
      <c r="OUC65" s="10"/>
      <c r="OUD65" s="10"/>
      <c r="OUE65" s="10"/>
      <c r="OUF65" s="10"/>
      <c r="OUG65" s="10"/>
      <c r="OUH65" s="10"/>
      <c r="OUI65" s="10"/>
      <c r="OUJ65" s="10"/>
      <c r="OUK65" s="10"/>
      <c r="OUL65" s="10"/>
      <c r="OUM65" s="10"/>
      <c r="OUN65" s="10"/>
      <c r="OUO65" s="10"/>
      <c r="OUP65" s="10"/>
      <c r="OUQ65" s="10"/>
      <c r="OUR65" s="10"/>
      <c r="OUS65" s="10"/>
      <c r="OUT65" s="10"/>
      <c r="OUU65" s="10"/>
      <c r="OUV65" s="10"/>
      <c r="OUW65" s="10"/>
      <c r="OUX65" s="10"/>
      <c r="OUY65" s="10"/>
      <c r="OUZ65" s="10"/>
      <c r="OVA65" s="10"/>
      <c r="OVB65" s="10"/>
      <c r="OVC65" s="10"/>
      <c r="OVD65" s="10"/>
      <c r="OVE65" s="10"/>
      <c r="OVF65" s="10"/>
      <c r="OVG65" s="10"/>
      <c r="OVH65" s="10"/>
      <c r="OVI65" s="10"/>
      <c r="OVJ65" s="10"/>
      <c r="OVK65" s="10"/>
      <c r="OVL65" s="10"/>
      <c r="OVM65" s="10"/>
      <c r="OVN65" s="10"/>
      <c r="OVO65" s="10"/>
      <c r="OVP65" s="10"/>
      <c r="OVQ65" s="10"/>
      <c r="OVR65" s="10"/>
      <c r="OVS65" s="10"/>
      <c r="OVT65" s="10"/>
      <c r="OVU65" s="10"/>
      <c r="OVV65" s="10"/>
      <c r="OVW65" s="10"/>
      <c r="OVX65" s="10"/>
      <c r="OVY65" s="10"/>
      <c r="OVZ65" s="10"/>
      <c r="OWA65" s="10"/>
      <c r="OWB65" s="10"/>
      <c r="OWC65" s="10"/>
      <c r="OWD65" s="10"/>
      <c r="OWE65" s="10"/>
      <c r="OWF65" s="10"/>
      <c r="OWG65" s="10"/>
      <c r="OWH65" s="10"/>
      <c r="OWI65" s="10"/>
      <c r="OWJ65" s="10"/>
      <c r="OWK65" s="10"/>
      <c r="OWL65" s="10"/>
      <c r="OWM65" s="10"/>
      <c r="OWN65" s="10"/>
      <c r="OWO65" s="10"/>
      <c r="OWP65" s="10"/>
      <c r="OWQ65" s="10"/>
      <c r="OWR65" s="10"/>
      <c r="OWS65" s="10"/>
      <c r="OWT65" s="10"/>
      <c r="OWU65" s="10"/>
      <c r="OWV65" s="10"/>
      <c r="OWW65" s="10"/>
      <c r="OWX65" s="10"/>
      <c r="OWY65" s="10"/>
      <c r="OWZ65" s="10"/>
      <c r="OXA65" s="10"/>
      <c r="OXB65" s="10"/>
      <c r="OXC65" s="10"/>
      <c r="OXD65" s="10"/>
      <c r="OXE65" s="10"/>
      <c r="OXF65" s="10"/>
      <c r="OXG65" s="10"/>
      <c r="OXH65" s="10"/>
      <c r="OXI65" s="10"/>
      <c r="OXJ65" s="10"/>
      <c r="OXK65" s="10"/>
      <c r="OXL65" s="10"/>
      <c r="OXM65" s="10"/>
      <c r="OXN65" s="10"/>
      <c r="OXO65" s="10"/>
      <c r="OXP65" s="10"/>
      <c r="OXQ65" s="10"/>
      <c r="OXR65" s="10"/>
      <c r="OXS65" s="10"/>
      <c r="OXT65" s="10"/>
      <c r="OXU65" s="10"/>
      <c r="OXV65" s="10"/>
      <c r="OXW65" s="10"/>
      <c r="OXX65" s="10"/>
      <c r="OXY65" s="10"/>
      <c r="OXZ65" s="10"/>
      <c r="OYA65" s="10"/>
      <c r="OYB65" s="10"/>
      <c r="OYC65" s="10"/>
      <c r="OYD65" s="10"/>
      <c r="OYE65" s="10"/>
      <c r="OYF65" s="10"/>
      <c r="OYG65" s="10"/>
      <c r="OYH65" s="10"/>
      <c r="OYI65" s="10"/>
      <c r="OYJ65" s="10"/>
      <c r="OYK65" s="10"/>
      <c r="OYL65" s="10"/>
      <c r="OYM65" s="10"/>
      <c r="OYN65" s="10"/>
      <c r="OYO65" s="10"/>
      <c r="OYP65" s="10"/>
      <c r="OYQ65" s="10"/>
      <c r="OYR65" s="10"/>
      <c r="OYS65" s="10"/>
      <c r="OYT65" s="10"/>
      <c r="OYU65" s="10"/>
      <c r="OYV65" s="10"/>
      <c r="OYW65" s="10"/>
      <c r="OYX65" s="10"/>
      <c r="OYY65" s="10"/>
      <c r="OYZ65" s="10"/>
      <c r="OZA65" s="10"/>
      <c r="OZB65" s="10"/>
      <c r="OZC65" s="10"/>
      <c r="OZD65" s="10"/>
      <c r="OZE65" s="10"/>
      <c r="OZF65" s="10"/>
      <c r="OZG65" s="10"/>
      <c r="OZH65" s="10"/>
      <c r="OZI65" s="10"/>
      <c r="OZJ65" s="10"/>
      <c r="OZK65" s="10"/>
      <c r="OZL65" s="10"/>
      <c r="OZM65" s="10"/>
      <c r="OZN65" s="10"/>
      <c r="OZO65" s="10"/>
      <c r="OZP65" s="10"/>
      <c r="OZQ65" s="10"/>
      <c r="OZR65" s="10"/>
      <c r="OZS65" s="10"/>
      <c r="OZT65" s="10"/>
      <c r="OZU65" s="10"/>
      <c r="OZV65" s="10"/>
      <c r="OZW65" s="10"/>
      <c r="OZX65" s="10"/>
      <c r="OZY65" s="10"/>
      <c r="OZZ65" s="10"/>
      <c r="PAA65" s="10"/>
      <c r="PAB65" s="10"/>
      <c r="PAC65" s="10"/>
      <c r="PAD65" s="10"/>
      <c r="PAE65" s="10"/>
      <c r="PAF65" s="10"/>
      <c r="PAG65" s="10"/>
      <c r="PAH65" s="10"/>
      <c r="PAI65" s="10"/>
      <c r="PAJ65" s="10"/>
      <c r="PAK65" s="10"/>
      <c r="PAL65" s="10"/>
      <c r="PAM65" s="10"/>
      <c r="PAN65" s="10"/>
      <c r="PAO65" s="10"/>
      <c r="PAP65" s="10"/>
      <c r="PAQ65" s="10"/>
      <c r="PAR65" s="10"/>
      <c r="PAS65" s="10"/>
      <c r="PAT65" s="10"/>
      <c r="PAU65" s="10"/>
      <c r="PAV65" s="10"/>
      <c r="PAW65" s="10"/>
      <c r="PAX65" s="10"/>
      <c r="PAY65" s="10"/>
      <c r="PAZ65" s="10"/>
      <c r="PBA65" s="10"/>
      <c r="PBB65" s="10"/>
      <c r="PBC65" s="10"/>
      <c r="PBD65" s="10"/>
      <c r="PBE65" s="10"/>
      <c r="PBF65" s="10"/>
      <c r="PBG65" s="10"/>
      <c r="PBH65" s="10"/>
      <c r="PBI65" s="10"/>
      <c r="PBJ65" s="10"/>
      <c r="PBK65" s="10"/>
      <c r="PBL65" s="10"/>
      <c r="PBM65" s="10"/>
      <c r="PBN65" s="10"/>
      <c r="PBO65" s="10"/>
      <c r="PBP65" s="10"/>
      <c r="PBQ65" s="10"/>
      <c r="PBR65" s="10"/>
      <c r="PBS65" s="10"/>
      <c r="PBT65" s="10"/>
      <c r="PBU65" s="10"/>
      <c r="PBV65" s="10"/>
      <c r="PBW65" s="10"/>
      <c r="PBX65" s="10"/>
      <c r="PBY65" s="10"/>
      <c r="PBZ65" s="10"/>
      <c r="PCA65" s="10"/>
      <c r="PCB65" s="10"/>
      <c r="PCC65" s="10"/>
      <c r="PCD65" s="10"/>
      <c r="PCE65" s="10"/>
      <c r="PCF65" s="10"/>
      <c r="PCG65" s="10"/>
      <c r="PCH65" s="10"/>
      <c r="PCI65" s="10"/>
      <c r="PCJ65" s="10"/>
      <c r="PCK65" s="10"/>
      <c r="PCL65" s="10"/>
      <c r="PCM65" s="10"/>
      <c r="PCN65" s="10"/>
      <c r="PCO65" s="10"/>
      <c r="PCP65" s="10"/>
      <c r="PCQ65" s="10"/>
      <c r="PCR65" s="10"/>
      <c r="PCS65" s="10"/>
      <c r="PCT65" s="10"/>
      <c r="PCU65" s="10"/>
      <c r="PCV65" s="10"/>
      <c r="PCW65" s="10"/>
      <c r="PCX65" s="10"/>
      <c r="PCY65" s="10"/>
      <c r="PCZ65" s="10"/>
      <c r="PDA65" s="10"/>
      <c r="PDB65" s="10"/>
      <c r="PDC65" s="10"/>
      <c r="PDD65" s="10"/>
      <c r="PDE65" s="10"/>
      <c r="PDF65" s="10"/>
      <c r="PDG65" s="10"/>
      <c r="PDH65" s="10"/>
      <c r="PDI65" s="10"/>
      <c r="PDJ65" s="10"/>
      <c r="PDK65" s="10"/>
      <c r="PDL65" s="10"/>
      <c r="PDM65" s="10"/>
      <c r="PDN65" s="10"/>
      <c r="PDO65" s="10"/>
      <c r="PDP65" s="10"/>
      <c r="PDQ65" s="10"/>
      <c r="PDR65" s="10"/>
      <c r="PDS65" s="10"/>
      <c r="PDT65" s="10"/>
      <c r="PDU65" s="10"/>
      <c r="PDV65" s="10"/>
      <c r="PDW65" s="10"/>
      <c r="PDX65" s="10"/>
      <c r="PDY65" s="10"/>
      <c r="PDZ65" s="10"/>
      <c r="PEA65" s="10"/>
      <c r="PEB65" s="10"/>
      <c r="PEC65" s="10"/>
      <c r="PED65" s="10"/>
      <c r="PEE65" s="10"/>
      <c r="PEF65" s="10"/>
      <c r="PEG65" s="10"/>
      <c r="PEH65" s="10"/>
      <c r="PEI65" s="10"/>
      <c r="PEJ65" s="10"/>
      <c r="PEK65" s="10"/>
      <c r="PEL65" s="10"/>
      <c r="PEM65" s="10"/>
      <c r="PEN65" s="10"/>
      <c r="PEO65" s="10"/>
      <c r="PEP65" s="10"/>
      <c r="PEQ65" s="10"/>
      <c r="PER65" s="10"/>
      <c r="PES65" s="10"/>
      <c r="PET65" s="10"/>
      <c r="PEU65" s="10"/>
      <c r="PEV65" s="10"/>
      <c r="PEW65" s="10"/>
      <c r="PEX65" s="10"/>
      <c r="PEY65" s="10"/>
      <c r="PEZ65" s="10"/>
      <c r="PFA65" s="10"/>
      <c r="PFB65" s="10"/>
      <c r="PFC65" s="10"/>
      <c r="PFD65" s="10"/>
      <c r="PFE65" s="10"/>
      <c r="PFF65" s="10"/>
      <c r="PFG65" s="10"/>
      <c r="PFH65" s="10"/>
      <c r="PFI65" s="10"/>
      <c r="PFJ65" s="10"/>
      <c r="PFK65" s="10"/>
      <c r="PFL65" s="10"/>
      <c r="PFM65" s="10"/>
      <c r="PFN65" s="10"/>
      <c r="PFO65" s="10"/>
      <c r="PFP65" s="10"/>
      <c r="PFQ65" s="10"/>
      <c r="PFR65" s="10"/>
      <c r="PFS65" s="10"/>
      <c r="PFT65" s="10"/>
      <c r="PFU65" s="10"/>
      <c r="PFV65" s="10"/>
      <c r="PFW65" s="10"/>
      <c r="PFX65" s="10"/>
      <c r="PFY65" s="10"/>
      <c r="PFZ65" s="10"/>
      <c r="PGA65" s="10"/>
      <c r="PGB65" s="10"/>
      <c r="PGC65" s="10"/>
      <c r="PGD65" s="10"/>
      <c r="PGE65" s="10"/>
      <c r="PGF65" s="10"/>
      <c r="PGG65" s="10"/>
      <c r="PGH65" s="10"/>
      <c r="PGI65" s="10"/>
      <c r="PGJ65" s="10"/>
      <c r="PGK65" s="10"/>
      <c r="PGL65" s="10"/>
      <c r="PGM65" s="10"/>
      <c r="PGN65" s="10"/>
      <c r="PGO65" s="10"/>
      <c r="PGP65" s="10"/>
      <c r="PGQ65" s="10"/>
      <c r="PGR65" s="10"/>
      <c r="PGS65" s="10"/>
      <c r="PGT65" s="10"/>
      <c r="PGU65" s="10"/>
      <c r="PGV65" s="10"/>
      <c r="PGW65" s="10"/>
      <c r="PGX65" s="10"/>
      <c r="PGY65" s="10"/>
      <c r="PGZ65" s="10"/>
      <c r="PHA65" s="10"/>
      <c r="PHB65" s="10"/>
      <c r="PHC65" s="10"/>
      <c r="PHD65" s="10"/>
      <c r="PHE65" s="10"/>
      <c r="PHF65" s="10"/>
      <c r="PHG65" s="10"/>
      <c r="PHH65" s="10"/>
      <c r="PHI65" s="10"/>
      <c r="PHJ65" s="10"/>
      <c r="PHK65" s="10"/>
      <c r="PHL65" s="10"/>
      <c r="PHM65" s="10"/>
      <c r="PHN65" s="10"/>
      <c r="PHO65" s="10"/>
      <c r="PHP65" s="10"/>
      <c r="PHQ65" s="10"/>
      <c r="PHR65" s="10"/>
      <c r="PHS65" s="10"/>
      <c r="PHT65" s="10"/>
      <c r="PHU65" s="10"/>
      <c r="PHV65" s="10"/>
      <c r="PHW65" s="10"/>
      <c r="PHX65" s="10"/>
      <c r="PHY65" s="10"/>
      <c r="PHZ65" s="10"/>
      <c r="PIA65" s="10"/>
      <c r="PIB65" s="10"/>
      <c r="PIC65" s="10"/>
      <c r="PID65" s="10"/>
      <c r="PIE65" s="10"/>
      <c r="PIF65" s="10"/>
      <c r="PIG65" s="10"/>
      <c r="PIH65" s="10"/>
      <c r="PII65" s="10"/>
      <c r="PIJ65" s="10"/>
      <c r="PIK65" s="10"/>
      <c r="PIL65" s="10"/>
      <c r="PIM65" s="10"/>
      <c r="PIN65" s="10"/>
      <c r="PIO65" s="10"/>
      <c r="PIP65" s="10"/>
      <c r="PIQ65" s="10"/>
      <c r="PIR65" s="10"/>
      <c r="PIS65" s="10"/>
      <c r="PIT65" s="10"/>
      <c r="PIU65" s="10"/>
      <c r="PIV65" s="10"/>
      <c r="PIW65" s="10"/>
      <c r="PIX65" s="10"/>
      <c r="PIY65" s="10"/>
      <c r="PIZ65" s="10"/>
      <c r="PJA65" s="10"/>
      <c r="PJB65" s="10"/>
      <c r="PJC65" s="10"/>
      <c r="PJD65" s="10"/>
      <c r="PJE65" s="10"/>
      <c r="PJF65" s="10"/>
      <c r="PJG65" s="10"/>
      <c r="PJH65" s="10"/>
      <c r="PJI65" s="10"/>
      <c r="PJJ65" s="10"/>
      <c r="PJK65" s="10"/>
      <c r="PJL65" s="10"/>
      <c r="PJM65" s="10"/>
      <c r="PJN65" s="10"/>
      <c r="PJO65" s="10"/>
      <c r="PJP65" s="10"/>
      <c r="PJQ65" s="10"/>
      <c r="PJR65" s="10"/>
      <c r="PJS65" s="10"/>
      <c r="PJT65" s="10"/>
      <c r="PJU65" s="10"/>
      <c r="PJV65" s="10"/>
      <c r="PJW65" s="10"/>
      <c r="PJX65" s="10"/>
      <c r="PJY65" s="10"/>
      <c r="PJZ65" s="10"/>
      <c r="PKA65" s="10"/>
      <c r="PKB65" s="10"/>
      <c r="PKC65" s="10"/>
      <c r="PKD65" s="10"/>
      <c r="PKE65" s="10"/>
      <c r="PKF65" s="10"/>
      <c r="PKG65" s="10"/>
      <c r="PKH65" s="10"/>
      <c r="PKI65" s="10"/>
      <c r="PKJ65" s="10"/>
      <c r="PKK65" s="10"/>
      <c r="PKL65" s="10"/>
      <c r="PKM65" s="10"/>
      <c r="PKN65" s="10"/>
      <c r="PKO65" s="10"/>
      <c r="PKP65" s="10"/>
      <c r="PKQ65" s="10"/>
      <c r="PKR65" s="10"/>
      <c r="PKS65" s="10"/>
      <c r="PKT65" s="10"/>
      <c r="PKU65" s="10"/>
      <c r="PKV65" s="10"/>
      <c r="PKW65" s="10"/>
      <c r="PKX65" s="10"/>
      <c r="PKY65" s="10"/>
      <c r="PKZ65" s="10"/>
      <c r="PLA65" s="10"/>
      <c r="PLB65" s="10"/>
      <c r="PLC65" s="10"/>
      <c r="PLD65" s="10"/>
      <c r="PLE65" s="10"/>
      <c r="PLF65" s="10"/>
      <c r="PLG65" s="10"/>
      <c r="PLH65" s="10"/>
      <c r="PLI65" s="10"/>
      <c r="PLJ65" s="10"/>
      <c r="PLK65" s="10"/>
      <c r="PLL65" s="10"/>
      <c r="PLM65" s="10"/>
      <c r="PLN65" s="10"/>
      <c r="PLO65" s="10"/>
      <c r="PLP65" s="10"/>
      <c r="PLQ65" s="10"/>
      <c r="PLR65" s="10"/>
      <c r="PLS65" s="10"/>
      <c r="PLT65" s="10"/>
      <c r="PLU65" s="10"/>
      <c r="PLV65" s="10"/>
      <c r="PLW65" s="10"/>
      <c r="PLX65" s="10"/>
      <c r="PLY65" s="10"/>
      <c r="PLZ65" s="10"/>
      <c r="PMA65" s="10"/>
      <c r="PMB65" s="10"/>
      <c r="PMC65" s="10"/>
      <c r="PMD65" s="10"/>
      <c r="PME65" s="10"/>
      <c r="PMF65" s="10"/>
      <c r="PMG65" s="10"/>
      <c r="PMH65" s="10"/>
      <c r="PMI65" s="10"/>
      <c r="PMJ65" s="10"/>
      <c r="PMK65" s="10"/>
      <c r="PML65" s="10"/>
      <c r="PMM65" s="10"/>
      <c r="PMN65" s="10"/>
      <c r="PMO65" s="10"/>
      <c r="PMP65" s="10"/>
      <c r="PMQ65" s="10"/>
      <c r="PMR65" s="10"/>
      <c r="PMS65" s="10"/>
      <c r="PMT65" s="10"/>
      <c r="PMU65" s="10"/>
      <c r="PMV65" s="10"/>
      <c r="PMW65" s="10"/>
      <c r="PMX65" s="10"/>
      <c r="PMY65" s="10"/>
      <c r="PMZ65" s="10"/>
      <c r="PNA65" s="10"/>
      <c r="PNB65" s="10"/>
      <c r="PNC65" s="10"/>
      <c r="PND65" s="10"/>
      <c r="PNE65" s="10"/>
      <c r="PNF65" s="10"/>
      <c r="PNG65" s="10"/>
      <c r="PNH65" s="10"/>
      <c r="PNI65" s="10"/>
      <c r="PNJ65" s="10"/>
      <c r="PNK65" s="10"/>
      <c r="PNL65" s="10"/>
      <c r="PNM65" s="10"/>
      <c r="PNN65" s="10"/>
      <c r="PNO65" s="10"/>
      <c r="PNP65" s="10"/>
      <c r="PNQ65" s="10"/>
      <c r="PNR65" s="10"/>
      <c r="PNS65" s="10"/>
      <c r="PNT65" s="10"/>
      <c r="PNU65" s="10"/>
      <c r="PNV65" s="10"/>
      <c r="PNW65" s="10"/>
      <c r="PNX65" s="10"/>
      <c r="PNY65" s="10"/>
      <c r="PNZ65" s="10"/>
      <c r="POA65" s="10"/>
      <c r="POB65" s="10"/>
      <c r="POC65" s="10"/>
      <c r="POD65" s="10"/>
      <c r="POE65" s="10"/>
      <c r="POF65" s="10"/>
      <c r="POG65" s="10"/>
      <c r="POH65" s="10"/>
      <c r="POI65" s="10"/>
      <c r="POJ65" s="10"/>
      <c r="POK65" s="10"/>
      <c r="POL65" s="10"/>
      <c r="POM65" s="10"/>
      <c r="PON65" s="10"/>
      <c r="POO65" s="10"/>
      <c r="POP65" s="10"/>
      <c r="POQ65" s="10"/>
      <c r="POR65" s="10"/>
      <c r="POS65" s="10"/>
      <c r="POT65" s="10"/>
      <c r="POU65" s="10"/>
      <c r="POV65" s="10"/>
      <c r="POW65" s="10"/>
      <c r="POX65" s="10"/>
      <c r="POY65" s="10"/>
      <c r="POZ65" s="10"/>
      <c r="PPA65" s="10"/>
      <c r="PPB65" s="10"/>
      <c r="PPC65" s="10"/>
      <c r="PPD65" s="10"/>
      <c r="PPE65" s="10"/>
      <c r="PPF65" s="10"/>
      <c r="PPG65" s="10"/>
      <c r="PPH65" s="10"/>
      <c r="PPI65" s="10"/>
      <c r="PPJ65" s="10"/>
      <c r="PPK65" s="10"/>
      <c r="PPL65" s="10"/>
      <c r="PPM65" s="10"/>
      <c r="PPN65" s="10"/>
      <c r="PPO65" s="10"/>
      <c r="PPP65" s="10"/>
      <c r="PPQ65" s="10"/>
      <c r="PPR65" s="10"/>
      <c r="PPS65" s="10"/>
      <c r="PPT65" s="10"/>
      <c r="PPU65" s="10"/>
      <c r="PPV65" s="10"/>
      <c r="PPW65" s="10"/>
      <c r="PPX65" s="10"/>
      <c r="PPY65" s="10"/>
      <c r="PPZ65" s="10"/>
      <c r="PQA65" s="10"/>
      <c r="PQB65" s="10"/>
      <c r="PQC65" s="10"/>
      <c r="PQD65" s="10"/>
      <c r="PQE65" s="10"/>
      <c r="PQF65" s="10"/>
      <c r="PQG65" s="10"/>
      <c r="PQH65" s="10"/>
      <c r="PQI65" s="10"/>
      <c r="PQJ65" s="10"/>
      <c r="PQK65" s="10"/>
      <c r="PQL65" s="10"/>
      <c r="PQM65" s="10"/>
      <c r="PQN65" s="10"/>
      <c r="PQO65" s="10"/>
      <c r="PQP65" s="10"/>
      <c r="PQQ65" s="10"/>
      <c r="PQR65" s="10"/>
      <c r="PQS65" s="10"/>
      <c r="PQT65" s="10"/>
      <c r="PQU65" s="10"/>
      <c r="PQV65" s="10"/>
      <c r="PQW65" s="10"/>
      <c r="PQX65" s="10"/>
      <c r="PQY65" s="10"/>
      <c r="PQZ65" s="10"/>
      <c r="PRA65" s="10"/>
      <c r="PRB65" s="10"/>
      <c r="PRC65" s="10"/>
      <c r="PRD65" s="10"/>
      <c r="PRE65" s="10"/>
      <c r="PRF65" s="10"/>
      <c r="PRG65" s="10"/>
      <c r="PRH65" s="10"/>
      <c r="PRI65" s="10"/>
      <c r="PRJ65" s="10"/>
      <c r="PRK65" s="10"/>
      <c r="PRL65" s="10"/>
      <c r="PRM65" s="10"/>
      <c r="PRN65" s="10"/>
      <c r="PRO65" s="10"/>
      <c r="PRP65" s="10"/>
      <c r="PRQ65" s="10"/>
      <c r="PRR65" s="10"/>
      <c r="PRS65" s="10"/>
      <c r="PRT65" s="10"/>
      <c r="PRU65" s="10"/>
      <c r="PRV65" s="10"/>
      <c r="PRW65" s="10"/>
      <c r="PRX65" s="10"/>
      <c r="PRY65" s="10"/>
      <c r="PRZ65" s="10"/>
      <c r="PSA65" s="10"/>
      <c r="PSB65" s="10"/>
      <c r="PSC65" s="10"/>
      <c r="PSD65" s="10"/>
      <c r="PSE65" s="10"/>
      <c r="PSF65" s="10"/>
      <c r="PSG65" s="10"/>
      <c r="PSH65" s="10"/>
      <c r="PSI65" s="10"/>
      <c r="PSJ65" s="10"/>
      <c r="PSK65" s="10"/>
      <c r="PSL65" s="10"/>
      <c r="PSM65" s="10"/>
      <c r="PSN65" s="10"/>
      <c r="PSO65" s="10"/>
      <c r="PSP65" s="10"/>
      <c r="PSQ65" s="10"/>
      <c r="PSR65" s="10"/>
      <c r="PSS65" s="10"/>
      <c r="PST65" s="10"/>
      <c r="PSU65" s="10"/>
      <c r="PSV65" s="10"/>
      <c r="PSW65" s="10"/>
      <c r="PSX65" s="10"/>
      <c r="PSY65" s="10"/>
      <c r="PSZ65" s="10"/>
      <c r="PTA65" s="10"/>
      <c r="PTB65" s="10"/>
      <c r="PTC65" s="10"/>
      <c r="PTD65" s="10"/>
      <c r="PTE65" s="10"/>
      <c r="PTF65" s="10"/>
      <c r="PTG65" s="10"/>
      <c r="PTH65" s="10"/>
      <c r="PTI65" s="10"/>
      <c r="PTJ65" s="10"/>
      <c r="PTK65" s="10"/>
      <c r="PTL65" s="10"/>
      <c r="PTM65" s="10"/>
      <c r="PTN65" s="10"/>
      <c r="PTO65" s="10"/>
      <c r="PTP65" s="10"/>
      <c r="PTQ65" s="10"/>
      <c r="PTR65" s="10"/>
      <c r="PTS65" s="10"/>
      <c r="PTT65" s="10"/>
      <c r="PTU65" s="10"/>
      <c r="PTV65" s="10"/>
      <c r="PTW65" s="10"/>
      <c r="PTX65" s="10"/>
      <c r="PTY65" s="10"/>
      <c r="PTZ65" s="10"/>
      <c r="PUA65" s="10"/>
      <c r="PUB65" s="10"/>
      <c r="PUC65" s="10"/>
      <c r="PUD65" s="10"/>
      <c r="PUE65" s="10"/>
      <c r="PUF65" s="10"/>
      <c r="PUG65" s="10"/>
      <c r="PUH65" s="10"/>
      <c r="PUI65" s="10"/>
      <c r="PUJ65" s="10"/>
      <c r="PUK65" s="10"/>
      <c r="PUL65" s="10"/>
      <c r="PUM65" s="10"/>
      <c r="PUN65" s="10"/>
      <c r="PUO65" s="10"/>
      <c r="PUP65" s="10"/>
      <c r="PUQ65" s="10"/>
      <c r="PUR65" s="10"/>
      <c r="PUS65" s="10"/>
      <c r="PUT65" s="10"/>
      <c r="PUU65" s="10"/>
      <c r="PUV65" s="10"/>
      <c r="PUW65" s="10"/>
      <c r="PUX65" s="10"/>
      <c r="PUY65" s="10"/>
      <c r="PUZ65" s="10"/>
      <c r="PVA65" s="10"/>
      <c r="PVB65" s="10"/>
      <c r="PVC65" s="10"/>
      <c r="PVD65" s="10"/>
      <c r="PVE65" s="10"/>
      <c r="PVF65" s="10"/>
      <c r="PVG65" s="10"/>
      <c r="PVH65" s="10"/>
      <c r="PVI65" s="10"/>
      <c r="PVJ65" s="10"/>
      <c r="PVK65" s="10"/>
      <c r="PVL65" s="10"/>
      <c r="PVM65" s="10"/>
      <c r="PVN65" s="10"/>
      <c r="PVO65" s="10"/>
      <c r="PVP65" s="10"/>
      <c r="PVQ65" s="10"/>
      <c r="PVR65" s="10"/>
      <c r="PVS65" s="10"/>
      <c r="PVT65" s="10"/>
      <c r="PVU65" s="10"/>
      <c r="PVV65" s="10"/>
      <c r="PVW65" s="10"/>
      <c r="PVX65" s="10"/>
      <c r="PVY65" s="10"/>
      <c r="PVZ65" s="10"/>
      <c r="PWA65" s="10"/>
      <c r="PWB65" s="10"/>
      <c r="PWC65" s="10"/>
      <c r="PWD65" s="10"/>
      <c r="PWE65" s="10"/>
      <c r="PWF65" s="10"/>
      <c r="PWG65" s="10"/>
      <c r="PWH65" s="10"/>
      <c r="PWI65" s="10"/>
      <c r="PWJ65" s="10"/>
      <c r="PWK65" s="10"/>
      <c r="PWL65" s="10"/>
      <c r="PWM65" s="10"/>
      <c r="PWN65" s="10"/>
      <c r="PWO65" s="10"/>
      <c r="PWP65" s="10"/>
      <c r="PWQ65" s="10"/>
      <c r="PWR65" s="10"/>
      <c r="PWS65" s="10"/>
      <c r="PWT65" s="10"/>
      <c r="PWU65" s="10"/>
      <c r="PWV65" s="10"/>
      <c r="PWW65" s="10"/>
      <c r="PWX65" s="10"/>
      <c r="PWY65" s="10"/>
      <c r="PWZ65" s="10"/>
      <c r="PXA65" s="10"/>
      <c r="PXB65" s="10"/>
      <c r="PXC65" s="10"/>
      <c r="PXD65" s="10"/>
      <c r="PXE65" s="10"/>
      <c r="PXF65" s="10"/>
      <c r="PXG65" s="10"/>
      <c r="PXH65" s="10"/>
      <c r="PXI65" s="10"/>
      <c r="PXJ65" s="10"/>
      <c r="PXK65" s="10"/>
      <c r="PXL65" s="10"/>
      <c r="PXM65" s="10"/>
      <c r="PXN65" s="10"/>
      <c r="PXO65" s="10"/>
      <c r="PXP65" s="10"/>
      <c r="PXQ65" s="10"/>
      <c r="PXR65" s="10"/>
      <c r="PXS65" s="10"/>
      <c r="PXT65" s="10"/>
      <c r="PXU65" s="10"/>
      <c r="PXV65" s="10"/>
      <c r="PXW65" s="10"/>
      <c r="PXX65" s="10"/>
      <c r="PXY65" s="10"/>
      <c r="PXZ65" s="10"/>
      <c r="PYA65" s="10"/>
      <c r="PYB65" s="10"/>
      <c r="PYC65" s="10"/>
      <c r="PYD65" s="10"/>
      <c r="PYE65" s="10"/>
      <c r="PYF65" s="10"/>
      <c r="PYG65" s="10"/>
      <c r="PYH65" s="10"/>
      <c r="PYI65" s="10"/>
      <c r="PYJ65" s="10"/>
      <c r="PYK65" s="10"/>
      <c r="PYL65" s="10"/>
      <c r="PYM65" s="10"/>
      <c r="PYN65" s="10"/>
      <c r="PYO65" s="10"/>
      <c r="PYP65" s="10"/>
      <c r="PYQ65" s="10"/>
      <c r="PYR65" s="10"/>
      <c r="PYS65" s="10"/>
      <c r="PYT65" s="10"/>
      <c r="PYU65" s="10"/>
      <c r="PYV65" s="10"/>
      <c r="PYW65" s="10"/>
      <c r="PYX65" s="10"/>
      <c r="PYY65" s="10"/>
      <c r="PYZ65" s="10"/>
      <c r="PZA65" s="10"/>
      <c r="PZB65" s="10"/>
      <c r="PZC65" s="10"/>
      <c r="PZD65" s="10"/>
      <c r="PZE65" s="10"/>
      <c r="PZF65" s="10"/>
      <c r="PZG65" s="10"/>
      <c r="PZH65" s="10"/>
      <c r="PZI65" s="10"/>
      <c r="PZJ65" s="10"/>
      <c r="PZK65" s="10"/>
      <c r="PZL65" s="10"/>
      <c r="PZM65" s="10"/>
      <c r="PZN65" s="10"/>
      <c r="PZO65" s="10"/>
      <c r="PZP65" s="10"/>
      <c r="PZQ65" s="10"/>
      <c r="PZR65" s="10"/>
      <c r="PZS65" s="10"/>
      <c r="PZT65" s="10"/>
      <c r="PZU65" s="10"/>
      <c r="PZV65" s="10"/>
      <c r="PZW65" s="10"/>
      <c r="PZX65" s="10"/>
      <c r="PZY65" s="10"/>
      <c r="PZZ65" s="10"/>
      <c r="QAA65" s="10"/>
      <c r="QAB65" s="10"/>
      <c r="QAC65" s="10"/>
      <c r="QAD65" s="10"/>
      <c r="QAE65" s="10"/>
      <c r="QAF65" s="10"/>
      <c r="QAG65" s="10"/>
      <c r="QAH65" s="10"/>
      <c r="QAI65" s="10"/>
      <c r="QAJ65" s="10"/>
      <c r="QAK65" s="10"/>
      <c r="QAL65" s="10"/>
      <c r="QAM65" s="10"/>
      <c r="QAN65" s="10"/>
      <c r="QAO65" s="10"/>
      <c r="QAP65" s="10"/>
      <c r="QAQ65" s="10"/>
      <c r="QAR65" s="10"/>
      <c r="QAS65" s="10"/>
      <c r="QAT65" s="10"/>
      <c r="QAU65" s="10"/>
      <c r="QAV65" s="10"/>
      <c r="QAW65" s="10"/>
      <c r="QAX65" s="10"/>
      <c r="QAY65" s="10"/>
      <c r="QAZ65" s="10"/>
      <c r="QBA65" s="10"/>
      <c r="QBB65" s="10"/>
      <c r="QBC65" s="10"/>
      <c r="QBD65" s="10"/>
      <c r="QBE65" s="10"/>
      <c r="QBF65" s="10"/>
      <c r="QBG65" s="10"/>
      <c r="QBH65" s="10"/>
      <c r="QBI65" s="10"/>
      <c r="QBJ65" s="10"/>
      <c r="QBK65" s="10"/>
      <c r="QBL65" s="10"/>
      <c r="QBM65" s="10"/>
      <c r="QBN65" s="10"/>
      <c r="QBO65" s="10"/>
      <c r="QBP65" s="10"/>
      <c r="QBQ65" s="10"/>
      <c r="QBR65" s="10"/>
      <c r="QBS65" s="10"/>
      <c r="QBT65" s="10"/>
      <c r="QBU65" s="10"/>
      <c r="QBV65" s="10"/>
      <c r="QBW65" s="10"/>
      <c r="QBX65" s="10"/>
      <c r="QBY65" s="10"/>
      <c r="QBZ65" s="10"/>
      <c r="QCA65" s="10"/>
      <c r="QCB65" s="10"/>
      <c r="QCC65" s="10"/>
      <c r="QCD65" s="10"/>
      <c r="QCE65" s="10"/>
      <c r="QCF65" s="10"/>
      <c r="QCG65" s="10"/>
      <c r="QCH65" s="10"/>
      <c r="QCI65" s="10"/>
      <c r="QCJ65" s="10"/>
      <c r="QCK65" s="10"/>
      <c r="QCL65" s="10"/>
      <c r="QCM65" s="10"/>
      <c r="QCN65" s="10"/>
      <c r="QCO65" s="10"/>
      <c r="QCP65" s="10"/>
      <c r="QCQ65" s="10"/>
      <c r="QCR65" s="10"/>
      <c r="QCS65" s="10"/>
      <c r="QCT65" s="10"/>
      <c r="QCU65" s="10"/>
      <c r="QCV65" s="10"/>
      <c r="QCW65" s="10"/>
      <c r="QCX65" s="10"/>
      <c r="QCY65" s="10"/>
      <c r="QCZ65" s="10"/>
      <c r="QDA65" s="10"/>
      <c r="QDB65" s="10"/>
      <c r="QDC65" s="10"/>
      <c r="QDD65" s="10"/>
      <c r="QDE65" s="10"/>
      <c r="QDF65" s="10"/>
      <c r="QDG65" s="10"/>
      <c r="QDH65" s="10"/>
      <c r="QDI65" s="10"/>
      <c r="QDJ65" s="10"/>
      <c r="QDK65" s="10"/>
      <c r="QDL65" s="10"/>
      <c r="QDM65" s="10"/>
      <c r="QDN65" s="10"/>
      <c r="QDO65" s="10"/>
      <c r="QDP65" s="10"/>
      <c r="QDQ65" s="10"/>
      <c r="QDR65" s="10"/>
      <c r="QDS65" s="10"/>
      <c r="QDT65" s="10"/>
      <c r="QDU65" s="10"/>
      <c r="QDV65" s="10"/>
      <c r="QDW65" s="10"/>
      <c r="QDX65" s="10"/>
      <c r="QDY65" s="10"/>
      <c r="QDZ65" s="10"/>
      <c r="QEA65" s="10"/>
      <c r="QEB65" s="10"/>
      <c r="QEC65" s="10"/>
      <c r="QED65" s="10"/>
      <c r="QEE65" s="10"/>
      <c r="QEF65" s="10"/>
      <c r="QEG65" s="10"/>
      <c r="QEH65" s="10"/>
      <c r="QEI65" s="10"/>
      <c r="QEJ65" s="10"/>
      <c r="QEK65" s="10"/>
      <c r="QEL65" s="10"/>
      <c r="QEM65" s="10"/>
      <c r="QEN65" s="10"/>
      <c r="QEO65" s="10"/>
      <c r="QEP65" s="10"/>
      <c r="QEQ65" s="10"/>
      <c r="QER65" s="10"/>
      <c r="QES65" s="10"/>
      <c r="QET65" s="10"/>
      <c r="QEU65" s="10"/>
      <c r="QEV65" s="10"/>
      <c r="QEW65" s="10"/>
      <c r="QEX65" s="10"/>
      <c r="QEY65" s="10"/>
      <c r="QEZ65" s="10"/>
      <c r="QFA65" s="10"/>
      <c r="QFB65" s="10"/>
      <c r="QFC65" s="10"/>
      <c r="QFD65" s="10"/>
      <c r="QFE65" s="10"/>
      <c r="QFF65" s="10"/>
      <c r="QFG65" s="10"/>
      <c r="QFH65" s="10"/>
      <c r="QFI65" s="10"/>
      <c r="QFJ65" s="10"/>
      <c r="QFK65" s="10"/>
      <c r="QFL65" s="10"/>
      <c r="QFM65" s="10"/>
      <c r="QFN65" s="10"/>
      <c r="QFO65" s="10"/>
      <c r="QFP65" s="10"/>
      <c r="QFQ65" s="10"/>
      <c r="QFR65" s="10"/>
      <c r="QFS65" s="10"/>
      <c r="QFT65" s="10"/>
      <c r="QFU65" s="10"/>
      <c r="QFV65" s="10"/>
      <c r="QFW65" s="10"/>
      <c r="QFX65" s="10"/>
      <c r="QFY65" s="10"/>
      <c r="QFZ65" s="10"/>
      <c r="QGA65" s="10"/>
      <c r="QGB65" s="10"/>
      <c r="QGC65" s="10"/>
      <c r="QGD65" s="10"/>
      <c r="QGE65" s="10"/>
      <c r="QGF65" s="10"/>
      <c r="QGG65" s="10"/>
      <c r="QGH65" s="10"/>
      <c r="QGI65" s="10"/>
      <c r="QGJ65" s="10"/>
      <c r="QGK65" s="10"/>
      <c r="QGL65" s="10"/>
      <c r="QGM65" s="10"/>
      <c r="QGN65" s="10"/>
      <c r="QGO65" s="10"/>
      <c r="QGP65" s="10"/>
      <c r="QGQ65" s="10"/>
      <c r="QGR65" s="10"/>
      <c r="QGS65" s="10"/>
      <c r="QGT65" s="10"/>
      <c r="QGU65" s="10"/>
      <c r="QGV65" s="10"/>
      <c r="QGW65" s="10"/>
      <c r="QGX65" s="10"/>
      <c r="QGY65" s="10"/>
      <c r="QGZ65" s="10"/>
      <c r="QHA65" s="10"/>
      <c r="QHB65" s="10"/>
      <c r="QHC65" s="10"/>
      <c r="QHD65" s="10"/>
      <c r="QHE65" s="10"/>
      <c r="QHF65" s="10"/>
      <c r="QHG65" s="10"/>
      <c r="QHH65" s="10"/>
      <c r="QHI65" s="10"/>
      <c r="QHJ65" s="10"/>
      <c r="QHK65" s="10"/>
      <c r="QHL65" s="10"/>
      <c r="QHM65" s="10"/>
      <c r="QHN65" s="10"/>
      <c r="QHO65" s="10"/>
      <c r="QHP65" s="10"/>
      <c r="QHQ65" s="10"/>
      <c r="QHR65" s="10"/>
      <c r="QHS65" s="10"/>
      <c r="QHT65" s="10"/>
      <c r="QHU65" s="10"/>
      <c r="QHV65" s="10"/>
      <c r="QHW65" s="10"/>
      <c r="QHX65" s="10"/>
      <c r="QHY65" s="10"/>
      <c r="QHZ65" s="10"/>
      <c r="QIA65" s="10"/>
      <c r="QIB65" s="10"/>
      <c r="QIC65" s="10"/>
      <c r="QID65" s="10"/>
      <c r="QIE65" s="10"/>
      <c r="QIF65" s="10"/>
      <c r="QIG65" s="10"/>
      <c r="QIH65" s="10"/>
      <c r="QII65" s="10"/>
      <c r="QIJ65" s="10"/>
      <c r="QIK65" s="10"/>
      <c r="QIL65" s="10"/>
      <c r="QIM65" s="10"/>
      <c r="QIN65" s="10"/>
      <c r="QIO65" s="10"/>
      <c r="QIP65" s="10"/>
      <c r="QIQ65" s="10"/>
      <c r="QIR65" s="10"/>
      <c r="QIS65" s="10"/>
      <c r="QIT65" s="10"/>
      <c r="QIU65" s="10"/>
      <c r="QIV65" s="10"/>
      <c r="QIW65" s="10"/>
      <c r="QIX65" s="10"/>
      <c r="QIY65" s="10"/>
      <c r="QIZ65" s="10"/>
      <c r="QJA65" s="10"/>
      <c r="QJB65" s="10"/>
      <c r="QJC65" s="10"/>
      <c r="QJD65" s="10"/>
      <c r="QJE65" s="10"/>
      <c r="QJF65" s="10"/>
      <c r="QJG65" s="10"/>
      <c r="QJH65" s="10"/>
      <c r="QJI65" s="10"/>
      <c r="QJJ65" s="10"/>
      <c r="QJK65" s="10"/>
      <c r="QJL65" s="10"/>
      <c r="QJM65" s="10"/>
      <c r="QJN65" s="10"/>
      <c r="QJO65" s="10"/>
      <c r="QJP65" s="10"/>
      <c r="QJQ65" s="10"/>
      <c r="QJR65" s="10"/>
      <c r="QJS65" s="10"/>
      <c r="QJT65" s="10"/>
      <c r="QJU65" s="10"/>
      <c r="QJV65" s="10"/>
      <c r="QJW65" s="10"/>
      <c r="QJX65" s="10"/>
      <c r="QJY65" s="10"/>
      <c r="QJZ65" s="10"/>
      <c r="QKA65" s="10"/>
      <c r="QKB65" s="10"/>
      <c r="QKC65" s="10"/>
      <c r="QKD65" s="10"/>
      <c r="QKE65" s="10"/>
      <c r="QKF65" s="10"/>
      <c r="QKG65" s="10"/>
      <c r="QKH65" s="10"/>
      <c r="QKI65" s="10"/>
      <c r="QKJ65" s="10"/>
      <c r="QKK65" s="10"/>
      <c r="QKL65" s="10"/>
      <c r="QKM65" s="10"/>
      <c r="QKN65" s="10"/>
      <c r="QKO65" s="10"/>
      <c r="QKP65" s="10"/>
      <c r="QKQ65" s="10"/>
      <c r="QKR65" s="10"/>
      <c r="QKS65" s="10"/>
      <c r="QKT65" s="10"/>
      <c r="QKU65" s="10"/>
      <c r="QKV65" s="10"/>
      <c r="QKW65" s="10"/>
      <c r="QKX65" s="10"/>
      <c r="QKY65" s="10"/>
      <c r="QKZ65" s="10"/>
      <c r="QLA65" s="10"/>
      <c r="QLB65" s="10"/>
      <c r="QLC65" s="10"/>
      <c r="QLD65" s="10"/>
      <c r="QLE65" s="10"/>
      <c r="QLF65" s="10"/>
      <c r="QLG65" s="10"/>
      <c r="QLH65" s="10"/>
      <c r="QLI65" s="10"/>
      <c r="QLJ65" s="10"/>
      <c r="QLK65" s="10"/>
      <c r="QLL65" s="10"/>
      <c r="QLM65" s="10"/>
      <c r="QLN65" s="10"/>
      <c r="QLO65" s="10"/>
      <c r="QLP65" s="10"/>
      <c r="QLQ65" s="10"/>
      <c r="QLR65" s="10"/>
      <c r="QLS65" s="10"/>
      <c r="QLT65" s="10"/>
      <c r="QLU65" s="10"/>
      <c r="QLV65" s="10"/>
      <c r="QLW65" s="10"/>
      <c r="QLX65" s="10"/>
      <c r="QLY65" s="10"/>
      <c r="QLZ65" s="10"/>
      <c r="QMA65" s="10"/>
      <c r="QMB65" s="10"/>
      <c r="QMC65" s="10"/>
      <c r="QMD65" s="10"/>
      <c r="QME65" s="10"/>
      <c r="QMF65" s="10"/>
      <c r="QMG65" s="10"/>
      <c r="QMH65" s="10"/>
      <c r="QMI65" s="10"/>
      <c r="QMJ65" s="10"/>
      <c r="QMK65" s="10"/>
      <c r="QML65" s="10"/>
      <c r="QMM65" s="10"/>
      <c r="QMN65" s="10"/>
      <c r="QMO65" s="10"/>
      <c r="QMP65" s="10"/>
      <c r="QMQ65" s="10"/>
      <c r="QMR65" s="10"/>
      <c r="QMS65" s="10"/>
      <c r="QMT65" s="10"/>
      <c r="QMU65" s="10"/>
      <c r="QMV65" s="10"/>
      <c r="QMW65" s="10"/>
      <c r="QMX65" s="10"/>
      <c r="QMY65" s="10"/>
      <c r="QMZ65" s="10"/>
      <c r="QNA65" s="10"/>
      <c r="QNB65" s="10"/>
      <c r="QNC65" s="10"/>
      <c r="QND65" s="10"/>
      <c r="QNE65" s="10"/>
      <c r="QNF65" s="10"/>
      <c r="QNG65" s="10"/>
      <c r="QNH65" s="10"/>
      <c r="QNI65" s="10"/>
      <c r="QNJ65" s="10"/>
      <c r="QNK65" s="10"/>
      <c r="QNL65" s="10"/>
      <c r="QNM65" s="10"/>
      <c r="QNN65" s="10"/>
      <c r="QNO65" s="10"/>
      <c r="QNP65" s="10"/>
      <c r="QNQ65" s="10"/>
      <c r="QNR65" s="10"/>
      <c r="QNS65" s="10"/>
      <c r="QNT65" s="10"/>
      <c r="QNU65" s="10"/>
      <c r="QNV65" s="10"/>
      <c r="QNW65" s="10"/>
      <c r="QNX65" s="10"/>
      <c r="QNY65" s="10"/>
      <c r="QNZ65" s="10"/>
      <c r="QOA65" s="10"/>
      <c r="QOB65" s="10"/>
      <c r="QOC65" s="10"/>
      <c r="QOD65" s="10"/>
      <c r="QOE65" s="10"/>
      <c r="QOF65" s="10"/>
      <c r="QOG65" s="10"/>
      <c r="QOH65" s="10"/>
      <c r="QOI65" s="10"/>
      <c r="QOJ65" s="10"/>
      <c r="QOK65" s="10"/>
      <c r="QOL65" s="10"/>
      <c r="QOM65" s="10"/>
      <c r="QON65" s="10"/>
      <c r="QOO65" s="10"/>
      <c r="QOP65" s="10"/>
      <c r="QOQ65" s="10"/>
      <c r="QOR65" s="10"/>
      <c r="QOS65" s="10"/>
      <c r="QOT65" s="10"/>
      <c r="QOU65" s="10"/>
      <c r="QOV65" s="10"/>
      <c r="QOW65" s="10"/>
      <c r="QOX65" s="10"/>
      <c r="QOY65" s="10"/>
      <c r="QOZ65" s="10"/>
      <c r="QPA65" s="10"/>
      <c r="QPB65" s="10"/>
      <c r="QPC65" s="10"/>
      <c r="QPD65" s="10"/>
      <c r="QPE65" s="10"/>
      <c r="QPF65" s="10"/>
      <c r="QPG65" s="10"/>
      <c r="QPH65" s="10"/>
      <c r="QPI65" s="10"/>
      <c r="QPJ65" s="10"/>
      <c r="QPK65" s="10"/>
      <c r="QPL65" s="10"/>
      <c r="QPM65" s="10"/>
      <c r="QPN65" s="10"/>
      <c r="QPO65" s="10"/>
      <c r="QPP65" s="10"/>
      <c r="QPQ65" s="10"/>
      <c r="QPR65" s="10"/>
      <c r="QPS65" s="10"/>
      <c r="QPT65" s="10"/>
      <c r="QPU65" s="10"/>
      <c r="QPV65" s="10"/>
      <c r="QPW65" s="10"/>
      <c r="QPX65" s="10"/>
      <c r="QPY65" s="10"/>
      <c r="QPZ65" s="10"/>
      <c r="QQA65" s="10"/>
      <c r="QQB65" s="10"/>
      <c r="QQC65" s="10"/>
      <c r="QQD65" s="10"/>
      <c r="QQE65" s="10"/>
      <c r="QQF65" s="10"/>
      <c r="QQG65" s="10"/>
      <c r="QQH65" s="10"/>
      <c r="QQI65" s="10"/>
      <c r="QQJ65" s="10"/>
      <c r="QQK65" s="10"/>
      <c r="QQL65" s="10"/>
      <c r="QQM65" s="10"/>
      <c r="QQN65" s="10"/>
      <c r="QQO65" s="10"/>
      <c r="QQP65" s="10"/>
      <c r="QQQ65" s="10"/>
      <c r="QQR65" s="10"/>
      <c r="QQS65" s="10"/>
      <c r="QQT65" s="10"/>
      <c r="QQU65" s="10"/>
      <c r="QQV65" s="10"/>
      <c r="QQW65" s="10"/>
      <c r="QQX65" s="10"/>
      <c r="QQY65" s="10"/>
      <c r="QQZ65" s="10"/>
      <c r="QRA65" s="10"/>
      <c r="QRB65" s="10"/>
      <c r="QRC65" s="10"/>
      <c r="QRD65" s="10"/>
      <c r="QRE65" s="10"/>
      <c r="QRF65" s="10"/>
      <c r="QRG65" s="10"/>
      <c r="QRH65" s="10"/>
      <c r="QRI65" s="10"/>
      <c r="QRJ65" s="10"/>
      <c r="QRK65" s="10"/>
      <c r="QRL65" s="10"/>
      <c r="QRM65" s="10"/>
      <c r="QRN65" s="10"/>
      <c r="QRO65" s="10"/>
      <c r="QRP65" s="10"/>
      <c r="QRQ65" s="10"/>
      <c r="QRR65" s="10"/>
      <c r="QRS65" s="10"/>
      <c r="QRT65" s="10"/>
      <c r="QRU65" s="10"/>
      <c r="QRV65" s="10"/>
      <c r="QRW65" s="10"/>
      <c r="QRX65" s="10"/>
      <c r="QRY65" s="10"/>
      <c r="QRZ65" s="10"/>
      <c r="QSA65" s="10"/>
      <c r="QSB65" s="10"/>
      <c r="QSC65" s="10"/>
      <c r="QSD65" s="10"/>
      <c r="QSE65" s="10"/>
      <c r="QSF65" s="10"/>
      <c r="QSG65" s="10"/>
      <c r="QSH65" s="10"/>
      <c r="QSI65" s="10"/>
      <c r="QSJ65" s="10"/>
      <c r="QSK65" s="10"/>
      <c r="QSL65" s="10"/>
      <c r="QSM65" s="10"/>
      <c r="QSN65" s="10"/>
      <c r="QSO65" s="10"/>
      <c r="QSP65" s="10"/>
      <c r="QSQ65" s="10"/>
      <c r="QSR65" s="10"/>
      <c r="QSS65" s="10"/>
      <c r="QST65" s="10"/>
      <c r="QSU65" s="10"/>
      <c r="QSV65" s="10"/>
      <c r="QSW65" s="10"/>
      <c r="QSX65" s="10"/>
      <c r="QSY65" s="10"/>
      <c r="QSZ65" s="10"/>
      <c r="QTA65" s="10"/>
      <c r="QTB65" s="10"/>
      <c r="QTC65" s="10"/>
      <c r="QTD65" s="10"/>
      <c r="QTE65" s="10"/>
      <c r="QTF65" s="10"/>
      <c r="QTG65" s="10"/>
      <c r="QTH65" s="10"/>
      <c r="QTI65" s="10"/>
      <c r="QTJ65" s="10"/>
      <c r="QTK65" s="10"/>
      <c r="QTL65" s="10"/>
      <c r="QTM65" s="10"/>
      <c r="QTN65" s="10"/>
      <c r="QTO65" s="10"/>
      <c r="QTP65" s="10"/>
      <c r="QTQ65" s="10"/>
      <c r="QTR65" s="10"/>
      <c r="QTS65" s="10"/>
      <c r="QTT65" s="10"/>
      <c r="QTU65" s="10"/>
      <c r="QTV65" s="10"/>
      <c r="QTW65" s="10"/>
      <c r="QTX65" s="10"/>
      <c r="QTY65" s="10"/>
      <c r="QTZ65" s="10"/>
      <c r="QUA65" s="10"/>
      <c r="QUB65" s="10"/>
      <c r="QUC65" s="10"/>
      <c r="QUD65" s="10"/>
      <c r="QUE65" s="10"/>
      <c r="QUF65" s="10"/>
      <c r="QUG65" s="10"/>
      <c r="QUH65" s="10"/>
      <c r="QUI65" s="10"/>
      <c r="QUJ65" s="10"/>
      <c r="QUK65" s="10"/>
      <c r="QUL65" s="10"/>
      <c r="QUM65" s="10"/>
      <c r="QUN65" s="10"/>
      <c r="QUO65" s="10"/>
      <c r="QUP65" s="10"/>
      <c r="QUQ65" s="10"/>
      <c r="QUR65" s="10"/>
      <c r="QUS65" s="10"/>
      <c r="QUT65" s="10"/>
      <c r="QUU65" s="10"/>
      <c r="QUV65" s="10"/>
      <c r="QUW65" s="10"/>
      <c r="QUX65" s="10"/>
      <c r="QUY65" s="10"/>
      <c r="QUZ65" s="10"/>
      <c r="QVA65" s="10"/>
      <c r="QVB65" s="10"/>
      <c r="QVC65" s="10"/>
      <c r="QVD65" s="10"/>
      <c r="QVE65" s="10"/>
      <c r="QVF65" s="10"/>
      <c r="QVG65" s="10"/>
      <c r="QVH65" s="10"/>
      <c r="QVI65" s="10"/>
      <c r="QVJ65" s="10"/>
      <c r="QVK65" s="10"/>
      <c r="QVL65" s="10"/>
      <c r="QVM65" s="10"/>
      <c r="QVN65" s="10"/>
      <c r="QVO65" s="10"/>
      <c r="QVP65" s="10"/>
      <c r="QVQ65" s="10"/>
      <c r="QVR65" s="10"/>
      <c r="QVS65" s="10"/>
      <c r="QVT65" s="10"/>
      <c r="QVU65" s="10"/>
      <c r="QVV65" s="10"/>
      <c r="QVW65" s="10"/>
      <c r="QVX65" s="10"/>
      <c r="QVY65" s="10"/>
      <c r="QVZ65" s="10"/>
      <c r="QWA65" s="10"/>
      <c r="QWB65" s="10"/>
      <c r="QWC65" s="10"/>
      <c r="QWD65" s="10"/>
      <c r="QWE65" s="10"/>
      <c r="QWF65" s="10"/>
      <c r="QWG65" s="10"/>
      <c r="QWH65" s="10"/>
      <c r="QWI65" s="10"/>
      <c r="QWJ65" s="10"/>
      <c r="QWK65" s="10"/>
      <c r="QWL65" s="10"/>
      <c r="QWM65" s="10"/>
      <c r="QWN65" s="10"/>
      <c r="QWO65" s="10"/>
      <c r="QWP65" s="10"/>
      <c r="QWQ65" s="10"/>
      <c r="QWR65" s="10"/>
      <c r="QWS65" s="10"/>
      <c r="QWT65" s="10"/>
      <c r="QWU65" s="10"/>
      <c r="QWV65" s="10"/>
      <c r="QWW65" s="10"/>
      <c r="QWX65" s="10"/>
      <c r="QWY65" s="10"/>
      <c r="QWZ65" s="10"/>
      <c r="QXA65" s="10"/>
      <c r="QXB65" s="10"/>
      <c r="QXC65" s="10"/>
      <c r="QXD65" s="10"/>
      <c r="QXE65" s="10"/>
      <c r="QXF65" s="10"/>
      <c r="QXG65" s="10"/>
      <c r="QXH65" s="10"/>
      <c r="QXI65" s="10"/>
      <c r="QXJ65" s="10"/>
      <c r="QXK65" s="10"/>
      <c r="QXL65" s="10"/>
      <c r="QXM65" s="10"/>
      <c r="QXN65" s="10"/>
      <c r="QXO65" s="10"/>
      <c r="QXP65" s="10"/>
      <c r="QXQ65" s="10"/>
      <c r="QXR65" s="10"/>
      <c r="QXS65" s="10"/>
      <c r="QXT65" s="10"/>
      <c r="QXU65" s="10"/>
      <c r="QXV65" s="10"/>
      <c r="QXW65" s="10"/>
      <c r="QXX65" s="10"/>
      <c r="QXY65" s="10"/>
      <c r="QXZ65" s="10"/>
      <c r="QYA65" s="10"/>
      <c r="QYB65" s="10"/>
      <c r="QYC65" s="10"/>
      <c r="QYD65" s="10"/>
      <c r="QYE65" s="10"/>
      <c r="QYF65" s="10"/>
      <c r="QYG65" s="10"/>
      <c r="QYH65" s="10"/>
      <c r="QYI65" s="10"/>
      <c r="QYJ65" s="10"/>
      <c r="QYK65" s="10"/>
      <c r="QYL65" s="10"/>
      <c r="QYM65" s="10"/>
      <c r="QYN65" s="10"/>
      <c r="QYO65" s="10"/>
      <c r="QYP65" s="10"/>
      <c r="QYQ65" s="10"/>
      <c r="QYR65" s="10"/>
      <c r="QYS65" s="10"/>
      <c r="QYT65" s="10"/>
      <c r="QYU65" s="10"/>
      <c r="QYV65" s="10"/>
      <c r="QYW65" s="10"/>
      <c r="QYX65" s="10"/>
      <c r="QYY65" s="10"/>
      <c r="QYZ65" s="10"/>
      <c r="QZA65" s="10"/>
      <c r="QZB65" s="10"/>
      <c r="QZC65" s="10"/>
      <c r="QZD65" s="10"/>
      <c r="QZE65" s="10"/>
      <c r="QZF65" s="10"/>
      <c r="QZG65" s="10"/>
      <c r="QZH65" s="10"/>
      <c r="QZI65" s="10"/>
      <c r="QZJ65" s="10"/>
      <c r="QZK65" s="10"/>
      <c r="QZL65" s="10"/>
      <c r="QZM65" s="10"/>
      <c r="QZN65" s="10"/>
      <c r="QZO65" s="10"/>
      <c r="QZP65" s="10"/>
      <c r="QZQ65" s="10"/>
      <c r="QZR65" s="10"/>
      <c r="QZS65" s="10"/>
      <c r="QZT65" s="10"/>
      <c r="QZU65" s="10"/>
      <c r="QZV65" s="10"/>
      <c r="QZW65" s="10"/>
      <c r="QZX65" s="10"/>
      <c r="QZY65" s="10"/>
      <c r="QZZ65" s="10"/>
      <c r="RAA65" s="10"/>
      <c r="RAB65" s="10"/>
      <c r="RAC65" s="10"/>
      <c r="RAD65" s="10"/>
      <c r="RAE65" s="10"/>
      <c r="RAF65" s="10"/>
      <c r="RAG65" s="10"/>
      <c r="RAH65" s="10"/>
      <c r="RAI65" s="10"/>
      <c r="RAJ65" s="10"/>
      <c r="RAK65" s="10"/>
      <c r="RAL65" s="10"/>
      <c r="RAM65" s="10"/>
      <c r="RAN65" s="10"/>
      <c r="RAO65" s="10"/>
      <c r="RAP65" s="10"/>
      <c r="RAQ65" s="10"/>
      <c r="RAR65" s="10"/>
      <c r="RAS65" s="10"/>
      <c r="RAT65" s="10"/>
      <c r="RAU65" s="10"/>
      <c r="RAV65" s="10"/>
      <c r="RAW65" s="10"/>
      <c r="RAX65" s="10"/>
      <c r="RAY65" s="10"/>
      <c r="RAZ65" s="10"/>
      <c r="RBA65" s="10"/>
      <c r="RBB65" s="10"/>
      <c r="RBC65" s="10"/>
      <c r="RBD65" s="10"/>
      <c r="RBE65" s="10"/>
      <c r="RBF65" s="10"/>
      <c r="RBG65" s="10"/>
      <c r="RBH65" s="10"/>
      <c r="RBI65" s="10"/>
      <c r="RBJ65" s="10"/>
      <c r="RBK65" s="10"/>
      <c r="RBL65" s="10"/>
      <c r="RBM65" s="10"/>
      <c r="RBN65" s="10"/>
      <c r="RBO65" s="10"/>
      <c r="RBP65" s="10"/>
      <c r="RBQ65" s="10"/>
      <c r="RBR65" s="10"/>
      <c r="RBS65" s="10"/>
      <c r="RBT65" s="10"/>
      <c r="RBU65" s="10"/>
      <c r="RBV65" s="10"/>
      <c r="RBW65" s="10"/>
      <c r="RBX65" s="10"/>
      <c r="RBY65" s="10"/>
      <c r="RBZ65" s="10"/>
      <c r="RCA65" s="10"/>
      <c r="RCB65" s="10"/>
      <c r="RCC65" s="10"/>
      <c r="RCD65" s="10"/>
      <c r="RCE65" s="10"/>
      <c r="RCF65" s="10"/>
      <c r="RCG65" s="10"/>
      <c r="RCH65" s="10"/>
      <c r="RCI65" s="10"/>
      <c r="RCJ65" s="10"/>
      <c r="RCK65" s="10"/>
      <c r="RCL65" s="10"/>
      <c r="RCM65" s="10"/>
      <c r="RCN65" s="10"/>
      <c r="RCO65" s="10"/>
      <c r="RCP65" s="10"/>
      <c r="RCQ65" s="10"/>
      <c r="RCR65" s="10"/>
      <c r="RCS65" s="10"/>
      <c r="RCT65" s="10"/>
      <c r="RCU65" s="10"/>
      <c r="RCV65" s="10"/>
      <c r="RCW65" s="10"/>
      <c r="RCX65" s="10"/>
      <c r="RCY65" s="10"/>
      <c r="RCZ65" s="10"/>
      <c r="RDA65" s="10"/>
      <c r="RDB65" s="10"/>
      <c r="RDC65" s="10"/>
      <c r="RDD65" s="10"/>
      <c r="RDE65" s="10"/>
      <c r="RDF65" s="10"/>
      <c r="RDG65" s="10"/>
      <c r="RDH65" s="10"/>
      <c r="RDI65" s="10"/>
      <c r="RDJ65" s="10"/>
      <c r="RDK65" s="10"/>
      <c r="RDL65" s="10"/>
      <c r="RDM65" s="10"/>
      <c r="RDN65" s="10"/>
      <c r="RDO65" s="10"/>
      <c r="RDP65" s="10"/>
      <c r="RDQ65" s="10"/>
      <c r="RDR65" s="10"/>
      <c r="RDS65" s="10"/>
      <c r="RDT65" s="10"/>
      <c r="RDU65" s="10"/>
      <c r="RDV65" s="10"/>
      <c r="RDW65" s="10"/>
      <c r="RDX65" s="10"/>
      <c r="RDY65" s="10"/>
      <c r="RDZ65" s="10"/>
      <c r="REA65" s="10"/>
      <c r="REB65" s="10"/>
      <c r="REC65" s="10"/>
      <c r="RED65" s="10"/>
      <c r="REE65" s="10"/>
      <c r="REF65" s="10"/>
      <c r="REG65" s="10"/>
      <c r="REH65" s="10"/>
      <c r="REI65" s="10"/>
      <c r="REJ65" s="10"/>
      <c r="REK65" s="10"/>
      <c r="REL65" s="10"/>
      <c r="REM65" s="10"/>
      <c r="REN65" s="10"/>
      <c r="REO65" s="10"/>
      <c r="REP65" s="10"/>
      <c r="REQ65" s="10"/>
      <c r="RER65" s="10"/>
      <c r="RES65" s="10"/>
      <c r="RET65" s="10"/>
      <c r="REU65" s="10"/>
      <c r="REV65" s="10"/>
      <c r="REW65" s="10"/>
      <c r="REX65" s="10"/>
      <c r="REY65" s="10"/>
      <c r="REZ65" s="10"/>
      <c r="RFA65" s="10"/>
      <c r="RFB65" s="10"/>
      <c r="RFC65" s="10"/>
      <c r="RFD65" s="10"/>
      <c r="RFE65" s="10"/>
      <c r="RFF65" s="10"/>
      <c r="RFG65" s="10"/>
      <c r="RFH65" s="10"/>
      <c r="RFI65" s="10"/>
      <c r="RFJ65" s="10"/>
      <c r="RFK65" s="10"/>
      <c r="RFL65" s="10"/>
      <c r="RFM65" s="10"/>
      <c r="RFN65" s="10"/>
      <c r="RFO65" s="10"/>
      <c r="RFP65" s="10"/>
      <c r="RFQ65" s="10"/>
      <c r="RFR65" s="10"/>
      <c r="RFS65" s="10"/>
      <c r="RFT65" s="10"/>
      <c r="RFU65" s="10"/>
      <c r="RFV65" s="10"/>
      <c r="RFW65" s="10"/>
      <c r="RFX65" s="10"/>
      <c r="RFY65" s="10"/>
      <c r="RFZ65" s="10"/>
      <c r="RGA65" s="10"/>
      <c r="RGB65" s="10"/>
      <c r="RGC65" s="10"/>
      <c r="RGD65" s="10"/>
      <c r="RGE65" s="10"/>
      <c r="RGF65" s="10"/>
      <c r="RGG65" s="10"/>
      <c r="RGH65" s="10"/>
      <c r="RGI65" s="10"/>
      <c r="RGJ65" s="10"/>
      <c r="RGK65" s="10"/>
      <c r="RGL65" s="10"/>
      <c r="RGM65" s="10"/>
      <c r="RGN65" s="10"/>
      <c r="RGO65" s="10"/>
      <c r="RGP65" s="10"/>
      <c r="RGQ65" s="10"/>
      <c r="RGR65" s="10"/>
      <c r="RGS65" s="10"/>
      <c r="RGT65" s="10"/>
      <c r="RGU65" s="10"/>
      <c r="RGV65" s="10"/>
      <c r="RGW65" s="10"/>
      <c r="RGX65" s="10"/>
      <c r="RGY65" s="10"/>
      <c r="RGZ65" s="10"/>
      <c r="RHA65" s="10"/>
      <c r="RHB65" s="10"/>
      <c r="RHC65" s="10"/>
      <c r="RHD65" s="10"/>
      <c r="RHE65" s="10"/>
      <c r="RHF65" s="10"/>
      <c r="RHG65" s="10"/>
      <c r="RHH65" s="10"/>
      <c r="RHI65" s="10"/>
      <c r="RHJ65" s="10"/>
      <c r="RHK65" s="10"/>
      <c r="RHL65" s="10"/>
      <c r="RHM65" s="10"/>
      <c r="RHN65" s="10"/>
      <c r="RHO65" s="10"/>
      <c r="RHP65" s="10"/>
      <c r="RHQ65" s="10"/>
      <c r="RHR65" s="10"/>
      <c r="RHS65" s="10"/>
      <c r="RHT65" s="10"/>
      <c r="RHU65" s="10"/>
      <c r="RHV65" s="10"/>
      <c r="RHW65" s="10"/>
      <c r="RHX65" s="10"/>
      <c r="RHY65" s="10"/>
      <c r="RHZ65" s="10"/>
      <c r="RIA65" s="10"/>
      <c r="RIB65" s="10"/>
      <c r="RIC65" s="10"/>
      <c r="RID65" s="10"/>
      <c r="RIE65" s="10"/>
      <c r="RIF65" s="10"/>
      <c r="RIG65" s="10"/>
      <c r="RIH65" s="10"/>
      <c r="RII65" s="10"/>
      <c r="RIJ65" s="10"/>
      <c r="RIK65" s="10"/>
      <c r="RIL65" s="10"/>
      <c r="RIM65" s="10"/>
      <c r="RIN65" s="10"/>
      <c r="RIO65" s="10"/>
      <c r="RIP65" s="10"/>
      <c r="RIQ65" s="10"/>
      <c r="RIR65" s="10"/>
      <c r="RIS65" s="10"/>
      <c r="RIT65" s="10"/>
      <c r="RIU65" s="10"/>
      <c r="RIV65" s="10"/>
      <c r="RIW65" s="10"/>
      <c r="RIX65" s="10"/>
      <c r="RIY65" s="10"/>
      <c r="RIZ65" s="10"/>
      <c r="RJA65" s="10"/>
      <c r="RJB65" s="10"/>
      <c r="RJC65" s="10"/>
      <c r="RJD65" s="10"/>
      <c r="RJE65" s="10"/>
      <c r="RJF65" s="10"/>
      <c r="RJG65" s="10"/>
      <c r="RJH65" s="10"/>
      <c r="RJI65" s="10"/>
      <c r="RJJ65" s="10"/>
      <c r="RJK65" s="10"/>
      <c r="RJL65" s="10"/>
      <c r="RJM65" s="10"/>
      <c r="RJN65" s="10"/>
      <c r="RJO65" s="10"/>
      <c r="RJP65" s="10"/>
      <c r="RJQ65" s="10"/>
      <c r="RJR65" s="10"/>
      <c r="RJS65" s="10"/>
      <c r="RJT65" s="10"/>
      <c r="RJU65" s="10"/>
      <c r="RJV65" s="10"/>
      <c r="RJW65" s="10"/>
      <c r="RJX65" s="10"/>
      <c r="RJY65" s="10"/>
      <c r="RJZ65" s="10"/>
      <c r="RKA65" s="10"/>
      <c r="RKB65" s="10"/>
      <c r="RKC65" s="10"/>
      <c r="RKD65" s="10"/>
      <c r="RKE65" s="10"/>
      <c r="RKF65" s="10"/>
      <c r="RKG65" s="10"/>
      <c r="RKH65" s="10"/>
      <c r="RKI65" s="10"/>
      <c r="RKJ65" s="10"/>
      <c r="RKK65" s="10"/>
      <c r="RKL65" s="10"/>
      <c r="RKM65" s="10"/>
      <c r="RKN65" s="10"/>
      <c r="RKO65" s="10"/>
      <c r="RKP65" s="10"/>
      <c r="RKQ65" s="10"/>
      <c r="RKR65" s="10"/>
      <c r="RKS65" s="10"/>
      <c r="RKT65" s="10"/>
      <c r="RKU65" s="10"/>
      <c r="RKV65" s="10"/>
      <c r="RKW65" s="10"/>
      <c r="RKX65" s="10"/>
      <c r="RKY65" s="10"/>
      <c r="RKZ65" s="10"/>
      <c r="RLA65" s="10"/>
      <c r="RLB65" s="10"/>
      <c r="RLC65" s="10"/>
      <c r="RLD65" s="10"/>
      <c r="RLE65" s="10"/>
      <c r="RLF65" s="10"/>
      <c r="RLG65" s="10"/>
      <c r="RLH65" s="10"/>
      <c r="RLI65" s="10"/>
      <c r="RLJ65" s="10"/>
      <c r="RLK65" s="10"/>
      <c r="RLL65" s="10"/>
      <c r="RLM65" s="10"/>
      <c r="RLN65" s="10"/>
      <c r="RLO65" s="10"/>
      <c r="RLP65" s="10"/>
      <c r="RLQ65" s="10"/>
      <c r="RLR65" s="10"/>
      <c r="RLS65" s="10"/>
      <c r="RLT65" s="10"/>
      <c r="RLU65" s="10"/>
      <c r="RLV65" s="10"/>
      <c r="RLW65" s="10"/>
      <c r="RLX65" s="10"/>
      <c r="RLY65" s="10"/>
      <c r="RLZ65" s="10"/>
      <c r="RMA65" s="10"/>
      <c r="RMB65" s="10"/>
      <c r="RMC65" s="10"/>
      <c r="RMD65" s="10"/>
      <c r="RME65" s="10"/>
      <c r="RMF65" s="10"/>
      <c r="RMG65" s="10"/>
      <c r="RMH65" s="10"/>
      <c r="RMI65" s="10"/>
      <c r="RMJ65" s="10"/>
      <c r="RMK65" s="10"/>
      <c r="RML65" s="10"/>
      <c r="RMM65" s="10"/>
      <c r="RMN65" s="10"/>
      <c r="RMO65" s="10"/>
      <c r="RMP65" s="10"/>
      <c r="RMQ65" s="10"/>
      <c r="RMR65" s="10"/>
      <c r="RMS65" s="10"/>
      <c r="RMT65" s="10"/>
      <c r="RMU65" s="10"/>
      <c r="RMV65" s="10"/>
      <c r="RMW65" s="10"/>
      <c r="RMX65" s="10"/>
      <c r="RMY65" s="10"/>
      <c r="RMZ65" s="10"/>
      <c r="RNA65" s="10"/>
      <c r="RNB65" s="10"/>
      <c r="RNC65" s="10"/>
      <c r="RND65" s="10"/>
      <c r="RNE65" s="10"/>
      <c r="RNF65" s="10"/>
      <c r="RNG65" s="10"/>
      <c r="RNH65" s="10"/>
      <c r="RNI65" s="10"/>
      <c r="RNJ65" s="10"/>
      <c r="RNK65" s="10"/>
      <c r="RNL65" s="10"/>
      <c r="RNM65" s="10"/>
      <c r="RNN65" s="10"/>
      <c r="RNO65" s="10"/>
      <c r="RNP65" s="10"/>
      <c r="RNQ65" s="10"/>
      <c r="RNR65" s="10"/>
      <c r="RNS65" s="10"/>
      <c r="RNT65" s="10"/>
      <c r="RNU65" s="10"/>
      <c r="RNV65" s="10"/>
      <c r="RNW65" s="10"/>
      <c r="RNX65" s="10"/>
      <c r="RNY65" s="10"/>
      <c r="RNZ65" s="10"/>
      <c r="ROA65" s="10"/>
      <c r="ROB65" s="10"/>
      <c r="ROC65" s="10"/>
      <c r="ROD65" s="10"/>
      <c r="ROE65" s="10"/>
      <c r="ROF65" s="10"/>
      <c r="ROG65" s="10"/>
      <c r="ROH65" s="10"/>
      <c r="ROI65" s="10"/>
      <c r="ROJ65" s="10"/>
      <c r="ROK65" s="10"/>
      <c r="ROL65" s="10"/>
      <c r="ROM65" s="10"/>
      <c r="RON65" s="10"/>
      <c r="ROO65" s="10"/>
      <c r="ROP65" s="10"/>
      <c r="ROQ65" s="10"/>
      <c r="ROR65" s="10"/>
      <c r="ROS65" s="10"/>
      <c r="ROT65" s="10"/>
      <c r="ROU65" s="10"/>
      <c r="ROV65" s="10"/>
      <c r="ROW65" s="10"/>
      <c r="ROX65" s="10"/>
      <c r="ROY65" s="10"/>
      <c r="ROZ65" s="10"/>
      <c r="RPA65" s="10"/>
      <c r="RPB65" s="10"/>
      <c r="RPC65" s="10"/>
      <c r="RPD65" s="10"/>
      <c r="RPE65" s="10"/>
      <c r="RPF65" s="10"/>
      <c r="RPG65" s="10"/>
      <c r="RPH65" s="10"/>
      <c r="RPI65" s="10"/>
      <c r="RPJ65" s="10"/>
      <c r="RPK65" s="10"/>
      <c r="RPL65" s="10"/>
      <c r="RPM65" s="10"/>
      <c r="RPN65" s="10"/>
      <c r="RPO65" s="10"/>
      <c r="RPP65" s="10"/>
      <c r="RPQ65" s="10"/>
      <c r="RPR65" s="10"/>
      <c r="RPS65" s="10"/>
      <c r="RPT65" s="10"/>
      <c r="RPU65" s="10"/>
      <c r="RPV65" s="10"/>
      <c r="RPW65" s="10"/>
      <c r="RPX65" s="10"/>
      <c r="RPY65" s="10"/>
      <c r="RPZ65" s="10"/>
      <c r="RQA65" s="10"/>
      <c r="RQB65" s="10"/>
      <c r="RQC65" s="10"/>
      <c r="RQD65" s="10"/>
      <c r="RQE65" s="10"/>
      <c r="RQF65" s="10"/>
      <c r="RQG65" s="10"/>
      <c r="RQH65" s="10"/>
      <c r="RQI65" s="10"/>
      <c r="RQJ65" s="10"/>
      <c r="RQK65" s="10"/>
      <c r="RQL65" s="10"/>
      <c r="RQM65" s="10"/>
      <c r="RQN65" s="10"/>
      <c r="RQO65" s="10"/>
      <c r="RQP65" s="10"/>
      <c r="RQQ65" s="10"/>
      <c r="RQR65" s="10"/>
      <c r="RQS65" s="10"/>
      <c r="RQT65" s="10"/>
      <c r="RQU65" s="10"/>
      <c r="RQV65" s="10"/>
      <c r="RQW65" s="10"/>
      <c r="RQX65" s="10"/>
      <c r="RQY65" s="10"/>
      <c r="RQZ65" s="10"/>
      <c r="RRA65" s="10"/>
      <c r="RRB65" s="10"/>
      <c r="RRC65" s="10"/>
      <c r="RRD65" s="10"/>
      <c r="RRE65" s="10"/>
      <c r="RRF65" s="10"/>
      <c r="RRG65" s="10"/>
      <c r="RRH65" s="10"/>
      <c r="RRI65" s="10"/>
      <c r="RRJ65" s="10"/>
      <c r="RRK65" s="10"/>
      <c r="RRL65" s="10"/>
      <c r="RRM65" s="10"/>
      <c r="RRN65" s="10"/>
      <c r="RRO65" s="10"/>
      <c r="RRP65" s="10"/>
      <c r="RRQ65" s="10"/>
      <c r="RRR65" s="10"/>
      <c r="RRS65" s="10"/>
      <c r="RRT65" s="10"/>
      <c r="RRU65" s="10"/>
      <c r="RRV65" s="10"/>
      <c r="RRW65" s="10"/>
      <c r="RRX65" s="10"/>
      <c r="RRY65" s="10"/>
      <c r="RRZ65" s="10"/>
      <c r="RSA65" s="10"/>
      <c r="RSB65" s="10"/>
      <c r="RSC65" s="10"/>
      <c r="RSD65" s="10"/>
      <c r="RSE65" s="10"/>
      <c r="RSF65" s="10"/>
      <c r="RSG65" s="10"/>
      <c r="RSH65" s="10"/>
      <c r="RSI65" s="10"/>
      <c r="RSJ65" s="10"/>
      <c r="RSK65" s="10"/>
      <c r="RSL65" s="10"/>
      <c r="RSM65" s="10"/>
      <c r="RSN65" s="10"/>
      <c r="RSO65" s="10"/>
      <c r="RSP65" s="10"/>
      <c r="RSQ65" s="10"/>
      <c r="RSR65" s="10"/>
      <c r="RSS65" s="10"/>
      <c r="RST65" s="10"/>
      <c r="RSU65" s="10"/>
      <c r="RSV65" s="10"/>
      <c r="RSW65" s="10"/>
      <c r="RSX65" s="10"/>
      <c r="RSY65" s="10"/>
      <c r="RSZ65" s="10"/>
      <c r="RTA65" s="10"/>
      <c r="RTB65" s="10"/>
      <c r="RTC65" s="10"/>
      <c r="RTD65" s="10"/>
      <c r="RTE65" s="10"/>
      <c r="RTF65" s="10"/>
      <c r="RTG65" s="10"/>
      <c r="RTH65" s="10"/>
      <c r="RTI65" s="10"/>
      <c r="RTJ65" s="10"/>
      <c r="RTK65" s="10"/>
      <c r="RTL65" s="10"/>
      <c r="RTM65" s="10"/>
      <c r="RTN65" s="10"/>
      <c r="RTO65" s="10"/>
      <c r="RTP65" s="10"/>
      <c r="RTQ65" s="10"/>
      <c r="RTR65" s="10"/>
      <c r="RTS65" s="10"/>
      <c r="RTT65" s="10"/>
      <c r="RTU65" s="10"/>
      <c r="RTV65" s="10"/>
      <c r="RTW65" s="10"/>
      <c r="RTX65" s="10"/>
      <c r="RTY65" s="10"/>
      <c r="RTZ65" s="10"/>
      <c r="RUA65" s="10"/>
      <c r="RUB65" s="10"/>
      <c r="RUC65" s="10"/>
      <c r="RUD65" s="10"/>
      <c r="RUE65" s="10"/>
      <c r="RUF65" s="10"/>
      <c r="RUG65" s="10"/>
      <c r="RUH65" s="10"/>
      <c r="RUI65" s="10"/>
      <c r="RUJ65" s="10"/>
      <c r="RUK65" s="10"/>
      <c r="RUL65" s="10"/>
      <c r="RUM65" s="10"/>
      <c r="RUN65" s="10"/>
      <c r="RUO65" s="10"/>
      <c r="RUP65" s="10"/>
      <c r="RUQ65" s="10"/>
      <c r="RUR65" s="10"/>
      <c r="RUS65" s="10"/>
      <c r="RUT65" s="10"/>
      <c r="RUU65" s="10"/>
      <c r="RUV65" s="10"/>
      <c r="RUW65" s="10"/>
      <c r="RUX65" s="10"/>
      <c r="RUY65" s="10"/>
      <c r="RUZ65" s="10"/>
      <c r="RVA65" s="10"/>
      <c r="RVB65" s="10"/>
      <c r="RVC65" s="10"/>
      <c r="RVD65" s="10"/>
      <c r="RVE65" s="10"/>
      <c r="RVF65" s="10"/>
      <c r="RVG65" s="10"/>
      <c r="RVH65" s="10"/>
      <c r="RVI65" s="10"/>
      <c r="RVJ65" s="10"/>
      <c r="RVK65" s="10"/>
      <c r="RVL65" s="10"/>
      <c r="RVM65" s="10"/>
      <c r="RVN65" s="10"/>
      <c r="RVO65" s="10"/>
      <c r="RVP65" s="10"/>
      <c r="RVQ65" s="10"/>
      <c r="RVR65" s="10"/>
      <c r="RVS65" s="10"/>
      <c r="RVT65" s="10"/>
      <c r="RVU65" s="10"/>
      <c r="RVV65" s="10"/>
      <c r="RVW65" s="10"/>
      <c r="RVX65" s="10"/>
      <c r="RVY65" s="10"/>
      <c r="RVZ65" s="10"/>
      <c r="RWA65" s="10"/>
      <c r="RWB65" s="10"/>
      <c r="RWC65" s="10"/>
      <c r="RWD65" s="10"/>
      <c r="RWE65" s="10"/>
      <c r="RWF65" s="10"/>
      <c r="RWG65" s="10"/>
      <c r="RWH65" s="10"/>
      <c r="RWI65" s="10"/>
      <c r="RWJ65" s="10"/>
      <c r="RWK65" s="10"/>
      <c r="RWL65" s="10"/>
      <c r="RWM65" s="10"/>
      <c r="RWN65" s="10"/>
      <c r="RWO65" s="10"/>
      <c r="RWP65" s="10"/>
      <c r="RWQ65" s="10"/>
      <c r="RWR65" s="10"/>
      <c r="RWS65" s="10"/>
      <c r="RWT65" s="10"/>
      <c r="RWU65" s="10"/>
      <c r="RWV65" s="10"/>
      <c r="RWW65" s="10"/>
      <c r="RWX65" s="10"/>
      <c r="RWY65" s="10"/>
      <c r="RWZ65" s="10"/>
      <c r="RXA65" s="10"/>
      <c r="RXB65" s="10"/>
      <c r="RXC65" s="10"/>
      <c r="RXD65" s="10"/>
      <c r="RXE65" s="10"/>
      <c r="RXF65" s="10"/>
      <c r="RXG65" s="10"/>
      <c r="RXH65" s="10"/>
      <c r="RXI65" s="10"/>
      <c r="RXJ65" s="10"/>
      <c r="RXK65" s="10"/>
      <c r="RXL65" s="10"/>
      <c r="RXM65" s="10"/>
      <c r="RXN65" s="10"/>
      <c r="RXO65" s="10"/>
      <c r="RXP65" s="10"/>
      <c r="RXQ65" s="10"/>
      <c r="RXR65" s="10"/>
      <c r="RXS65" s="10"/>
      <c r="RXT65" s="10"/>
      <c r="RXU65" s="10"/>
      <c r="RXV65" s="10"/>
      <c r="RXW65" s="10"/>
      <c r="RXX65" s="10"/>
      <c r="RXY65" s="10"/>
      <c r="RXZ65" s="10"/>
      <c r="RYA65" s="10"/>
      <c r="RYB65" s="10"/>
      <c r="RYC65" s="10"/>
      <c r="RYD65" s="10"/>
      <c r="RYE65" s="10"/>
      <c r="RYF65" s="10"/>
      <c r="RYG65" s="10"/>
      <c r="RYH65" s="10"/>
      <c r="RYI65" s="10"/>
      <c r="RYJ65" s="10"/>
      <c r="RYK65" s="10"/>
      <c r="RYL65" s="10"/>
      <c r="RYM65" s="10"/>
      <c r="RYN65" s="10"/>
      <c r="RYO65" s="10"/>
      <c r="RYP65" s="10"/>
      <c r="RYQ65" s="10"/>
      <c r="RYR65" s="10"/>
      <c r="RYS65" s="10"/>
      <c r="RYT65" s="10"/>
      <c r="RYU65" s="10"/>
      <c r="RYV65" s="10"/>
      <c r="RYW65" s="10"/>
      <c r="RYX65" s="10"/>
      <c r="RYY65" s="10"/>
      <c r="RYZ65" s="10"/>
      <c r="RZA65" s="10"/>
      <c r="RZB65" s="10"/>
      <c r="RZC65" s="10"/>
      <c r="RZD65" s="10"/>
      <c r="RZE65" s="10"/>
      <c r="RZF65" s="10"/>
      <c r="RZG65" s="10"/>
      <c r="RZH65" s="10"/>
      <c r="RZI65" s="10"/>
      <c r="RZJ65" s="10"/>
      <c r="RZK65" s="10"/>
      <c r="RZL65" s="10"/>
      <c r="RZM65" s="10"/>
      <c r="RZN65" s="10"/>
      <c r="RZO65" s="10"/>
      <c r="RZP65" s="10"/>
      <c r="RZQ65" s="10"/>
      <c r="RZR65" s="10"/>
      <c r="RZS65" s="10"/>
      <c r="RZT65" s="10"/>
      <c r="RZU65" s="10"/>
      <c r="RZV65" s="10"/>
      <c r="RZW65" s="10"/>
      <c r="RZX65" s="10"/>
      <c r="RZY65" s="10"/>
      <c r="RZZ65" s="10"/>
      <c r="SAA65" s="10"/>
      <c r="SAB65" s="10"/>
      <c r="SAC65" s="10"/>
      <c r="SAD65" s="10"/>
      <c r="SAE65" s="10"/>
      <c r="SAF65" s="10"/>
      <c r="SAG65" s="10"/>
      <c r="SAH65" s="10"/>
      <c r="SAI65" s="10"/>
      <c r="SAJ65" s="10"/>
      <c r="SAK65" s="10"/>
      <c r="SAL65" s="10"/>
      <c r="SAM65" s="10"/>
      <c r="SAN65" s="10"/>
      <c r="SAO65" s="10"/>
      <c r="SAP65" s="10"/>
      <c r="SAQ65" s="10"/>
      <c r="SAR65" s="10"/>
      <c r="SAS65" s="10"/>
      <c r="SAT65" s="10"/>
      <c r="SAU65" s="10"/>
      <c r="SAV65" s="10"/>
      <c r="SAW65" s="10"/>
      <c r="SAX65" s="10"/>
      <c r="SAY65" s="10"/>
      <c r="SAZ65" s="10"/>
      <c r="SBA65" s="10"/>
      <c r="SBB65" s="10"/>
      <c r="SBC65" s="10"/>
      <c r="SBD65" s="10"/>
      <c r="SBE65" s="10"/>
      <c r="SBF65" s="10"/>
      <c r="SBG65" s="10"/>
      <c r="SBH65" s="10"/>
      <c r="SBI65" s="10"/>
      <c r="SBJ65" s="10"/>
      <c r="SBK65" s="10"/>
      <c r="SBL65" s="10"/>
      <c r="SBM65" s="10"/>
      <c r="SBN65" s="10"/>
      <c r="SBO65" s="10"/>
      <c r="SBP65" s="10"/>
      <c r="SBQ65" s="10"/>
      <c r="SBR65" s="10"/>
      <c r="SBS65" s="10"/>
      <c r="SBT65" s="10"/>
      <c r="SBU65" s="10"/>
      <c r="SBV65" s="10"/>
      <c r="SBW65" s="10"/>
      <c r="SBX65" s="10"/>
      <c r="SBY65" s="10"/>
      <c r="SBZ65" s="10"/>
      <c r="SCA65" s="10"/>
      <c r="SCB65" s="10"/>
      <c r="SCC65" s="10"/>
      <c r="SCD65" s="10"/>
      <c r="SCE65" s="10"/>
      <c r="SCF65" s="10"/>
      <c r="SCG65" s="10"/>
      <c r="SCH65" s="10"/>
      <c r="SCI65" s="10"/>
      <c r="SCJ65" s="10"/>
      <c r="SCK65" s="10"/>
      <c r="SCL65" s="10"/>
      <c r="SCM65" s="10"/>
      <c r="SCN65" s="10"/>
      <c r="SCO65" s="10"/>
      <c r="SCP65" s="10"/>
      <c r="SCQ65" s="10"/>
      <c r="SCR65" s="10"/>
      <c r="SCS65" s="10"/>
      <c r="SCT65" s="10"/>
      <c r="SCU65" s="10"/>
      <c r="SCV65" s="10"/>
      <c r="SCW65" s="10"/>
      <c r="SCX65" s="10"/>
      <c r="SCY65" s="10"/>
      <c r="SCZ65" s="10"/>
      <c r="SDA65" s="10"/>
      <c r="SDB65" s="10"/>
      <c r="SDC65" s="10"/>
      <c r="SDD65" s="10"/>
      <c r="SDE65" s="10"/>
      <c r="SDF65" s="10"/>
      <c r="SDG65" s="10"/>
      <c r="SDH65" s="10"/>
      <c r="SDI65" s="10"/>
      <c r="SDJ65" s="10"/>
      <c r="SDK65" s="10"/>
      <c r="SDL65" s="10"/>
      <c r="SDM65" s="10"/>
      <c r="SDN65" s="10"/>
      <c r="SDO65" s="10"/>
      <c r="SDP65" s="10"/>
      <c r="SDQ65" s="10"/>
      <c r="SDR65" s="10"/>
      <c r="SDS65" s="10"/>
      <c r="SDT65" s="10"/>
      <c r="SDU65" s="10"/>
      <c r="SDV65" s="10"/>
      <c r="SDW65" s="10"/>
      <c r="SDX65" s="10"/>
      <c r="SDY65" s="10"/>
      <c r="SDZ65" s="10"/>
      <c r="SEA65" s="10"/>
      <c r="SEB65" s="10"/>
      <c r="SEC65" s="10"/>
      <c r="SED65" s="10"/>
      <c r="SEE65" s="10"/>
      <c r="SEF65" s="10"/>
      <c r="SEG65" s="10"/>
      <c r="SEH65" s="10"/>
      <c r="SEI65" s="10"/>
      <c r="SEJ65" s="10"/>
      <c r="SEK65" s="10"/>
      <c r="SEL65" s="10"/>
      <c r="SEM65" s="10"/>
      <c r="SEN65" s="10"/>
      <c r="SEO65" s="10"/>
      <c r="SEP65" s="10"/>
      <c r="SEQ65" s="10"/>
      <c r="SER65" s="10"/>
      <c r="SES65" s="10"/>
      <c r="SET65" s="10"/>
      <c r="SEU65" s="10"/>
      <c r="SEV65" s="10"/>
      <c r="SEW65" s="10"/>
      <c r="SEX65" s="10"/>
      <c r="SEY65" s="10"/>
      <c r="SEZ65" s="10"/>
      <c r="SFA65" s="10"/>
      <c r="SFB65" s="10"/>
      <c r="SFC65" s="10"/>
      <c r="SFD65" s="10"/>
      <c r="SFE65" s="10"/>
      <c r="SFF65" s="10"/>
      <c r="SFG65" s="10"/>
      <c r="SFH65" s="10"/>
      <c r="SFI65" s="10"/>
      <c r="SFJ65" s="10"/>
      <c r="SFK65" s="10"/>
      <c r="SFL65" s="10"/>
      <c r="SFM65" s="10"/>
      <c r="SFN65" s="10"/>
      <c r="SFO65" s="10"/>
      <c r="SFP65" s="10"/>
      <c r="SFQ65" s="10"/>
      <c r="SFR65" s="10"/>
      <c r="SFS65" s="10"/>
      <c r="SFT65" s="10"/>
      <c r="SFU65" s="10"/>
      <c r="SFV65" s="10"/>
      <c r="SFW65" s="10"/>
      <c r="SFX65" s="10"/>
      <c r="SFY65" s="10"/>
      <c r="SFZ65" s="10"/>
      <c r="SGA65" s="10"/>
      <c r="SGB65" s="10"/>
      <c r="SGC65" s="10"/>
      <c r="SGD65" s="10"/>
      <c r="SGE65" s="10"/>
      <c r="SGF65" s="10"/>
      <c r="SGG65" s="10"/>
      <c r="SGH65" s="10"/>
      <c r="SGI65" s="10"/>
      <c r="SGJ65" s="10"/>
      <c r="SGK65" s="10"/>
      <c r="SGL65" s="10"/>
      <c r="SGM65" s="10"/>
      <c r="SGN65" s="10"/>
      <c r="SGO65" s="10"/>
      <c r="SGP65" s="10"/>
      <c r="SGQ65" s="10"/>
      <c r="SGR65" s="10"/>
      <c r="SGS65" s="10"/>
      <c r="SGT65" s="10"/>
      <c r="SGU65" s="10"/>
      <c r="SGV65" s="10"/>
      <c r="SGW65" s="10"/>
      <c r="SGX65" s="10"/>
      <c r="SGY65" s="10"/>
      <c r="SGZ65" s="10"/>
      <c r="SHA65" s="10"/>
      <c r="SHB65" s="10"/>
      <c r="SHC65" s="10"/>
      <c r="SHD65" s="10"/>
      <c r="SHE65" s="10"/>
      <c r="SHF65" s="10"/>
      <c r="SHG65" s="10"/>
      <c r="SHH65" s="10"/>
      <c r="SHI65" s="10"/>
      <c r="SHJ65" s="10"/>
      <c r="SHK65" s="10"/>
      <c r="SHL65" s="10"/>
      <c r="SHM65" s="10"/>
      <c r="SHN65" s="10"/>
      <c r="SHO65" s="10"/>
      <c r="SHP65" s="10"/>
      <c r="SHQ65" s="10"/>
      <c r="SHR65" s="10"/>
      <c r="SHS65" s="10"/>
      <c r="SHT65" s="10"/>
      <c r="SHU65" s="10"/>
      <c r="SHV65" s="10"/>
      <c r="SHW65" s="10"/>
      <c r="SHX65" s="10"/>
      <c r="SHY65" s="10"/>
      <c r="SHZ65" s="10"/>
      <c r="SIA65" s="10"/>
      <c r="SIB65" s="10"/>
      <c r="SIC65" s="10"/>
      <c r="SID65" s="10"/>
      <c r="SIE65" s="10"/>
      <c r="SIF65" s="10"/>
      <c r="SIG65" s="10"/>
      <c r="SIH65" s="10"/>
      <c r="SII65" s="10"/>
      <c r="SIJ65" s="10"/>
      <c r="SIK65" s="10"/>
      <c r="SIL65" s="10"/>
      <c r="SIM65" s="10"/>
      <c r="SIN65" s="10"/>
      <c r="SIO65" s="10"/>
      <c r="SIP65" s="10"/>
      <c r="SIQ65" s="10"/>
      <c r="SIR65" s="10"/>
      <c r="SIS65" s="10"/>
      <c r="SIT65" s="10"/>
      <c r="SIU65" s="10"/>
      <c r="SIV65" s="10"/>
      <c r="SIW65" s="10"/>
      <c r="SIX65" s="10"/>
      <c r="SIY65" s="10"/>
      <c r="SIZ65" s="10"/>
      <c r="SJA65" s="10"/>
      <c r="SJB65" s="10"/>
      <c r="SJC65" s="10"/>
      <c r="SJD65" s="10"/>
      <c r="SJE65" s="10"/>
      <c r="SJF65" s="10"/>
      <c r="SJG65" s="10"/>
      <c r="SJH65" s="10"/>
      <c r="SJI65" s="10"/>
      <c r="SJJ65" s="10"/>
      <c r="SJK65" s="10"/>
      <c r="SJL65" s="10"/>
      <c r="SJM65" s="10"/>
      <c r="SJN65" s="10"/>
      <c r="SJO65" s="10"/>
      <c r="SJP65" s="10"/>
      <c r="SJQ65" s="10"/>
      <c r="SJR65" s="10"/>
      <c r="SJS65" s="10"/>
      <c r="SJT65" s="10"/>
      <c r="SJU65" s="10"/>
      <c r="SJV65" s="10"/>
      <c r="SJW65" s="10"/>
      <c r="SJX65" s="10"/>
      <c r="SJY65" s="10"/>
      <c r="SJZ65" s="10"/>
      <c r="SKA65" s="10"/>
      <c r="SKB65" s="10"/>
      <c r="SKC65" s="10"/>
      <c r="SKD65" s="10"/>
      <c r="SKE65" s="10"/>
      <c r="SKF65" s="10"/>
      <c r="SKG65" s="10"/>
      <c r="SKH65" s="10"/>
      <c r="SKI65" s="10"/>
      <c r="SKJ65" s="10"/>
      <c r="SKK65" s="10"/>
      <c r="SKL65" s="10"/>
      <c r="SKM65" s="10"/>
      <c r="SKN65" s="10"/>
      <c r="SKO65" s="10"/>
      <c r="SKP65" s="10"/>
      <c r="SKQ65" s="10"/>
      <c r="SKR65" s="10"/>
      <c r="SKS65" s="10"/>
      <c r="SKT65" s="10"/>
      <c r="SKU65" s="10"/>
      <c r="SKV65" s="10"/>
      <c r="SKW65" s="10"/>
      <c r="SKX65" s="10"/>
      <c r="SKY65" s="10"/>
      <c r="SKZ65" s="10"/>
      <c r="SLA65" s="10"/>
      <c r="SLB65" s="10"/>
      <c r="SLC65" s="10"/>
      <c r="SLD65" s="10"/>
      <c r="SLE65" s="10"/>
      <c r="SLF65" s="10"/>
      <c r="SLG65" s="10"/>
      <c r="SLH65" s="10"/>
      <c r="SLI65" s="10"/>
      <c r="SLJ65" s="10"/>
      <c r="SLK65" s="10"/>
      <c r="SLL65" s="10"/>
      <c r="SLM65" s="10"/>
      <c r="SLN65" s="10"/>
      <c r="SLO65" s="10"/>
      <c r="SLP65" s="10"/>
      <c r="SLQ65" s="10"/>
      <c r="SLR65" s="10"/>
      <c r="SLS65" s="10"/>
      <c r="SLT65" s="10"/>
      <c r="SLU65" s="10"/>
      <c r="SLV65" s="10"/>
      <c r="SLW65" s="10"/>
      <c r="SLX65" s="10"/>
      <c r="SLY65" s="10"/>
      <c r="SLZ65" s="10"/>
      <c r="SMA65" s="10"/>
      <c r="SMB65" s="10"/>
      <c r="SMC65" s="10"/>
      <c r="SMD65" s="10"/>
      <c r="SME65" s="10"/>
      <c r="SMF65" s="10"/>
      <c r="SMG65" s="10"/>
      <c r="SMH65" s="10"/>
      <c r="SMI65" s="10"/>
      <c r="SMJ65" s="10"/>
      <c r="SMK65" s="10"/>
      <c r="SML65" s="10"/>
      <c r="SMM65" s="10"/>
      <c r="SMN65" s="10"/>
      <c r="SMO65" s="10"/>
      <c r="SMP65" s="10"/>
      <c r="SMQ65" s="10"/>
      <c r="SMR65" s="10"/>
      <c r="SMS65" s="10"/>
      <c r="SMT65" s="10"/>
      <c r="SMU65" s="10"/>
      <c r="SMV65" s="10"/>
      <c r="SMW65" s="10"/>
      <c r="SMX65" s="10"/>
      <c r="SMY65" s="10"/>
      <c r="SMZ65" s="10"/>
      <c r="SNA65" s="10"/>
      <c r="SNB65" s="10"/>
      <c r="SNC65" s="10"/>
      <c r="SND65" s="10"/>
      <c r="SNE65" s="10"/>
      <c r="SNF65" s="10"/>
      <c r="SNG65" s="10"/>
      <c r="SNH65" s="10"/>
      <c r="SNI65" s="10"/>
      <c r="SNJ65" s="10"/>
      <c r="SNK65" s="10"/>
      <c r="SNL65" s="10"/>
      <c r="SNM65" s="10"/>
      <c r="SNN65" s="10"/>
      <c r="SNO65" s="10"/>
      <c r="SNP65" s="10"/>
      <c r="SNQ65" s="10"/>
      <c r="SNR65" s="10"/>
      <c r="SNS65" s="10"/>
      <c r="SNT65" s="10"/>
      <c r="SNU65" s="10"/>
      <c r="SNV65" s="10"/>
      <c r="SNW65" s="10"/>
      <c r="SNX65" s="10"/>
      <c r="SNY65" s="10"/>
      <c r="SNZ65" s="10"/>
      <c r="SOA65" s="10"/>
      <c r="SOB65" s="10"/>
      <c r="SOC65" s="10"/>
      <c r="SOD65" s="10"/>
      <c r="SOE65" s="10"/>
      <c r="SOF65" s="10"/>
      <c r="SOG65" s="10"/>
      <c r="SOH65" s="10"/>
      <c r="SOI65" s="10"/>
      <c r="SOJ65" s="10"/>
      <c r="SOK65" s="10"/>
      <c r="SOL65" s="10"/>
      <c r="SOM65" s="10"/>
      <c r="SON65" s="10"/>
      <c r="SOO65" s="10"/>
      <c r="SOP65" s="10"/>
      <c r="SOQ65" s="10"/>
      <c r="SOR65" s="10"/>
      <c r="SOS65" s="10"/>
      <c r="SOT65" s="10"/>
      <c r="SOU65" s="10"/>
      <c r="SOV65" s="10"/>
      <c r="SOW65" s="10"/>
      <c r="SOX65" s="10"/>
      <c r="SOY65" s="10"/>
      <c r="SOZ65" s="10"/>
      <c r="SPA65" s="10"/>
      <c r="SPB65" s="10"/>
      <c r="SPC65" s="10"/>
      <c r="SPD65" s="10"/>
      <c r="SPE65" s="10"/>
      <c r="SPF65" s="10"/>
      <c r="SPG65" s="10"/>
      <c r="SPH65" s="10"/>
      <c r="SPI65" s="10"/>
      <c r="SPJ65" s="10"/>
      <c r="SPK65" s="10"/>
      <c r="SPL65" s="10"/>
      <c r="SPM65" s="10"/>
      <c r="SPN65" s="10"/>
      <c r="SPO65" s="10"/>
      <c r="SPP65" s="10"/>
      <c r="SPQ65" s="10"/>
      <c r="SPR65" s="10"/>
      <c r="SPS65" s="10"/>
      <c r="SPT65" s="10"/>
      <c r="SPU65" s="10"/>
      <c r="SPV65" s="10"/>
      <c r="SPW65" s="10"/>
      <c r="SPX65" s="10"/>
      <c r="SPY65" s="10"/>
      <c r="SPZ65" s="10"/>
      <c r="SQA65" s="10"/>
      <c r="SQB65" s="10"/>
      <c r="SQC65" s="10"/>
      <c r="SQD65" s="10"/>
      <c r="SQE65" s="10"/>
      <c r="SQF65" s="10"/>
      <c r="SQG65" s="10"/>
      <c r="SQH65" s="10"/>
      <c r="SQI65" s="10"/>
      <c r="SQJ65" s="10"/>
      <c r="SQK65" s="10"/>
      <c r="SQL65" s="10"/>
      <c r="SQM65" s="10"/>
      <c r="SQN65" s="10"/>
      <c r="SQO65" s="10"/>
      <c r="SQP65" s="10"/>
      <c r="SQQ65" s="10"/>
      <c r="SQR65" s="10"/>
      <c r="SQS65" s="10"/>
      <c r="SQT65" s="10"/>
      <c r="SQU65" s="10"/>
      <c r="SQV65" s="10"/>
      <c r="SQW65" s="10"/>
      <c r="SQX65" s="10"/>
      <c r="SQY65" s="10"/>
      <c r="SQZ65" s="10"/>
      <c r="SRA65" s="10"/>
      <c r="SRB65" s="10"/>
      <c r="SRC65" s="10"/>
      <c r="SRD65" s="10"/>
      <c r="SRE65" s="10"/>
      <c r="SRF65" s="10"/>
      <c r="SRG65" s="10"/>
      <c r="SRH65" s="10"/>
      <c r="SRI65" s="10"/>
      <c r="SRJ65" s="10"/>
      <c r="SRK65" s="10"/>
      <c r="SRL65" s="10"/>
      <c r="SRM65" s="10"/>
      <c r="SRN65" s="10"/>
      <c r="SRO65" s="10"/>
      <c r="SRP65" s="10"/>
      <c r="SRQ65" s="10"/>
      <c r="SRR65" s="10"/>
      <c r="SRS65" s="10"/>
      <c r="SRT65" s="10"/>
      <c r="SRU65" s="10"/>
      <c r="SRV65" s="10"/>
      <c r="SRW65" s="10"/>
      <c r="SRX65" s="10"/>
      <c r="SRY65" s="10"/>
      <c r="SRZ65" s="10"/>
      <c r="SSA65" s="10"/>
      <c r="SSB65" s="10"/>
      <c r="SSC65" s="10"/>
      <c r="SSD65" s="10"/>
      <c r="SSE65" s="10"/>
      <c r="SSF65" s="10"/>
      <c r="SSG65" s="10"/>
      <c r="SSH65" s="10"/>
      <c r="SSI65" s="10"/>
      <c r="SSJ65" s="10"/>
      <c r="SSK65" s="10"/>
      <c r="SSL65" s="10"/>
      <c r="SSM65" s="10"/>
      <c r="SSN65" s="10"/>
      <c r="SSO65" s="10"/>
      <c r="SSP65" s="10"/>
      <c r="SSQ65" s="10"/>
      <c r="SSR65" s="10"/>
      <c r="SSS65" s="10"/>
      <c r="SST65" s="10"/>
      <c r="SSU65" s="10"/>
      <c r="SSV65" s="10"/>
      <c r="SSW65" s="10"/>
      <c r="SSX65" s="10"/>
      <c r="SSY65" s="10"/>
      <c r="SSZ65" s="10"/>
      <c r="STA65" s="10"/>
      <c r="STB65" s="10"/>
      <c r="STC65" s="10"/>
      <c r="STD65" s="10"/>
      <c r="STE65" s="10"/>
      <c r="STF65" s="10"/>
      <c r="STG65" s="10"/>
      <c r="STH65" s="10"/>
      <c r="STI65" s="10"/>
      <c r="STJ65" s="10"/>
      <c r="STK65" s="10"/>
      <c r="STL65" s="10"/>
      <c r="STM65" s="10"/>
      <c r="STN65" s="10"/>
      <c r="STO65" s="10"/>
      <c r="STP65" s="10"/>
      <c r="STQ65" s="10"/>
      <c r="STR65" s="10"/>
      <c r="STS65" s="10"/>
      <c r="STT65" s="10"/>
      <c r="STU65" s="10"/>
      <c r="STV65" s="10"/>
      <c r="STW65" s="10"/>
      <c r="STX65" s="10"/>
      <c r="STY65" s="10"/>
      <c r="STZ65" s="10"/>
      <c r="SUA65" s="10"/>
      <c r="SUB65" s="10"/>
      <c r="SUC65" s="10"/>
      <c r="SUD65" s="10"/>
      <c r="SUE65" s="10"/>
      <c r="SUF65" s="10"/>
      <c r="SUG65" s="10"/>
      <c r="SUH65" s="10"/>
      <c r="SUI65" s="10"/>
      <c r="SUJ65" s="10"/>
      <c r="SUK65" s="10"/>
      <c r="SUL65" s="10"/>
      <c r="SUM65" s="10"/>
      <c r="SUN65" s="10"/>
      <c r="SUO65" s="10"/>
      <c r="SUP65" s="10"/>
      <c r="SUQ65" s="10"/>
      <c r="SUR65" s="10"/>
      <c r="SUS65" s="10"/>
      <c r="SUT65" s="10"/>
      <c r="SUU65" s="10"/>
      <c r="SUV65" s="10"/>
      <c r="SUW65" s="10"/>
      <c r="SUX65" s="10"/>
      <c r="SUY65" s="10"/>
      <c r="SUZ65" s="10"/>
      <c r="SVA65" s="10"/>
      <c r="SVB65" s="10"/>
      <c r="SVC65" s="10"/>
      <c r="SVD65" s="10"/>
      <c r="SVE65" s="10"/>
      <c r="SVF65" s="10"/>
      <c r="SVG65" s="10"/>
      <c r="SVH65" s="10"/>
      <c r="SVI65" s="10"/>
      <c r="SVJ65" s="10"/>
      <c r="SVK65" s="10"/>
      <c r="SVL65" s="10"/>
      <c r="SVM65" s="10"/>
      <c r="SVN65" s="10"/>
      <c r="SVO65" s="10"/>
      <c r="SVP65" s="10"/>
      <c r="SVQ65" s="10"/>
      <c r="SVR65" s="10"/>
      <c r="SVS65" s="10"/>
      <c r="SVT65" s="10"/>
      <c r="SVU65" s="10"/>
      <c r="SVV65" s="10"/>
      <c r="SVW65" s="10"/>
      <c r="SVX65" s="10"/>
      <c r="SVY65" s="10"/>
      <c r="SVZ65" s="10"/>
      <c r="SWA65" s="10"/>
      <c r="SWB65" s="10"/>
      <c r="SWC65" s="10"/>
      <c r="SWD65" s="10"/>
      <c r="SWE65" s="10"/>
      <c r="SWF65" s="10"/>
      <c r="SWG65" s="10"/>
      <c r="SWH65" s="10"/>
      <c r="SWI65" s="10"/>
      <c r="SWJ65" s="10"/>
      <c r="SWK65" s="10"/>
      <c r="SWL65" s="10"/>
      <c r="SWM65" s="10"/>
      <c r="SWN65" s="10"/>
      <c r="SWO65" s="10"/>
      <c r="SWP65" s="10"/>
      <c r="SWQ65" s="10"/>
      <c r="SWR65" s="10"/>
      <c r="SWS65" s="10"/>
      <c r="SWT65" s="10"/>
      <c r="SWU65" s="10"/>
      <c r="SWV65" s="10"/>
      <c r="SWW65" s="10"/>
      <c r="SWX65" s="10"/>
      <c r="SWY65" s="10"/>
      <c r="SWZ65" s="10"/>
      <c r="SXA65" s="10"/>
      <c r="SXB65" s="10"/>
      <c r="SXC65" s="10"/>
      <c r="SXD65" s="10"/>
      <c r="SXE65" s="10"/>
      <c r="SXF65" s="10"/>
      <c r="SXG65" s="10"/>
      <c r="SXH65" s="10"/>
      <c r="SXI65" s="10"/>
      <c r="SXJ65" s="10"/>
      <c r="SXK65" s="10"/>
      <c r="SXL65" s="10"/>
      <c r="SXM65" s="10"/>
      <c r="SXN65" s="10"/>
      <c r="SXO65" s="10"/>
      <c r="SXP65" s="10"/>
      <c r="SXQ65" s="10"/>
      <c r="SXR65" s="10"/>
      <c r="SXS65" s="10"/>
      <c r="SXT65" s="10"/>
      <c r="SXU65" s="10"/>
      <c r="SXV65" s="10"/>
      <c r="SXW65" s="10"/>
      <c r="SXX65" s="10"/>
      <c r="SXY65" s="10"/>
      <c r="SXZ65" s="10"/>
      <c r="SYA65" s="10"/>
      <c r="SYB65" s="10"/>
      <c r="SYC65" s="10"/>
      <c r="SYD65" s="10"/>
      <c r="SYE65" s="10"/>
      <c r="SYF65" s="10"/>
      <c r="SYG65" s="10"/>
      <c r="SYH65" s="10"/>
      <c r="SYI65" s="10"/>
      <c r="SYJ65" s="10"/>
      <c r="SYK65" s="10"/>
      <c r="SYL65" s="10"/>
      <c r="SYM65" s="10"/>
      <c r="SYN65" s="10"/>
      <c r="SYO65" s="10"/>
      <c r="SYP65" s="10"/>
      <c r="SYQ65" s="10"/>
      <c r="SYR65" s="10"/>
      <c r="SYS65" s="10"/>
      <c r="SYT65" s="10"/>
      <c r="SYU65" s="10"/>
      <c r="SYV65" s="10"/>
      <c r="SYW65" s="10"/>
      <c r="SYX65" s="10"/>
      <c r="SYY65" s="10"/>
      <c r="SYZ65" s="10"/>
      <c r="SZA65" s="10"/>
      <c r="SZB65" s="10"/>
      <c r="SZC65" s="10"/>
      <c r="SZD65" s="10"/>
      <c r="SZE65" s="10"/>
      <c r="SZF65" s="10"/>
      <c r="SZG65" s="10"/>
      <c r="SZH65" s="10"/>
      <c r="SZI65" s="10"/>
      <c r="SZJ65" s="10"/>
      <c r="SZK65" s="10"/>
      <c r="SZL65" s="10"/>
      <c r="SZM65" s="10"/>
      <c r="SZN65" s="10"/>
      <c r="SZO65" s="10"/>
      <c r="SZP65" s="10"/>
      <c r="SZQ65" s="10"/>
      <c r="SZR65" s="10"/>
      <c r="SZS65" s="10"/>
      <c r="SZT65" s="10"/>
      <c r="SZU65" s="10"/>
      <c r="SZV65" s="10"/>
      <c r="SZW65" s="10"/>
      <c r="SZX65" s="10"/>
      <c r="SZY65" s="10"/>
      <c r="SZZ65" s="10"/>
      <c r="TAA65" s="10"/>
      <c r="TAB65" s="10"/>
      <c r="TAC65" s="10"/>
      <c r="TAD65" s="10"/>
      <c r="TAE65" s="10"/>
      <c r="TAF65" s="10"/>
      <c r="TAG65" s="10"/>
      <c r="TAH65" s="10"/>
      <c r="TAI65" s="10"/>
      <c r="TAJ65" s="10"/>
      <c r="TAK65" s="10"/>
      <c r="TAL65" s="10"/>
      <c r="TAM65" s="10"/>
      <c r="TAN65" s="10"/>
      <c r="TAO65" s="10"/>
      <c r="TAP65" s="10"/>
      <c r="TAQ65" s="10"/>
      <c r="TAR65" s="10"/>
      <c r="TAS65" s="10"/>
      <c r="TAT65" s="10"/>
      <c r="TAU65" s="10"/>
      <c r="TAV65" s="10"/>
      <c r="TAW65" s="10"/>
      <c r="TAX65" s="10"/>
      <c r="TAY65" s="10"/>
      <c r="TAZ65" s="10"/>
      <c r="TBA65" s="10"/>
      <c r="TBB65" s="10"/>
      <c r="TBC65" s="10"/>
      <c r="TBD65" s="10"/>
      <c r="TBE65" s="10"/>
      <c r="TBF65" s="10"/>
      <c r="TBG65" s="10"/>
      <c r="TBH65" s="10"/>
      <c r="TBI65" s="10"/>
      <c r="TBJ65" s="10"/>
      <c r="TBK65" s="10"/>
      <c r="TBL65" s="10"/>
      <c r="TBM65" s="10"/>
      <c r="TBN65" s="10"/>
      <c r="TBO65" s="10"/>
      <c r="TBP65" s="10"/>
      <c r="TBQ65" s="10"/>
      <c r="TBR65" s="10"/>
      <c r="TBS65" s="10"/>
      <c r="TBT65" s="10"/>
      <c r="TBU65" s="10"/>
      <c r="TBV65" s="10"/>
      <c r="TBW65" s="10"/>
      <c r="TBX65" s="10"/>
      <c r="TBY65" s="10"/>
      <c r="TBZ65" s="10"/>
      <c r="TCA65" s="10"/>
      <c r="TCB65" s="10"/>
      <c r="TCC65" s="10"/>
      <c r="TCD65" s="10"/>
      <c r="TCE65" s="10"/>
      <c r="TCF65" s="10"/>
      <c r="TCG65" s="10"/>
      <c r="TCH65" s="10"/>
      <c r="TCI65" s="10"/>
      <c r="TCJ65" s="10"/>
      <c r="TCK65" s="10"/>
      <c r="TCL65" s="10"/>
      <c r="TCM65" s="10"/>
      <c r="TCN65" s="10"/>
      <c r="TCO65" s="10"/>
      <c r="TCP65" s="10"/>
      <c r="TCQ65" s="10"/>
      <c r="TCR65" s="10"/>
      <c r="TCS65" s="10"/>
      <c r="TCT65" s="10"/>
      <c r="TCU65" s="10"/>
      <c r="TCV65" s="10"/>
      <c r="TCW65" s="10"/>
      <c r="TCX65" s="10"/>
      <c r="TCY65" s="10"/>
      <c r="TCZ65" s="10"/>
      <c r="TDA65" s="10"/>
      <c r="TDB65" s="10"/>
      <c r="TDC65" s="10"/>
      <c r="TDD65" s="10"/>
      <c r="TDE65" s="10"/>
      <c r="TDF65" s="10"/>
      <c r="TDG65" s="10"/>
      <c r="TDH65" s="10"/>
      <c r="TDI65" s="10"/>
      <c r="TDJ65" s="10"/>
      <c r="TDK65" s="10"/>
      <c r="TDL65" s="10"/>
      <c r="TDM65" s="10"/>
      <c r="TDN65" s="10"/>
      <c r="TDO65" s="10"/>
      <c r="TDP65" s="10"/>
      <c r="TDQ65" s="10"/>
      <c r="TDR65" s="10"/>
      <c r="TDS65" s="10"/>
      <c r="TDT65" s="10"/>
      <c r="TDU65" s="10"/>
      <c r="TDV65" s="10"/>
      <c r="TDW65" s="10"/>
      <c r="TDX65" s="10"/>
      <c r="TDY65" s="10"/>
      <c r="TDZ65" s="10"/>
      <c r="TEA65" s="10"/>
      <c r="TEB65" s="10"/>
      <c r="TEC65" s="10"/>
      <c r="TED65" s="10"/>
      <c r="TEE65" s="10"/>
      <c r="TEF65" s="10"/>
      <c r="TEG65" s="10"/>
      <c r="TEH65" s="10"/>
      <c r="TEI65" s="10"/>
      <c r="TEJ65" s="10"/>
      <c r="TEK65" s="10"/>
      <c r="TEL65" s="10"/>
      <c r="TEM65" s="10"/>
      <c r="TEN65" s="10"/>
      <c r="TEO65" s="10"/>
      <c r="TEP65" s="10"/>
      <c r="TEQ65" s="10"/>
      <c r="TER65" s="10"/>
      <c r="TES65" s="10"/>
      <c r="TET65" s="10"/>
      <c r="TEU65" s="10"/>
      <c r="TEV65" s="10"/>
      <c r="TEW65" s="10"/>
      <c r="TEX65" s="10"/>
      <c r="TEY65" s="10"/>
      <c r="TEZ65" s="10"/>
      <c r="TFA65" s="10"/>
      <c r="TFB65" s="10"/>
      <c r="TFC65" s="10"/>
      <c r="TFD65" s="10"/>
      <c r="TFE65" s="10"/>
      <c r="TFF65" s="10"/>
      <c r="TFG65" s="10"/>
      <c r="TFH65" s="10"/>
      <c r="TFI65" s="10"/>
      <c r="TFJ65" s="10"/>
      <c r="TFK65" s="10"/>
      <c r="TFL65" s="10"/>
      <c r="TFM65" s="10"/>
      <c r="TFN65" s="10"/>
      <c r="TFO65" s="10"/>
      <c r="TFP65" s="10"/>
      <c r="TFQ65" s="10"/>
      <c r="TFR65" s="10"/>
      <c r="TFS65" s="10"/>
      <c r="TFT65" s="10"/>
      <c r="TFU65" s="10"/>
      <c r="TFV65" s="10"/>
      <c r="TFW65" s="10"/>
      <c r="TFX65" s="10"/>
      <c r="TFY65" s="10"/>
      <c r="TFZ65" s="10"/>
      <c r="TGA65" s="10"/>
      <c r="TGB65" s="10"/>
      <c r="TGC65" s="10"/>
      <c r="TGD65" s="10"/>
      <c r="TGE65" s="10"/>
      <c r="TGF65" s="10"/>
      <c r="TGG65" s="10"/>
      <c r="TGH65" s="10"/>
      <c r="TGI65" s="10"/>
      <c r="TGJ65" s="10"/>
      <c r="TGK65" s="10"/>
      <c r="TGL65" s="10"/>
      <c r="TGM65" s="10"/>
      <c r="TGN65" s="10"/>
      <c r="TGO65" s="10"/>
      <c r="TGP65" s="10"/>
      <c r="TGQ65" s="10"/>
      <c r="TGR65" s="10"/>
      <c r="TGS65" s="10"/>
      <c r="TGT65" s="10"/>
      <c r="TGU65" s="10"/>
      <c r="TGV65" s="10"/>
      <c r="TGW65" s="10"/>
      <c r="TGX65" s="10"/>
      <c r="TGY65" s="10"/>
      <c r="TGZ65" s="10"/>
      <c r="THA65" s="10"/>
      <c r="THB65" s="10"/>
      <c r="THC65" s="10"/>
      <c r="THD65" s="10"/>
      <c r="THE65" s="10"/>
      <c r="THF65" s="10"/>
      <c r="THG65" s="10"/>
      <c r="THH65" s="10"/>
      <c r="THI65" s="10"/>
      <c r="THJ65" s="10"/>
      <c r="THK65" s="10"/>
      <c r="THL65" s="10"/>
      <c r="THM65" s="10"/>
      <c r="THN65" s="10"/>
      <c r="THO65" s="10"/>
      <c r="THP65" s="10"/>
      <c r="THQ65" s="10"/>
      <c r="THR65" s="10"/>
      <c r="THS65" s="10"/>
      <c r="THT65" s="10"/>
      <c r="THU65" s="10"/>
      <c r="THV65" s="10"/>
      <c r="THW65" s="10"/>
      <c r="THX65" s="10"/>
      <c r="THY65" s="10"/>
      <c r="THZ65" s="10"/>
      <c r="TIA65" s="10"/>
      <c r="TIB65" s="10"/>
      <c r="TIC65" s="10"/>
      <c r="TID65" s="10"/>
      <c r="TIE65" s="10"/>
      <c r="TIF65" s="10"/>
      <c r="TIG65" s="10"/>
      <c r="TIH65" s="10"/>
      <c r="TII65" s="10"/>
      <c r="TIJ65" s="10"/>
      <c r="TIK65" s="10"/>
      <c r="TIL65" s="10"/>
      <c r="TIM65" s="10"/>
      <c r="TIN65" s="10"/>
      <c r="TIO65" s="10"/>
      <c r="TIP65" s="10"/>
      <c r="TIQ65" s="10"/>
      <c r="TIR65" s="10"/>
      <c r="TIS65" s="10"/>
      <c r="TIT65" s="10"/>
      <c r="TIU65" s="10"/>
      <c r="TIV65" s="10"/>
      <c r="TIW65" s="10"/>
      <c r="TIX65" s="10"/>
      <c r="TIY65" s="10"/>
      <c r="TIZ65" s="10"/>
      <c r="TJA65" s="10"/>
      <c r="TJB65" s="10"/>
      <c r="TJC65" s="10"/>
      <c r="TJD65" s="10"/>
      <c r="TJE65" s="10"/>
      <c r="TJF65" s="10"/>
      <c r="TJG65" s="10"/>
      <c r="TJH65" s="10"/>
      <c r="TJI65" s="10"/>
      <c r="TJJ65" s="10"/>
      <c r="TJK65" s="10"/>
      <c r="TJL65" s="10"/>
      <c r="TJM65" s="10"/>
      <c r="TJN65" s="10"/>
      <c r="TJO65" s="10"/>
      <c r="TJP65" s="10"/>
      <c r="TJQ65" s="10"/>
      <c r="TJR65" s="10"/>
      <c r="TJS65" s="10"/>
      <c r="TJT65" s="10"/>
      <c r="TJU65" s="10"/>
      <c r="TJV65" s="10"/>
      <c r="TJW65" s="10"/>
      <c r="TJX65" s="10"/>
      <c r="TJY65" s="10"/>
      <c r="TJZ65" s="10"/>
      <c r="TKA65" s="10"/>
      <c r="TKB65" s="10"/>
      <c r="TKC65" s="10"/>
      <c r="TKD65" s="10"/>
      <c r="TKE65" s="10"/>
      <c r="TKF65" s="10"/>
      <c r="TKG65" s="10"/>
      <c r="TKH65" s="10"/>
      <c r="TKI65" s="10"/>
      <c r="TKJ65" s="10"/>
      <c r="TKK65" s="10"/>
      <c r="TKL65" s="10"/>
      <c r="TKM65" s="10"/>
      <c r="TKN65" s="10"/>
      <c r="TKO65" s="10"/>
      <c r="TKP65" s="10"/>
      <c r="TKQ65" s="10"/>
      <c r="TKR65" s="10"/>
      <c r="TKS65" s="10"/>
      <c r="TKT65" s="10"/>
      <c r="TKU65" s="10"/>
      <c r="TKV65" s="10"/>
      <c r="TKW65" s="10"/>
      <c r="TKX65" s="10"/>
      <c r="TKY65" s="10"/>
      <c r="TKZ65" s="10"/>
      <c r="TLA65" s="10"/>
      <c r="TLB65" s="10"/>
      <c r="TLC65" s="10"/>
      <c r="TLD65" s="10"/>
      <c r="TLE65" s="10"/>
      <c r="TLF65" s="10"/>
      <c r="TLG65" s="10"/>
      <c r="TLH65" s="10"/>
      <c r="TLI65" s="10"/>
      <c r="TLJ65" s="10"/>
      <c r="TLK65" s="10"/>
      <c r="TLL65" s="10"/>
      <c r="TLM65" s="10"/>
      <c r="TLN65" s="10"/>
      <c r="TLO65" s="10"/>
      <c r="TLP65" s="10"/>
      <c r="TLQ65" s="10"/>
      <c r="TLR65" s="10"/>
      <c r="TLS65" s="10"/>
      <c r="TLT65" s="10"/>
      <c r="TLU65" s="10"/>
      <c r="TLV65" s="10"/>
      <c r="TLW65" s="10"/>
      <c r="TLX65" s="10"/>
      <c r="TLY65" s="10"/>
      <c r="TLZ65" s="10"/>
      <c r="TMA65" s="10"/>
      <c r="TMB65" s="10"/>
      <c r="TMC65" s="10"/>
      <c r="TMD65" s="10"/>
      <c r="TME65" s="10"/>
      <c r="TMF65" s="10"/>
      <c r="TMG65" s="10"/>
      <c r="TMH65" s="10"/>
      <c r="TMI65" s="10"/>
      <c r="TMJ65" s="10"/>
      <c r="TMK65" s="10"/>
      <c r="TML65" s="10"/>
      <c r="TMM65" s="10"/>
      <c r="TMN65" s="10"/>
      <c r="TMO65" s="10"/>
      <c r="TMP65" s="10"/>
      <c r="TMQ65" s="10"/>
      <c r="TMR65" s="10"/>
      <c r="TMS65" s="10"/>
      <c r="TMT65" s="10"/>
      <c r="TMU65" s="10"/>
      <c r="TMV65" s="10"/>
      <c r="TMW65" s="10"/>
      <c r="TMX65" s="10"/>
      <c r="TMY65" s="10"/>
      <c r="TMZ65" s="10"/>
      <c r="TNA65" s="10"/>
      <c r="TNB65" s="10"/>
      <c r="TNC65" s="10"/>
      <c r="TND65" s="10"/>
      <c r="TNE65" s="10"/>
      <c r="TNF65" s="10"/>
      <c r="TNG65" s="10"/>
      <c r="TNH65" s="10"/>
      <c r="TNI65" s="10"/>
      <c r="TNJ65" s="10"/>
      <c r="TNK65" s="10"/>
      <c r="TNL65" s="10"/>
      <c r="TNM65" s="10"/>
      <c r="TNN65" s="10"/>
      <c r="TNO65" s="10"/>
      <c r="TNP65" s="10"/>
      <c r="TNQ65" s="10"/>
      <c r="TNR65" s="10"/>
      <c r="TNS65" s="10"/>
      <c r="TNT65" s="10"/>
      <c r="TNU65" s="10"/>
      <c r="TNV65" s="10"/>
      <c r="TNW65" s="10"/>
      <c r="TNX65" s="10"/>
      <c r="TNY65" s="10"/>
      <c r="TNZ65" s="10"/>
      <c r="TOA65" s="10"/>
      <c r="TOB65" s="10"/>
      <c r="TOC65" s="10"/>
      <c r="TOD65" s="10"/>
      <c r="TOE65" s="10"/>
      <c r="TOF65" s="10"/>
      <c r="TOG65" s="10"/>
      <c r="TOH65" s="10"/>
      <c r="TOI65" s="10"/>
      <c r="TOJ65" s="10"/>
      <c r="TOK65" s="10"/>
      <c r="TOL65" s="10"/>
      <c r="TOM65" s="10"/>
      <c r="TON65" s="10"/>
      <c r="TOO65" s="10"/>
      <c r="TOP65" s="10"/>
      <c r="TOQ65" s="10"/>
      <c r="TOR65" s="10"/>
      <c r="TOS65" s="10"/>
      <c r="TOT65" s="10"/>
      <c r="TOU65" s="10"/>
      <c r="TOV65" s="10"/>
      <c r="TOW65" s="10"/>
      <c r="TOX65" s="10"/>
      <c r="TOY65" s="10"/>
      <c r="TOZ65" s="10"/>
      <c r="TPA65" s="10"/>
      <c r="TPB65" s="10"/>
      <c r="TPC65" s="10"/>
      <c r="TPD65" s="10"/>
      <c r="TPE65" s="10"/>
      <c r="TPF65" s="10"/>
      <c r="TPG65" s="10"/>
      <c r="TPH65" s="10"/>
      <c r="TPI65" s="10"/>
      <c r="TPJ65" s="10"/>
      <c r="TPK65" s="10"/>
      <c r="TPL65" s="10"/>
      <c r="TPM65" s="10"/>
      <c r="TPN65" s="10"/>
      <c r="TPO65" s="10"/>
      <c r="TPP65" s="10"/>
      <c r="TPQ65" s="10"/>
      <c r="TPR65" s="10"/>
      <c r="TPS65" s="10"/>
      <c r="TPT65" s="10"/>
      <c r="TPU65" s="10"/>
      <c r="TPV65" s="10"/>
      <c r="TPW65" s="10"/>
      <c r="TPX65" s="10"/>
      <c r="TPY65" s="10"/>
      <c r="TPZ65" s="10"/>
      <c r="TQA65" s="10"/>
      <c r="TQB65" s="10"/>
      <c r="TQC65" s="10"/>
      <c r="TQD65" s="10"/>
      <c r="TQE65" s="10"/>
      <c r="TQF65" s="10"/>
      <c r="TQG65" s="10"/>
      <c r="TQH65" s="10"/>
      <c r="TQI65" s="10"/>
      <c r="TQJ65" s="10"/>
      <c r="TQK65" s="10"/>
      <c r="TQL65" s="10"/>
      <c r="TQM65" s="10"/>
      <c r="TQN65" s="10"/>
      <c r="TQO65" s="10"/>
      <c r="TQP65" s="10"/>
      <c r="TQQ65" s="10"/>
      <c r="TQR65" s="10"/>
      <c r="TQS65" s="10"/>
      <c r="TQT65" s="10"/>
      <c r="TQU65" s="10"/>
      <c r="TQV65" s="10"/>
      <c r="TQW65" s="10"/>
      <c r="TQX65" s="10"/>
      <c r="TQY65" s="10"/>
      <c r="TQZ65" s="10"/>
      <c r="TRA65" s="10"/>
      <c r="TRB65" s="10"/>
      <c r="TRC65" s="10"/>
      <c r="TRD65" s="10"/>
      <c r="TRE65" s="10"/>
      <c r="TRF65" s="10"/>
      <c r="TRG65" s="10"/>
      <c r="TRH65" s="10"/>
      <c r="TRI65" s="10"/>
      <c r="TRJ65" s="10"/>
      <c r="TRK65" s="10"/>
      <c r="TRL65" s="10"/>
      <c r="TRM65" s="10"/>
      <c r="TRN65" s="10"/>
      <c r="TRO65" s="10"/>
      <c r="TRP65" s="10"/>
      <c r="TRQ65" s="10"/>
      <c r="TRR65" s="10"/>
      <c r="TRS65" s="10"/>
      <c r="TRT65" s="10"/>
      <c r="TRU65" s="10"/>
      <c r="TRV65" s="10"/>
      <c r="TRW65" s="10"/>
      <c r="TRX65" s="10"/>
      <c r="TRY65" s="10"/>
      <c r="TRZ65" s="10"/>
      <c r="TSA65" s="10"/>
      <c r="TSB65" s="10"/>
      <c r="TSC65" s="10"/>
      <c r="TSD65" s="10"/>
      <c r="TSE65" s="10"/>
      <c r="TSF65" s="10"/>
      <c r="TSG65" s="10"/>
      <c r="TSH65" s="10"/>
      <c r="TSI65" s="10"/>
      <c r="TSJ65" s="10"/>
      <c r="TSK65" s="10"/>
      <c r="TSL65" s="10"/>
      <c r="TSM65" s="10"/>
      <c r="TSN65" s="10"/>
      <c r="TSO65" s="10"/>
      <c r="TSP65" s="10"/>
      <c r="TSQ65" s="10"/>
      <c r="TSR65" s="10"/>
      <c r="TSS65" s="10"/>
      <c r="TST65" s="10"/>
      <c r="TSU65" s="10"/>
      <c r="TSV65" s="10"/>
      <c r="TSW65" s="10"/>
      <c r="TSX65" s="10"/>
      <c r="TSY65" s="10"/>
      <c r="TSZ65" s="10"/>
      <c r="TTA65" s="10"/>
      <c r="TTB65" s="10"/>
      <c r="TTC65" s="10"/>
      <c r="TTD65" s="10"/>
      <c r="TTE65" s="10"/>
      <c r="TTF65" s="10"/>
      <c r="TTG65" s="10"/>
      <c r="TTH65" s="10"/>
      <c r="TTI65" s="10"/>
      <c r="TTJ65" s="10"/>
      <c r="TTK65" s="10"/>
      <c r="TTL65" s="10"/>
      <c r="TTM65" s="10"/>
      <c r="TTN65" s="10"/>
      <c r="TTO65" s="10"/>
      <c r="TTP65" s="10"/>
      <c r="TTQ65" s="10"/>
      <c r="TTR65" s="10"/>
      <c r="TTS65" s="10"/>
      <c r="TTT65" s="10"/>
      <c r="TTU65" s="10"/>
      <c r="TTV65" s="10"/>
      <c r="TTW65" s="10"/>
      <c r="TTX65" s="10"/>
      <c r="TTY65" s="10"/>
      <c r="TTZ65" s="10"/>
      <c r="TUA65" s="10"/>
      <c r="TUB65" s="10"/>
      <c r="TUC65" s="10"/>
      <c r="TUD65" s="10"/>
      <c r="TUE65" s="10"/>
      <c r="TUF65" s="10"/>
      <c r="TUG65" s="10"/>
      <c r="TUH65" s="10"/>
      <c r="TUI65" s="10"/>
      <c r="TUJ65" s="10"/>
      <c r="TUK65" s="10"/>
      <c r="TUL65" s="10"/>
      <c r="TUM65" s="10"/>
      <c r="TUN65" s="10"/>
      <c r="TUO65" s="10"/>
      <c r="TUP65" s="10"/>
      <c r="TUQ65" s="10"/>
      <c r="TUR65" s="10"/>
      <c r="TUS65" s="10"/>
      <c r="TUT65" s="10"/>
      <c r="TUU65" s="10"/>
      <c r="TUV65" s="10"/>
      <c r="TUW65" s="10"/>
      <c r="TUX65" s="10"/>
      <c r="TUY65" s="10"/>
      <c r="TUZ65" s="10"/>
      <c r="TVA65" s="10"/>
      <c r="TVB65" s="10"/>
      <c r="TVC65" s="10"/>
      <c r="TVD65" s="10"/>
      <c r="TVE65" s="10"/>
      <c r="TVF65" s="10"/>
      <c r="TVG65" s="10"/>
      <c r="TVH65" s="10"/>
      <c r="TVI65" s="10"/>
      <c r="TVJ65" s="10"/>
      <c r="TVK65" s="10"/>
      <c r="TVL65" s="10"/>
      <c r="TVM65" s="10"/>
      <c r="TVN65" s="10"/>
      <c r="TVO65" s="10"/>
      <c r="TVP65" s="10"/>
      <c r="TVQ65" s="10"/>
      <c r="TVR65" s="10"/>
      <c r="TVS65" s="10"/>
      <c r="TVT65" s="10"/>
      <c r="TVU65" s="10"/>
      <c r="TVV65" s="10"/>
      <c r="TVW65" s="10"/>
      <c r="TVX65" s="10"/>
      <c r="TVY65" s="10"/>
      <c r="TVZ65" s="10"/>
      <c r="TWA65" s="10"/>
      <c r="TWB65" s="10"/>
      <c r="TWC65" s="10"/>
      <c r="TWD65" s="10"/>
      <c r="TWE65" s="10"/>
      <c r="TWF65" s="10"/>
      <c r="TWG65" s="10"/>
      <c r="TWH65" s="10"/>
      <c r="TWI65" s="10"/>
      <c r="TWJ65" s="10"/>
      <c r="TWK65" s="10"/>
      <c r="TWL65" s="10"/>
      <c r="TWM65" s="10"/>
      <c r="TWN65" s="10"/>
      <c r="TWO65" s="10"/>
      <c r="TWP65" s="10"/>
      <c r="TWQ65" s="10"/>
      <c r="TWR65" s="10"/>
      <c r="TWS65" s="10"/>
      <c r="TWT65" s="10"/>
      <c r="TWU65" s="10"/>
      <c r="TWV65" s="10"/>
      <c r="TWW65" s="10"/>
      <c r="TWX65" s="10"/>
      <c r="TWY65" s="10"/>
      <c r="TWZ65" s="10"/>
      <c r="TXA65" s="10"/>
      <c r="TXB65" s="10"/>
      <c r="TXC65" s="10"/>
      <c r="TXD65" s="10"/>
      <c r="TXE65" s="10"/>
      <c r="TXF65" s="10"/>
      <c r="TXG65" s="10"/>
      <c r="TXH65" s="10"/>
      <c r="TXI65" s="10"/>
      <c r="TXJ65" s="10"/>
      <c r="TXK65" s="10"/>
      <c r="TXL65" s="10"/>
      <c r="TXM65" s="10"/>
      <c r="TXN65" s="10"/>
      <c r="TXO65" s="10"/>
      <c r="TXP65" s="10"/>
      <c r="TXQ65" s="10"/>
      <c r="TXR65" s="10"/>
      <c r="TXS65" s="10"/>
      <c r="TXT65" s="10"/>
      <c r="TXU65" s="10"/>
      <c r="TXV65" s="10"/>
      <c r="TXW65" s="10"/>
      <c r="TXX65" s="10"/>
      <c r="TXY65" s="10"/>
      <c r="TXZ65" s="10"/>
      <c r="TYA65" s="10"/>
      <c r="TYB65" s="10"/>
      <c r="TYC65" s="10"/>
      <c r="TYD65" s="10"/>
      <c r="TYE65" s="10"/>
      <c r="TYF65" s="10"/>
      <c r="TYG65" s="10"/>
      <c r="TYH65" s="10"/>
      <c r="TYI65" s="10"/>
      <c r="TYJ65" s="10"/>
      <c r="TYK65" s="10"/>
      <c r="TYL65" s="10"/>
      <c r="TYM65" s="10"/>
      <c r="TYN65" s="10"/>
      <c r="TYO65" s="10"/>
      <c r="TYP65" s="10"/>
      <c r="TYQ65" s="10"/>
      <c r="TYR65" s="10"/>
      <c r="TYS65" s="10"/>
      <c r="TYT65" s="10"/>
      <c r="TYU65" s="10"/>
      <c r="TYV65" s="10"/>
      <c r="TYW65" s="10"/>
      <c r="TYX65" s="10"/>
      <c r="TYY65" s="10"/>
      <c r="TYZ65" s="10"/>
      <c r="TZA65" s="10"/>
      <c r="TZB65" s="10"/>
      <c r="TZC65" s="10"/>
      <c r="TZD65" s="10"/>
      <c r="TZE65" s="10"/>
      <c r="TZF65" s="10"/>
      <c r="TZG65" s="10"/>
      <c r="TZH65" s="10"/>
      <c r="TZI65" s="10"/>
      <c r="TZJ65" s="10"/>
      <c r="TZK65" s="10"/>
      <c r="TZL65" s="10"/>
      <c r="TZM65" s="10"/>
      <c r="TZN65" s="10"/>
      <c r="TZO65" s="10"/>
      <c r="TZP65" s="10"/>
      <c r="TZQ65" s="10"/>
      <c r="TZR65" s="10"/>
      <c r="TZS65" s="10"/>
      <c r="TZT65" s="10"/>
      <c r="TZU65" s="10"/>
      <c r="TZV65" s="10"/>
      <c r="TZW65" s="10"/>
      <c r="TZX65" s="10"/>
      <c r="TZY65" s="10"/>
      <c r="TZZ65" s="10"/>
      <c r="UAA65" s="10"/>
      <c r="UAB65" s="10"/>
      <c r="UAC65" s="10"/>
      <c r="UAD65" s="10"/>
      <c r="UAE65" s="10"/>
      <c r="UAF65" s="10"/>
      <c r="UAG65" s="10"/>
      <c r="UAH65" s="10"/>
      <c r="UAI65" s="10"/>
      <c r="UAJ65" s="10"/>
      <c r="UAK65" s="10"/>
      <c r="UAL65" s="10"/>
      <c r="UAM65" s="10"/>
      <c r="UAN65" s="10"/>
      <c r="UAO65" s="10"/>
      <c r="UAP65" s="10"/>
      <c r="UAQ65" s="10"/>
      <c r="UAR65" s="10"/>
      <c r="UAS65" s="10"/>
      <c r="UAT65" s="10"/>
      <c r="UAU65" s="10"/>
      <c r="UAV65" s="10"/>
      <c r="UAW65" s="10"/>
      <c r="UAX65" s="10"/>
      <c r="UAY65" s="10"/>
      <c r="UAZ65" s="10"/>
      <c r="UBA65" s="10"/>
      <c r="UBB65" s="10"/>
      <c r="UBC65" s="10"/>
      <c r="UBD65" s="10"/>
      <c r="UBE65" s="10"/>
      <c r="UBF65" s="10"/>
      <c r="UBG65" s="10"/>
      <c r="UBH65" s="10"/>
      <c r="UBI65" s="10"/>
      <c r="UBJ65" s="10"/>
      <c r="UBK65" s="10"/>
      <c r="UBL65" s="10"/>
      <c r="UBM65" s="10"/>
      <c r="UBN65" s="10"/>
      <c r="UBO65" s="10"/>
      <c r="UBP65" s="10"/>
      <c r="UBQ65" s="10"/>
      <c r="UBR65" s="10"/>
      <c r="UBS65" s="10"/>
      <c r="UBT65" s="10"/>
      <c r="UBU65" s="10"/>
      <c r="UBV65" s="10"/>
      <c r="UBW65" s="10"/>
      <c r="UBX65" s="10"/>
      <c r="UBY65" s="10"/>
      <c r="UBZ65" s="10"/>
      <c r="UCA65" s="10"/>
      <c r="UCB65" s="10"/>
      <c r="UCC65" s="10"/>
      <c r="UCD65" s="10"/>
      <c r="UCE65" s="10"/>
      <c r="UCF65" s="10"/>
      <c r="UCG65" s="10"/>
      <c r="UCH65" s="10"/>
      <c r="UCI65" s="10"/>
      <c r="UCJ65" s="10"/>
      <c r="UCK65" s="10"/>
      <c r="UCL65" s="10"/>
      <c r="UCM65" s="10"/>
      <c r="UCN65" s="10"/>
      <c r="UCO65" s="10"/>
      <c r="UCP65" s="10"/>
      <c r="UCQ65" s="10"/>
      <c r="UCR65" s="10"/>
      <c r="UCS65" s="10"/>
      <c r="UCT65" s="10"/>
      <c r="UCU65" s="10"/>
      <c r="UCV65" s="10"/>
      <c r="UCW65" s="10"/>
      <c r="UCX65" s="10"/>
      <c r="UCY65" s="10"/>
      <c r="UCZ65" s="10"/>
      <c r="UDA65" s="10"/>
      <c r="UDB65" s="10"/>
      <c r="UDC65" s="10"/>
      <c r="UDD65" s="10"/>
      <c r="UDE65" s="10"/>
      <c r="UDF65" s="10"/>
      <c r="UDG65" s="10"/>
      <c r="UDH65" s="10"/>
      <c r="UDI65" s="10"/>
      <c r="UDJ65" s="10"/>
      <c r="UDK65" s="10"/>
      <c r="UDL65" s="10"/>
      <c r="UDM65" s="10"/>
      <c r="UDN65" s="10"/>
      <c r="UDO65" s="10"/>
      <c r="UDP65" s="10"/>
      <c r="UDQ65" s="10"/>
      <c r="UDR65" s="10"/>
      <c r="UDS65" s="10"/>
      <c r="UDT65" s="10"/>
      <c r="UDU65" s="10"/>
      <c r="UDV65" s="10"/>
      <c r="UDW65" s="10"/>
      <c r="UDX65" s="10"/>
      <c r="UDY65" s="10"/>
      <c r="UDZ65" s="10"/>
      <c r="UEA65" s="10"/>
      <c r="UEB65" s="10"/>
      <c r="UEC65" s="10"/>
      <c r="UED65" s="10"/>
      <c r="UEE65" s="10"/>
      <c r="UEF65" s="10"/>
      <c r="UEG65" s="10"/>
      <c r="UEH65" s="10"/>
      <c r="UEI65" s="10"/>
      <c r="UEJ65" s="10"/>
      <c r="UEK65" s="10"/>
      <c r="UEL65" s="10"/>
      <c r="UEM65" s="10"/>
      <c r="UEN65" s="10"/>
      <c r="UEO65" s="10"/>
      <c r="UEP65" s="10"/>
      <c r="UEQ65" s="10"/>
      <c r="UER65" s="10"/>
      <c r="UES65" s="10"/>
      <c r="UET65" s="10"/>
      <c r="UEU65" s="10"/>
      <c r="UEV65" s="10"/>
      <c r="UEW65" s="10"/>
      <c r="UEX65" s="10"/>
      <c r="UEY65" s="10"/>
      <c r="UEZ65" s="10"/>
      <c r="UFA65" s="10"/>
      <c r="UFB65" s="10"/>
      <c r="UFC65" s="10"/>
      <c r="UFD65" s="10"/>
      <c r="UFE65" s="10"/>
      <c r="UFF65" s="10"/>
      <c r="UFG65" s="10"/>
      <c r="UFH65" s="10"/>
      <c r="UFI65" s="10"/>
      <c r="UFJ65" s="10"/>
      <c r="UFK65" s="10"/>
      <c r="UFL65" s="10"/>
      <c r="UFM65" s="10"/>
      <c r="UFN65" s="10"/>
      <c r="UFO65" s="10"/>
      <c r="UFP65" s="10"/>
      <c r="UFQ65" s="10"/>
      <c r="UFR65" s="10"/>
      <c r="UFS65" s="10"/>
      <c r="UFT65" s="10"/>
      <c r="UFU65" s="10"/>
      <c r="UFV65" s="10"/>
      <c r="UFW65" s="10"/>
      <c r="UFX65" s="10"/>
      <c r="UFY65" s="10"/>
      <c r="UFZ65" s="10"/>
      <c r="UGA65" s="10"/>
      <c r="UGB65" s="10"/>
      <c r="UGC65" s="10"/>
      <c r="UGD65" s="10"/>
      <c r="UGE65" s="10"/>
      <c r="UGF65" s="10"/>
      <c r="UGG65" s="10"/>
      <c r="UGH65" s="10"/>
      <c r="UGI65" s="10"/>
      <c r="UGJ65" s="10"/>
      <c r="UGK65" s="10"/>
      <c r="UGL65" s="10"/>
      <c r="UGM65" s="10"/>
      <c r="UGN65" s="10"/>
      <c r="UGO65" s="10"/>
      <c r="UGP65" s="10"/>
      <c r="UGQ65" s="10"/>
      <c r="UGR65" s="10"/>
      <c r="UGS65" s="10"/>
      <c r="UGT65" s="10"/>
      <c r="UGU65" s="10"/>
      <c r="UGV65" s="10"/>
      <c r="UGW65" s="10"/>
      <c r="UGX65" s="10"/>
      <c r="UGY65" s="10"/>
      <c r="UGZ65" s="10"/>
      <c r="UHA65" s="10"/>
      <c r="UHB65" s="10"/>
      <c r="UHC65" s="10"/>
      <c r="UHD65" s="10"/>
      <c r="UHE65" s="10"/>
      <c r="UHF65" s="10"/>
      <c r="UHG65" s="10"/>
      <c r="UHH65" s="10"/>
      <c r="UHI65" s="10"/>
      <c r="UHJ65" s="10"/>
      <c r="UHK65" s="10"/>
      <c r="UHL65" s="10"/>
      <c r="UHM65" s="10"/>
      <c r="UHN65" s="10"/>
      <c r="UHO65" s="10"/>
      <c r="UHP65" s="10"/>
      <c r="UHQ65" s="10"/>
      <c r="UHR65" s="10"/>
      <c r="UHS65" s="10"/>
      <c r="UHT65" s="10"/>
      <c r="UHU65" s="10"/>
      <c r="UHV65" s="10"/>
      <c r="UHW65" s="10"/>
      <c r="UHX65" s="10"/>
      <c r="UHY65" s="10"/>
      <c r="UHZ65" s="10"/>
      <c r="UIA65" s="10"/>
      <c r="UIB65" s="10"/>
      <c r="UIC65" s="10"/>
      <c r="UID65" s="10"/>
      <c r="UIE65" s="10"/>
      <c r="UIF65" s="10"/>
      <c r="UIG65" s="10"/>
      <c r="UIH65" s="10"/>
      <c r="UII65" s="10"/>
      <c r="UIJ65" s="10"/>
      <c r="UIK65" s="10"/>
      <c r="UIL65" s="10"/>
      <c r="UIM65" s="10"/>
      <c r="UIN65" s="10"/>
      <c r="UIO65" s="10"/>
      <c r="UIP65" s="10"/>
      <c r="UIQ65" s="10"/>
      <c r="UIR65" s="10"/>
      <c r="UIS65" s="10"/>
      <c r="UIT65" s="10"/>
      <c r="UIU65" s="10"/>
      <c r="UIV65" s="10"/>
      <c r="UIW65" s="10"/>
      <c r="UIX65" s="10"/>
      <c r="UIY65" s="10"/>
      <c r="UIZ65" s="10"/>
      <c r="UJA65" s="10"/>
      <c r="UJB65" s="10"/>
      <c r="UJC65" s="10"/>
      <c r="UJD65" s="10"/>
      <c r="UJE65" s="10"/>
      <c r="UJF65" s="10"/>
      <c r="UJG65" s="10"/>
      <c r="UJH65" s="10"/>
      <c r="UJI65" s="10"/>
      <c r="UJJ65" s="10"/>
      <c r="UJK65" s="10"/>
      <c r="UJL65" s="10"/>
      <c r="UJM65" s="10"/>
      <c r="UJN65" s="10"/>
      <c r="UJO65" s="10"/>
      <c r="UJP65" s="10"/>
      <c r="UJQ65" s="10"/>
      <c r="UJR65" s="10"/>
      <c r="UJS65" s="10"/>
      <c r="UJT65" s="10"/>
      <c r="UJU65" s="10"/>
      <c r="UJV65" s="10"/>
      <c r="UJW65" s="10"/>
      <c r="UJX65" s="10"/>
      <c r="UJY65" s="10"/>
      <c r="UJZ65" s="10"/>
      <c r="UKA65" s="10"/>
      <c r="UKB65" s="10"/>
      <c r="UKC65" s="10"/>
      <c r="UKD65" s="10"/>
      <c r="UKE65" s="10"/>
      <c r="UKF65" s="10"/>
      <c r="UKG65" s="10"/>
      <c r="UKH65" s="10"/>
      <c r="UKI65" s="10"/>
      <c r="UKJ65" s="10"/>
      <c r="UKK65" s="10"/>
      <c r="UKL65" s="10"/>
      <c r="UKM65" s="10"/>
      <c r="UKN65" s="10"/>
      <c r="UKO65" s="10"/>
      <c r="UKP65" s="10"/>
      <c r="UKQ65" s="10"/>
      <c r="UKR65" s="10"/>
      <c r="UKS65" s="10"/>
      <c r="UKT65" s="10"/>
      <c r="UKU65" s="10"/>
      <c r="UKV65" s="10"/>
      <c r="UKW65" s="10"/>
      <c r="UKX65" s="10"/>
      <c r="UKY65" s="10"/>
      <c r="UKZ65" s="10"/>
      <c r="ULA65" s="10"/>
      <c r="ULB65" s="10"/>
      <c r="ULC65" s="10"/>
      <c r="ULD65" s="10"/>
      <c r="ULE65" s="10"/>
      <c r="ULF65" s="10"/>
      <c r="ULG65" s="10"/>
      <c r="ULH65" s="10"/>
      <c r="ULI65" s="10"/>
      <c r="ULJ65" s="10"/>
      <c r="ULK65" s="10"/>
      <c r="ULL65" s="10"/>
      <c r="ULM65" s="10"/>
      <c r="ULN65" s="10"/>
      <c r="ULO65" s="10"/>
      <c r="ULP65" s="10"/>
      <c r="ULQ65" s="10"/>
      <c r="ULR65" s="10"/>
      <c r="ULS65" s="10"/>
      <c r="ULT65" s="10"/>
      <c r="ULU65" s="10"/>
      <c r="ULV65" s="10"/>
      <c r="ULW65" s="10"/>
      <c r="ULX65" s="10"/>
      <c r="ULY65" s="10"/>
      <c r="ULZ65" s="10"/>
      <c r="UMA65" s="10"/>
      <c r="UMB65" s="10"/>
      <c r="UMC65" s="10"/>
      <c r="UMD65" s="10"/>
      <c r="UME65" s="10"/>
      <c r="UMF65" s="10"/>
      <c r="UMG65" s="10"/>
      <c r="UMH65" s="10"/>
      <c r="UMI65" s="10"/>
      <c r="UMJ65" s="10"/>
      <c r="UMK65" s="10"/>
      <c r="UML65" s="10"/>
      <c r="UMM65" s="10"/>
      <c r="UMN65" s="10"/>
      <c r="UMO65" s="10"/>
      <c r="UMP65" s="10"/>
      <c r="UMQ65" s="10"/>
      <c r="UMR65" s="10"/>
      <c r="UMS65" s="10"/>
      <c r="UMT65" s="10"/>
      <c r="UMU65" s="10"/>
      <c r="UMV65" s="10"/>
      <c r="UMW65" s="10"/>
      <c r="UMX65" s="10"/>
      <c r="UMY65" s="10"/>
      <c r="UMZ65" s="10"/>
      <c r="UNA65" s="10"/>
      <c r="UNB65" s="10"/>
      <c r="UNC65" s="10"/>
      <c r="UND65" s="10"/>
      <c r="UNE65" s="10"/>
      <c r="UNF65" s="10"/>
      <c r="UNG65" s="10"/>
      <c r="UNH65" s="10"/>
      <c r="UNI65" s="10"/>
      <c r="UNJ65" s="10"/>
      <c r="UNK65" s="10"/>
      <c r="UNL65" s="10"/>
      <c r="UNM65" s="10"/>
      <c r="UNN65" s="10"/>
      <c r="UNO65" s="10"/>
      <c r="UNP65" s="10"/>
      <c r="UNQ65" s="10"/>
      <c r="UNR65" s="10"/>
      <c r="UNS65" s="10"/>
      <c r="UNT65" s="10"/>
      <c r="UNU65" s="10"/>
      <c r="UNV65" s="10"/>
      <c r="UNW65" s="10"/>
      <c r="UNX65" s="10"/>
      <c r="UNY65" s="10"/>
      <c r="UNZ65" s="10"/>
      <c r="UOA65" s="10"/>
      <c r="UOB65" s="10"/>
      <c r="UOC65" s="10"/>
      <c r="UOD65" s="10"/>
      <c r="UOE65" s="10"/>
      <c r="UOF65" s="10"/>
      <c r="UOG65" s="10"/>
      <c r="UOH65" s="10"/>
      <c r="UOI65" s="10"/>
      <c r="UOJ65" s="10"/>
      <c r="UOK65" s="10"/>
      <c r="UOL65" s="10"/>
      <c r="UOM65" s="10"/>
      <c r="UON65" s="10"/>
      <c r="UOO65" s="10"/>
      <c r="UOP65" s="10"/>
      <c r="UOQ65" s="10"/>
      <c r="UOR65" s="10"/>
      <c r="UOS65" s="10"/>
      <c r="UOT65" s="10"/>
      <c r="UOU65" s="10"/>
      <c r="UOV65" s="10"/>
      <c r="UOW65" s="10"/>
      <c r="UOX65" s="10"/>
      <c r="UOY65" s="10"/>
      <c r="UOZ65" s="10"/>
      <c r="UPA65" s="10"/>
      <c r="UPB65" s="10"/>
      <c r="UPC65" s="10"/>
      <c r="UPD65" s="10"/>
      <c r="UPE65" s="10"/>
      <c r="UPF65" s="10"/>
      <c r="UPG65" s="10"/>
      <c r="UPH65" s="10"/>
      <c r="UPI65" s="10"/>
      <c r="UPJ65" s="10"/>
      <c r="UPK65" s="10"/>
      <c r="UPL65" s="10"/>
      <c r="UPM65" s="10"/>
      <c r="UPN65" s="10"/>
      <c r="UPO65" s="10"/>
      <c r="UPP65" s="10"/>
      <c r="UPQ65" s="10"/>
      <c r="UPR65" s="10"/>
      <c r="UPS65" s="10"/>
      <c r="UPT65" s="10"/>
      <c r="UPU65" s="10"/>
      <c r="UPV65" s="10"/>
      <c r="UPW65" s="10"/>
      <c r="UPX65" s="10"/>
      <c r="UPY65" s="10"/>
      <c r="UPZ65" s="10"/>
      <c r="UQA65" s="10"/>
      <c r="UQB65" s="10"/>
      <c r="UQC65" s="10"/>
      <c r="UQD65" s="10"/>
      <c r="UQE65" s="10"/>
      <c r="UQF65" s="10"/>
      <c r="UQG65" s="10"/>
      <c r="UQH65" s="10"/>
      <c r="UQI65" s="10"/>
      <c r="UQJ65" s="10"/>
      <c r="UQK65" s="10"/>
      <c r="UQL65" s="10"/>
      <c r="UQM65" s="10"/>
      <c r="UQN65" s="10"/>
      <c r="UQO65" s="10"/>
      <c r="UQP65" s="10"/>
      <c r="UQQ65" s="10"/>
      <c r="UQR65" s="10"/>
      <c r="UQS65" s="10"/>
      <c r="UQT65" s="10"/>
      <c r="UQU65" s="10"/>
      <c r="UQV65" s="10"/>
      <c r="UQW65" s="10"/>
      <c r="UQX65" s="10"/>
      <c r="UQY65" s="10"/>
      <c r="UQZ65" s="10"/>
      <c r="URA65" s="10"/>
      <c r="URB65" s="10"/>
      <c r="URC65" s="10"/>
      <c r="URD65" s="10"/>
      <c r="URE65" s="10"/>
      <c r="URF65" s="10"/>
      <c r="URG65" s="10"/>
      <c r="URH65" s="10"/>
      <c r="URI65" s="10"/>
      <c r="URJ65" s="10"/>
      <c r="URK65" s="10"/>
      <c r="URL65" s="10"/>
      <c r="URM65" s="10"/>
      <c r="URN65" s="10"/>
      <c r="URO65" s="10"/>
      <c r="URP65" s="10"/>
      <c r="URQ65" s="10"/>
      <c r="URR65" s="10"/>
      <c r="URS65" s="10"/>
      <c r="URT65" s="10"/>
      <c r="URU65" s="10"/>
      <c r="URV65" s="10"/>
      <c r="URW65" s="10"/>
      <c r="URX65" s="10"/>
      <c r="URY65" s="10"/>
      <c r="URZ65" s="10"/>
      <c r="USA65" s="10"/>
      <c r="USB65" s="10"/>
      <c r="USC65" s="10"/>
      <c r="USD65" s="10"/>
      <c r="USE65" s="10"/>
      <c r="USF65" s="10"/>
      <c r="USG65" s="10"/>
      <c r="USH65" s="10"/>
      <c r="USI65" s="10"/>
      <c r="USJ65" s="10"/>
      <c r="USK65" s="10"/>
      <c r="USL65" s="10"/>
      <c r="USM65" s="10"/>
      <c r="USN65" s="10"/>
      <c r="USO65" s="10"/>
      <c r="USP65" s="10"/>
      <c r="USQ65" s="10"/>
      <c r="USR65" s="10"/>
      <c r="USS65" s="10"/>
      <c r="UST65" s="10"/>
      <c r="USU65" s="10"/>
      <c r="USV65" s="10"/>
      <c r="USW65" s="10"/>
      <c r="USX65" s="10"/>
      <c r="USY65" s="10"/>
      <c r="USZ65" s="10"/>
      <c r="UTA65" s="10"/>
      <c r="UTB65" s="10"/>
      <c r="UTC65" s="10"/>
      <c r="UTD65" s="10"/>
      <c r="UTE65" s="10"/>
      <c r="UTF65" s="10"/>
      <c r="UTG65" s="10"/>
      <c r="UTH65" s="10"/>
      <c r="UTI65" s="10"/>
      <c r="UTJ65" s="10"/>
      <c r="UTK65" s="10"/>
      <c r="UTL65" s="10"/>
      <c r="UTM65" s="10"/>
      <c r="UTN65" s="10"/>
      <c r="UTO65" s="10"/>
      <c r="UTP65" s="10"/>
      <c r="UTQ65" s="10"/>
      <c r="UTR65" s="10"/>
      <c r="UTS65" s="10"/>
      <c r="UTT65" s="10"/>
      <c r="UTU65" s="10"/>
      <c r="UTV65" s="10"/>
      <c r="UTW65" s="10"/>
      <c r="UTX65" s="10"/>
      <c r="UTY65" s="10"/>
      <c r="UTZ65" s="10"/>
      <c r="UUA65" s="10"/>
      <c r="UUB65" s="10"/>
      <c r="UUC65" s="10"/>
      <c r="UUD65" s="10"/>
      <c r="UUE65" s="10"/>
      <c r="UUF65" s="10"/>
      <c r="UUG65" s="10"/>
      <c r="UUH65" s="10"/>
      <c r="UUI65" s="10"/>
      <c r="UUJ65" s="10"/>
      <c r="UUK65" s="10"/>
      <c r="UUL65" s="10"/>
      <c r="UUM65" s="10"/>
      <c r="UUN65" s="10"/>
      <c r="UUO65" s="10"/>
      <c r="UUP65" s="10"/>
      <c r="UUQ65" s="10"/>
      <c r="UUR65" s="10"/>
      <c r="UUS65" s="10"/>
      <c r="UUT65" s="10"/>
      <c r="UUU65" s="10"/>
      <c r="UUV65" s="10"/>
      <c r="UUW65" s="10"/>
      <c r="UUX65" s="10"/>
      <c r="UUY65" s="10"/>
      <c r="UUZ65" s="10"/>
      <c r="UVA65" s="10"/>
      <c r="UVB65" s="10"/>
      <c r="UVC65" s="10"/>
      <c r="UVD65" s="10"/>
      <c r="UVE65" s="10"/>
      <c r="UVF65" s="10"/>
      <c r="UVG65" s="10"/>
      <c r="UVH65" s="10"/>
      <c r="UVI65" s="10"/>
      <c r="UVJ65" s="10"/>
      <c r="UVK65" s="10"/>
      <c r="UVL65" s="10"/>
      <c r="UVM65" s="10"/>
      <c r="UVN65" s="10"/>
      <c r="UVO65" s="10"/>
      <c r="UVP65" s="10"/>
      <c r="UVQ65" s="10"/>
      <c r="UVR65" s="10"/>
      <c r="UVS65" s="10"/>
      <c r="UVT65" s="10"/>
      <c r="UVU65" s="10"/>
      <c r="UVV65" s="10"/>
      <c r="UVW65" s="10"/>
      <c r="UVX65" s="10"/>
      <c r="UVY65" s="10"/>
      <c r="UVZ65" s="10"/>
      <c r="UWA65" s="10"/>
      <c r="UWB65" s="10"/>
      <c r="UWC65" s="10"/>
      <c r="UWD65" s="10"/>
      <c r="UWE65" s="10"/>
      <c r="UWF65" s="10"/>
      <c r="UWG65" s="10"/>
      <c r="UWH65" s="10"/>
      <c r="UWI65" s="10"/>
      <c r="UWJ65" s="10"/>
      <c r="UWK65" s="10"/>
      <c r="UWL65" s="10"/>
      <c r="UWM65" s="10"/>
      <c r="UWN65" s="10"/>
      <c r="UWO65" s="10"/>
      <c r="UWP65" s="10"/>
      <c r="UWQ65" s="10"/>
      <c r="UWR65" s="10"/>
      <c r="UWS65" s="10"/>
      <c r="UWT65" s="10"/>
      <c r="UWU65" s="10"/>
      <c r="UWV65" s="10"/>
      <c r="UWW65" s="10"/>
      <c r="UWX65" s="10"/>
      <c r="UWY65" s="10"/>
      <c r="UWZ65" s="10"/>
      <c r="UXA65" s="10"/>
      <c r="UXB65" s="10"/>
      <c r="UXC65" s="10"/>
      <c r="UXD65" s="10"/>
      <c r="UXE65" s="10"/>
      <c r="UXF65" s="10"/>
      <c r="UXG65" s="10"/>
      <c r="UXH65" s="10"/>
      <c r="UXI65" s="10"/>
      <c r="UXJ65" s="10"/>
      <c r="UXK65" s="10"/>
      <c r="UXL65" s="10"/>
      <c r="UXM65" s="10"/>
      <c r="UXN65" s="10"/>
      <c r="UXO65" s="10"/>
      <c r="UXP65" s="10"/>
      <c r="UXQ65" s="10"/>
      <c r="UXR65" s="10"/>
      <c r="UXS65" s="10"/>
      <c r="UXT65" s="10"/>
      <c r="UXU65" s="10"/>
      <c r="UXV65" s="10"/>
      <c r="UXW65" s="10"/>
      <c r="UXX65" s="10"/>
      <c r="UXY65" s="10"/>
      <c r="UXZ65" s="10"/>
      <c r="UYA65" s="10"/>
      <c r="UYB65" s="10"/>
      <c r="UYC65" s="10"/>
      <c r="UYD65" s="10"/>
      <c r="UYE65" s="10"/>
      <c r="UYF65" s="10"/>
      <c r="UYG65" s="10"/>
      <c r="UYH65" s="10"/>
      <c r="UYI65" s="10"/>
      <c r="UYJ65" s="10"/>
      <c r="UYK65" s="10"/>
      <c r="UYL65" s="10"/>
      <c r="UYM65" s="10"/>
      <c r="UYN65" s="10"/>
      <c r="UYO65" s="10"/>
      <c r="UYP65" s="10"/>
      <c r="UYQ65" s="10"/>
      <c r="UYR65" s="10"/>
      <c r="UYS65" s="10"/>
      <c r="UYT65" s="10"/>
      <c r="UYU65" s="10"/>
      <c r="UYV65" s="10"/>
      <c r="UYW65" s="10"/>
      <c r="UYX65" s="10"/>
      <c r="UYY65" s="10"/>
      <c r="UYZ65" s="10"/>
      <c r="UZA65" s="10"/>
      <c r="UZB65" s="10"/>
      <c r="UZC65" s="10"/>
      <c r="UZD65" s="10"/>
      <c r="UZE65" s="10"/>
      <c r="UZF65" s="10"/>
      <c r="UZG65" s="10"/>
      <c r="UZH65" s="10"/>
      <c r="UZI65" s="10"/>
      <c r="UZJ65" s="10"/>
      <c r="UZK65" s="10"/>
      <c r="UZL65" s="10"/>
      <c r="UZM65" s="10"/>
      <c r="UZN65" s="10"/>
      <c r="UZO65" s="10"/>
      <c r="UZP65" s="10"/>
      <c r="UZQ65" s="10"/>
      <c r="UZR65" s="10"/>
      <c r="UZS65" s="10"/>
      <c r="UZT65" s="10"/>
      <c r="UZU65" s="10"/>
      <c r="UZV65" s="10"/>
      <c r="UZW65" s="10"/>
      <c r="UZX65" s="10"/>
      <c r="UZY65" s="10"/>
      <c r="UZZ65" s="10"/>
      <c r="VAA65" s="10"/>
      <c r="VAB65" s="10"/>
      <c r="VAC65" s="10"/>
      <c r="VAD65" s="10"/>
      <c r="VAE65" s="10"/>
      <c r="VAF65" s="10"/>
      <c r="VAG65" s="10"/>
      <c r="VAH65" s="10"/>
      <c r="VAI65" s="10"/>
      <c r="VAJ65" s="10"/>
      <c r="VAK65" s="10"/>
      <c r="VAL65" s="10"/>
      <c r="VAM65" s="10"/>
      <c r="VAN65" s="10"/>
      <c r="VAO65" s="10"/>
      <c r="VAP65" s="10"/>
      <c r="VAQ65" s="10"/>
      <c r="VAR65" s="10"/>
      <c r="VAS65" s="10"/>
      <c r="VAT65" s="10"/>
      <c r="VAU65" s="10"/>
      <c r="VAV65" s="10"/>
      <c r="VAW65" s="10"/>
      <c r="VAX65" s="10"/>
      <c r="VAY65" s="10"/>
      <c r="VAZ65" s="10"/>
      <c r="VBA65" s="10"/>
      <c r="VBB65" s="10"/>
      <c r="VBC65" s="10"/>
      <c r="VBD65" s="10"/>
      <c r="VBE65" s="10"/>
      <c r="VBF65" s="10"/>
      <c r="VBG65" s="10"/>
      <c r="VBH65" s="10"/>
      <c r="VBI65" s="10"/>
      <c r="VBJ65" s="10"/>
      <c r="VBK65" s="10"/>
      <c r="VBL65" s="10"/>
      <c r="VBM65" s="10"/>
      <c r="VBN65" s="10"/>
      <c r="VBO65" s="10"/>
      <c r="VBP65" s="10"/>
      <c r="VBQ65" s="10"/>
      <c r="VBR65" s="10"/>
      <c r="VBS65" s="10"/>
      <c r="VBT65" s="10"/>
      <c r="VBU65" s="10"/>
      <c r="VBV65" s="10"/>
      <c r="VBW65" s="10"/>
      <c r="VBX65" s="10"/>
      <c r="VBY65" s="10"/>
      <c r="VBZ65" s="10"/>
      <c r="VCA65" s="10"/>
      <c r="VCB65" s="10"/>
      <c r="VCC65" s="10"/>
      <c r="VCD65" s="10"/>
      <c r="VCE65" s="10"/>
      <c r="VCF65" s="10"/>
      <c r="VCG65" s="10"/>
      <c r="VCH65" s="10"/>
      <c r="VCI65" s="10"/>
      <c r="VCJ65" s="10"/>
      <c r="VCK65" s="10"/>
      <c r="VCL65" s="10"/>
      <c r="VCM65" s="10"/>
      <c r="VCN65" s="10"/>
      <c r="VCO65" s="10"/>
      <c r="VCP65" s="10"/>
      <c r="VCQ65" s="10"/>
      <c r="VCR65" s="10"/>
      <c r="VCS65" s="10"/>
      <c r="VCT65" s="10"/>
      <c r="VCU65" s="10"/>
      <c r="VCV65" s="10"/>
      <c r="VCW65" s="10"/>
      <c r="VCX65" s="10"/>
      <c r="VCY65" s="10"/>
      <c r="VCZ65" s="10"/>
      <c r="VDA65" s="10"/>
      <c r="VDB65" s="10"/>
      <c r="VDC65" s="10"/>
      <c r="VDD65" s="10"/>
      <c r="VDE65" s="10"/>
      <c r="VDF65" s="10"/>
      <c r="VDG65" s="10"/>
      <c r="VDH65" s="10"/>
      <c r="VDI65" s="10"/>
      <c r="VDJ65" s="10"/>
      <c r="VDK65" s="10"/>
      <c r="VDL65" s="10"/>
      <c r="VDM65" s="10"/>
      <c r="VDN65" s="10"/>
      <c r="VDO65" s="10"/>
      <c r="VDP65" s="10"/>
      <c r="VDQ65" s="10"/>
      <c r="VDR65" s="10"/>
      <c r="VDS65" s="10"/>
      <c r="VDT65" s="10"/>
      <c r="VDU65" s="10"/>
      <c r="VDV65" s="10"/>
      <c r="VDW65" s="10"/>
      <c r="VDX65" s="10"/>
      <c r="VDY65" s="10"/>
      <c r="VDZ65" s="10"/>
      <c r="VEA65" s="10"/>
      <c r="VEB65" s="10"/>
      <c r="VEC65" s="10"/>
      <c r="VED65" s="10"/>
      <c r="VEE65" s="10"/>
      <c r="VEF65" s="10"/>
      <c r="VEG65" s="10"/>
      <c r="VEH65" s="10"/>
      <c r="VEI65" s="10"/>
      <c r="VEJ65" s="10"/>
      <c r="VEK65" s="10"/>
      <c r="VEL65" s="10"/>
      <c r="VEM65" s="10"/>
      <c r="VEN65" s="10"/>
      <c r="VEO65" s="10"/>
      <c r="VEP65" s="10"/>
      <c r="VEQ65" s="10"/>
      <c r="VER65" s="10"/>
      <c r="VES65" s="10"/>
      <c r="VET65" s="10"/>
      <c r="VEU65" s="10"/>
      <c r="VEV65" s="10"/>
      <c r="VEW65" s="10"/>
      <c r="VEX65" s="10"/>
      <c r="VEY65" s="10"/>
      <c r="VEZ65" s="10"/>
      <c r="VFA65" s="10"/>
      <c r="VFB65" s="10"/>
      <c r="VFC65" s="10"/>
      <c r="VFD65" s="10"/>
      <c r="VFE65" s="10"/>
      <c r="VFF65" s="10"/>
      <c r="VFG65" s="10"/>
      <c r="VFH65" s="10"/>
      <c r="VFI65" s="10"/>
      <c r="VFJ65" s="10"/>
      <c r="VFK65" s="10"/>
      <c r="VFL65" s="10"/>
      <c r="VFM65" s="10"/>
      <c r="VFN65" s="10"/>
      <c r="VFO65" s="10"/>
      <c r="VFP65" s="10"/>
      <c r="VFQ65" s="10"/>
      <c r="VFR65" s="10"/>
      <c r="VFS65" s="10"/>
      <c r="VFT65" s="10"/>
      <c r="VFU65" s="10"/>
      <c r="VFV65" s="10"/>
      <c r="VFW65" s="10"/>
      <c r="VFX65" s="10"/>
      <c r="VFY65" s="10"/>
      <c r="VFZ65" s="10"/>
      <c r="VGA65" s="10"/>
      <c r="VGB65" s="10"/>
      <c r="VGC65" s="10"/>
      <c r="VGD65" s="10"/>
      <c r="VGE65" s="10"/>
      <c r="VGF65" s="10"/>
      <c r="VGG65" s="10"/>
      <c r="VGH65" s="10"/>
      <c r="VGI65" s="10"/>
      <c r="VGJ65" s="10"/>
      <c r="VGK65" s="10"/>
      <c r="VGL65" s="10"/>
      <c r="VGM65" s="10"/>
      <c r="VGN65" s="10"/>
      <c r="VGO65" s="10"/>
      <c r="VGP65" s="10"/>
      <c r="VGQ65" s="10"/>
      <c r="VGR65" s="10"/>
      <c r="VGS65" s="10"/>
      <c r="VGT65" s="10"/>
      <c r="VGU65" s="10"/>
      <c r="VGV65" s="10"/>
      <c r="VGW65" s="10"/>
      <c r="VGX65" s="10"/>
      <c r="VGY65" s="10"/>
      <c r="VGZ65" s="10"/>
      <c r="VHA65" s="10"/>
      <c r="VHB65" s="10"/>
      <c r="VHC65" s="10"/>
      <c r="VHD65" s="10"/>
      <c r="VHE65" s="10"/>
      <c r="VHF65" s="10"/>
      <c r="VHG65" s="10"/>
      <c r="VHH65" s="10"/>
      <c r="VHI65" s="10"/>
      <c r="VHJ65" s="10"/>
      <c r="VHK65" s="10"/>
      <c r="VHL65" s="10"/>
      <c r="VHM65" s="10"/>
      <c r="VHN65" s="10"/>
      <c r="VHO65" s="10"/>
      <c r="VHP65" s="10"/>
      <c r="VHQ65" s="10"/>
      <c r="VHR65" s="10"/>
      <c r="VHS65" s="10"/>
      <c r="VHT65" s="10"/>
      <c r="VHU65" s="10"/>
      <c r="VHV65" s="10"/>
      <c r="VHW65" s="10"/>
      <c r="VHX65" s="10"/>
      <c r="VHY65" s="10"/>
      <c r="VHZ65" s="10"/>
      <c r="VIA65" s="10"/>
      <c r="VIB65" s="10"/>
      <c r="VIC65" s="10"/>
      <c r="VID65" s="10"/>
      <c r="VIE65" s="10"/>
      <c r="VIF65" s="10"/>
      <c r="VIG65" s="10"/>
      <c r="VIH65" s="10"/>
      <c r="VII65" s="10"/>
      <c r="VIJ65" s="10"/>
      <c r="VIK65" s="10"/>
      <c r="VIL65" s="10"/>
      <c r="VIM65" s="10"/>
      <c r="VIN65" s="10"/>
      <c r="VIO65" s="10"/>
      <c r="VIP65" s="10"/>
      <c r="VIQ65" s="10"/>
      <c r="VIR65" s="10"/>
      <c r="VIS65" s="10"/>
      <c r="VIT65" s="10"/>
      <c r="VIU65" s="10"/>
      <c r="VIV65" s="10"/>
      <c r="VIW65" s="10"/>
      <c r="VIX65" s="10"/>
      <c r="VIY65" s="10"/>
      <c r="VIZ65" s="10"/>
      <c r="VJA65" s="10"/>
      <c r="VJB65" s="10"/>
      <c r="VJC65" s="10"/>
      <c r="VJD65" s="10"/>
      <c r="VJE65" s="10"/>
      <c r="VJF65" s="10"/>
      <c r="VJG65" s="10"/>
      <c r="VJH65" s="10"/>
      <c r="VJI65" s="10"/>
      <c r="VJJ65" s="10"/>
      <c r="VJK65" s="10"/>
      <c r="VJL65" s="10"/>
      <c r="VJM65" s="10"/>
      <c r="VJN65" s="10"/>
      <c r="VJO65" s="10"/>
      <c r="VJP65" s="10"/>
      <c r="VJQ65" s="10"/>
      <c r="VJR65" s="10"/>
      <c r="VJS65" s="10"/>
      <c r="VJT65" s="10"/>
      <c r="VJU65" s="10"/>
      <c r="VJV65" s="10"/>
      <c r="VJW65" s="10"/>
      <c r="VJX65" s="10"/>
      <c r="VJY65" s="10"/>
      <c r="VJZ65" s="10"/>
      <c r="VKA65" s="10"/>
      <c r="VKB65" s="10"/>
      <c r="VKC65" s="10"/>
      <c r="VKD65" s="10"/>
      <c r="VKE65" s="10"/>
      <c r="VKF65" s="10"/>
      <c r="VKG65" s="10"/>
      <c r="VKH65" s="10"/>
      <c r="VKI65" s="10"/>
      <c r="VKJ65" s="10"/>
      <c r="VKK65" s="10"/>
      <c r="VKL65" s="10"/>
      <c r="VKM65" s="10"/>
      <c r="VKN65" s="10"/>
      <c r="VKO65" s="10"/>
      <c r="VKP65" s="10"/>
      <c r="VKQ65" s="10"/>
      <c r="VKR65" s="10"/>
      <c r="VKS65" s="10"/>
      <c r="VKT65" s="10"/>
      <c r="VKU65" s="10"/>
      <c r="VKV65" s="10"/>
      <c r="VKW65" s="10"/>
      <c r="VKX65" s="10"/>
      <c r="VKY65" s="10"/>
      <c r="VKZ65" s="10"/>
      <c r="VLA65" s="10"/>
      <c r="VLB65" s="10"/>
      <c r="VLC65" s="10"/>
      <c r="VLD65" s="10"/>
      <c r="VLE65" s="10"/>
      <c r="VLF65" s="10"/>
      <c r="VLG65" s="10"/>
      <c r="VLH65" s="10"/>
      <c r="VLI65" s="10"/>
      <c r="VLJ65" s="10"/>
      <c r="VLK65" s="10"/>
      <c r="VLL65" s="10"/>
      <c r="VLM65" s="10"/>
      <c r="VLN65" s="10"/>
      <c r="VLO65" s="10"/>
      <c r="VLP65" s="10"/>
      <c r="VLQ65" s="10"/>
      <c r="VLR65" s="10"/>
      <c r="VLS65" s="10"/>
      <c r="VLT65" s="10"/>
      <c r="VLU65" s="10"/>
      <c r="VLV65" s="10"/>
      <c r="VLW65" s="10"/>
      <c r="VLX65" s="10"/>
      <c r="VLY65" s="10"/>
      <c r="VLZ65" s="10"/>
      <c r="VMA65" s="10"/>
      <c r="VMB65" s="10"/>
      <c r="VMC65" s="10"/>
      <c r="VMD65" s="10"/>
      <c r="VME65" s="10"/>
      <c r="VMF65" s="10"/>
      <c r="VMG65" s="10"/>
      <c r="VMH65" s="10"/>
      <c r="VMI65" s="10"/>
      <c r="VMJ65" s="10"/>
      <c r="VMK65" s="10"/>
      <c r="VML65" s="10"/>
      <c r="VMM65" s="10"/>
      <c r="VMN65" s="10"/>
      <c r="VMO65" s="10"/>
      <c r="VMP65" s="10"/>
      <c r="VMQ65" s="10"/>
      <c r="VMR65" s="10"/>
      <c r="VMS65" s="10"/>
      <c r="VMT65" s="10"/>
      <c r="VMU65" s="10"/>
      <c r="VMV65" s="10"/>
      <c r="VMW65" s="10"/>
      <c r="VMX65" s="10"/>
      <c r="VMY65" s="10"/>
      <c r="VMZ65" s="10"/>
      <c r="VNA65" s="10"/>
      <c r="VNB65" s="10"/>
      <c r="VNC65" s="10"/>
      <c r="VND65" s="10"/>
      <c r="VNE65" s="10"/>
      <c r="VNF65" s="10"/>
      <c r="VNG65" s="10"/>
      <c r="VNH65" s="10"/>
      <c r="VNI65" s="10"/>
      <c r="VNJ65" s="10"/>
      <c r="VNK65" s="10"/>
      <c r="VNL65" s="10"/>
      <c r="VNM65" s="10"/>
      <c r="VNN65" s="10"/>
      <c r="VNO65" s="10"/>
      <c r="VNP65" s="10"/>
      <c r="VNQ65" s="10"/>
      <c r="VNR65" s="10"/>
      <c r="VNS65" s="10"/>
      <c r="VNT65" s="10"/>
      <c r="VNU65" s="10"/>
      <c r="VNV65" s="10"/>
      <c r="VNW65" s="10"/>
      <c r="VNX65" s="10"/>
      <c r="VNY65" s="10"/>
      <c r="VNZ65" s="10"/>
      <c r="VOA65" s="10"/>
      <c r="VOB65" s="10"/>
      <c r="VOC65" s="10"/>
      <c r="VOD65" s="10"/>
      <c r="VOE65" s="10"/>
      <c r="VOF65" s="10"/>
      <c r="VOG65" s="10"/>
      <c r="VOH65" s="10"/>
      <c r="VOI65" s="10"/>
      <c r="VOJ65" s="10"/>
      <c r="VOK65" s="10"/>
      <c r="VOL65" s="10"/>
      <c r="VOM65" s="10"/>
      <c r="VON65" s="10"/>
      <c r="VOO65" s="10"/>
      <c r="VOP65" s="10"/>
      <c r="VOQ65" s="10"/>
      <c r="VOR65" s="10"/>
      <c r="VOS65" s="10"/>
      <c r="VOT65" s="10"/>
      <c r="VOU65" s="10"/>
      <c r="VOV65" s="10"/>
      <c r="VOW65" s="10"/>
      <c r="VOX65" s="10"/>
      <c r="VOY65" s="10"/>
      <c r="VOZ65" s="10"/>
      <c r="VPA65" s="10"/>
      <c r="VPB65" s="10"/>
      <c r="VPC65" s="10"/>
      <c r="VPD65" s="10"/>
      <c r="VPE65" s="10"/>
      <c r="VPF65" s="10"/>
      <c r="VPG65" s="10"/>
      <c r="VPH65" s="10"/>
      <c r="VPI65" s="10"/>
      <c r="VPJ65" s="10"/>
      <c r="VPK65" s="10"/>
      <c r="VPL65" s="10"/>
      <c r="VPM65" s="10"/>
      <c r="VPN65" s="10"/>
      <c r="VPO65" s="10"/>
      <c r="VPP65" s="10"/>
      <c r="VPQ65" s="10"/>
      <c r="VPR65" s="10"/>
      <c r="VPS65" s="10"/>
      <c r="VPT65" s="10"/>
      <c r="VPU65" s="10"/>
      <c r="VPV65" s="10"/>
      <c r="VPW65" s="10"/>
      <c r="VPX65" s="10"/>
      <c r="VPY65" s="10"/>
      <c r="VPZ65" s="10"/>
      <c r="VQA65" s="10"/>
      <c r="VQB65" s="10"/>
      <c r="VQC65" s="10"/>
      <c r="VQD65" s="10"/>
      <c r="VQE65" s="10"/>
      <c r="VQF65" s="10"/>
      <c r="VQG65" s="10"/>
      <c r="VQH65" s="10"/>
      <c r="VQI65" s="10"/>
      <c r="VQJ65" s="10"/>
      <c r="VQK65" s="10"/>
      <c r="VQL65" s="10"/>
      <c r="VQM65" s="10"/>
      <c r="VQN65" s="10"/>
      <c r="VQO65" s="10"/>
      <c r="VQP65" s="10"/>
      <c r="VQQ65" s="10"/>
      <c r="VQR65" s="10"/>
      <c r="VQS65" s="10"/>
      <c r="VQT65" s="10"/>
      <c r="VQU65" s="10"/>
      <c r="VQV65" s="10"/>
      <c r="VQW65" s="10"/>
      <c r="VQX65" s="10"/>
      <c r="VQY65" s="10"/>
      <c r="VQZ65" s="10"/>
      <c r="VRA65" s="10"/>
      <c r="VRB65" s="10"/>
      <c r="VRC65" s="10"/>
      <c r="VRD65" s="10"/>
      <c r="VRE65" s="10"/>
      <c r="VRF65" s="10"/>
      <c r="VRG65" s="10"/>
      <c r="VRH65" s="10"/>
      <c r="VRI65" s="10"/>
      <c r="VRJ65" s="10"/>
      <c r="VRK65" s="10"/>
      <c r="VRL65" s="10"/>
      <c r="VRM65" s="10"/>
      <c r="VRN65" s="10"/>
      <c r="VRO65" s="10"/>
      <c r="VRP65" s="10"/>
      <c r="VRQ65" s="10"/>
      <c r="VRR65" s="10"/>
      <c r="VRS65" s="10"/>
      <c r="VRT65" s="10"/>
      <c r="VRU65" s="10"/>
      <c r="VRV65" s="10"/>
      <c r="VRW65" s="10"/>
      <c r="VRX65" s="10"/>
      <c r="VRY65" s="10"/>
      <c r="VRZ65" s="10"/>
      <c r="VSA65" s="10"/>
      <c r="VSB65" s="10"/>
      <c r="VSC65" s="10"/>
      <c r="VSD65" s="10"/>
      <c r="VSE65" s="10"/>
      <c r="VSF65" s="10"/>
      <c r="VSG65" s="10"/>
      <c r="VSH65" s="10"/>
      <c r="VSI65" s="10"/>
      <c r="VSJ65" s="10"/>
      <c r="VSK65" s="10"/>
      <c r="VSL65" s="10"/>
      <c r="VSM65" s="10"/>
      <c r="VSN65" s="10"/>
      <c r="VSO65" s="10"/>
      <c r="VSP65" s="10"/>
      <c r="VSQ65" s="10"/>
      <c r="VSR65" s="10"/>
      <c r="VSS65" s="10"/>
      <c r="VST65" s="10"/>
      <c r="VSU65" s="10"/>
      <c r="VSV65" s="10"/>
      <c r="VSW65" s="10"/>
      <c r="VSX65" s="10"/>
      <c r="VSY65" s="10"/>
      <c r="VSZ65" s="10"/>
      <c r="VTA65" s="10"/>
      <c r="VTB65" s="10"/>
      <c r="VTC65" s="10"/>
      <c r="VTD65" s="10"/>
      <c r="VTE65" s="10"/>
      <c r="VTF65" s="10"/>
      <c r="VTG65" s="10"/>
      <c r="VTH65" s="10"/>
      <c r="VTI65" s="10"/>
      <c r="VTJ65" s="10"/>
      <c r="VTK65" s="10"/>
      <c r="VTL65" s="10"/>
      <c r="VTM65" s="10"/>
      <c r="VTN65" s="10"/>
      <c r="VTO65" s="10"/>
      <c r="VTP65" s="10"/>
      <c r="VTQ65" s="10"/>
      <c r="VTR65" s="10"/>
      <c r="VTS65" s="10"/>
      <c r="VTT65" s="10"/>
      <c r="VTU65" s="10"/>
      <c r="VTV65" s="10"/>
      <c r="VTW65" s="10"/>
      <c r="VTX65" s="10"/>
      <c r="VTY65" s="10"/>
      <c r="VTZ65" s="10"/>
      <c r="VUA65" s="10"/>
      <c r="VUB65" s="10"/>
      <c r="VUC65" s="10"/>
      <c r="VUD65" s="10"/>
      <c r="VUE65" s="10"/>
      <c r="VUF65" s="10"/>
      <c r="VUG65" s="10"/>
      <c r="VUH65" s="10"/>
      <c r="VUI65" s="10"/>
      <c r="VUJ65" s="10"/>
      <c r="VUK65" s="10"/>
      <c r="VUL65" s="10"/>
      <c r="VUM65" s="10"/>
      <c r="VUN65" s="10"/>
      <c r="VUO65" s="10"/>
      <c r="VUP65" s="10"/>
      <c r="VUQ65" s="10"/>
      <c r="VUR65" s="10"/>
      <c r="VUS65" s="10"/>
      <c r="VUT65" s="10"/>
      <c r="VUU65" s="10"/>
      <c r="VUV65" s="10"/>
      <c r="VUW65" s="10"/>
      <c r="VUX65" s="10"/>
      <c r="VUY65" s="10"/>
      <c r="VUZ65" s="10"/>
      <c r="VVA65" s="10"/>
      <c r="VVB65" s="10"/>
      <c r="VVC65" s="10"/>
      <c r="VVD65" s="10"/>
      <c r="VVE65" s="10"/>
      <c r="VVF65" s="10"/>
      <c r="VVG65" s="10"/>
      <c r="VVH65" s="10"/>
      <c r="VVI65" s="10"/>
      <c r="VVJ65" s="10"/>
      <c r="VVK65" s="10"/>
      <c r="VVL65" s="10"/>
      <c r="VVM65" s="10"/>
      <c r="VVN65" s="10"/>
      <c r="VVO65" s="10"/>
      <c r="VVP65" s="10"/>
      <c r="VVQ65" s="10"/>
      <c r="VVR65" s="10"/>
      <c r="VVS65" s="10"/>
      <c r="VVT65" s="10"/>
      <c r="VVU65" s="10"/>
      <c r="VVV65" s="10"/>
      <c r="VVW65" s="10"/>
      <c r="VVX65" s="10"/>
      <c r="VVY65" s="10"/>
      <c r="VVZ65" s="10"/>
      <c r="VWA65" s="10"/>
      <c r="VWB65" s="10"/>
      <c r="VWC65" s="10"/>
      <c r="VWD65" s="10"/>
      <c r="VWE65" s="10"/>
      <c r="VWF65" s="10"/>
      <c r="VWG65" s="10"/>
      <c r="VWH65" s="10"/>
      <c r="VWI65" s="10"/>
      <c r="VWJ65" s="10"/>
      <c r="VWK65" s="10"/>
      <c r="VWL65" s="10"/>
      <c r="VWM65" s="10"/>
      <c r="VWN65" s="10"/>
      <c r="VWO65" s="10"/>
      <c r="VWP65" s="10"/>
      <c r="VWQ65" s="10"/>
      <c r="VWR65" s="10"/>
      <c r="VWS65" s="10"/>
      <c r="VWT65" s="10"/>
      <c r="VWU65" s="10"/>
      <c r="VWV65" s="10"/>
      <c r="VWW65" s="10"/>
      <c r="VWX65" s="10"/>
      <c r="VWY65" s="10"/>
      <c r="VWZ65" s="10"/>
      <c r="VXA65" s="10"/>
      <c r="VXB65" s="10"/>
      <c r="VXC65" s="10"/>
      <c r="VXD65" s="10"/>
      <c r="VXE65" s="10"/>
      <c r="VXF65" s="10"/>
      <c r="VXG65" s="10"/>
      <c r="VXH65" s="10"/>
      <c r="VXI65" s="10"/>
      <c r="VXJ65" s="10"/>
      <c r="VXK65" s="10"/>
      <c r="VXL65" s="10"/>
      <c r="VXM65" s="10"/>
      <c r="VXN65" s="10"/>
      <c r="VXO65" s="10"/>
      <c r="VXP65" s="10"/>
      <c r="VXQ65" s="10"/>
      <c r="VXR65" s="10"/>
      <c r="VXS65" s="10"/>
      <c r="VXT65" s="10"/>
      <c r="VXU65" s="10"/>
      <c r="VXV65" s="10"/>
      <c r="VXW65" s="10"/>
      <c r="VXX65" s="10"/>
      <c r="VXY65" s="10"/>
      <c r="VXZ65" s="10"/>
      <c r="VYA65" s="10"/>
      <c r="VYB65" s="10"/>
      <c r="VYC65" s="10"/>
      <c r="VYD65" s="10"/>
      <c r="VYE65" s="10"/>
      <c r="VYF65" s="10"/>
      <c r="VYG65" s="10"/>
      <c r="VYH65" s="10"/>
      <c r="VYI65" s="10"/>
      <c r="VYJ65" s="10"/>
      <c r="VYK65" s="10"/>
      <c r="VYL65" s="10"/>
      <c r="VYM65" s="10"/>
      <c r="VYN65" s="10"/>
      <c r="VYO65" s="10"/>
      <c r="VYP65" s="10"/>
      <c r="VYQ65" s="10"/>
      <c r="VYR65" s="10"/>
      <c r="VYS65" s="10"/>
      <c r="VYT65" s="10"/>
      <c r="VYU65" s="10"/>
      <c r="VYV65" s="10"/>
      <c r="VYW65" s="10"/>
      <c r="VYX65" s="10"/>
      <c r="VYY65" s="10"/>
      <c r="VYZ65" s="10"/>
      <c r="VZA65" s="10"/>
      <c r="VZB65" s="10"/>
      <c r="VZC65" s="10"/>
      <c r="VZD65" s="10"/>
      <c r="VZE65" s="10"/>
      <c r="VZF65" s="10"/>
      <c r="VZG65" s="10"/>
      <c r="VZH65" s="10"/>
      <c r="VZI65" s="10"/>
      <c r="VZJ65" s="10"/>
      <c r="VZK65" s="10"/>
      <c r="VZL65" s="10"/>
      <c r="VZM65" s="10"/>
      <c r="VZN65" s="10"/>
      <c r="VZO65" s="10"/>
      <c r="VZP65" s="10"/>
      <c r="VZQ65" s="10"/>
      <c r="VZR65" s="10"/>
      <c r="VZS65" s="10"/>
      <c r="VZT65" s="10"/>
      <c r="VZU65" s="10"/>
      <c r="VZV65" s="10"/>
      <c r="VZW65" s="10"/>
      <c r="VZX65" s="10"/>
      <c r="VZY65" s="10"/>
      <c r="VZZ65" s="10"/>
      <c r="WAA65" s="10"/>
      <c r="WAB65" s="10"/>
      <c r="WAC65" s="10"/>
      <c r="WAD65" s="10"/>
      <c r="WAE65" s="10"/>
      <c r="WAF65" s="10"/>
      <c r="WAG65" s="10"/>
      <c r="WAH65" s="10"/>
      <c r="WAI65" s="10"/>
      <c r="WAJ65" s="10"/>
      <c r="WAK65" s="10"/>
      <c r="WAL65" s="10"/>
      <c r="WAM65" s="10"/>
      <c r="WAN65" s="10"/>
      <c r="WAO65" s="10"/>
      <c r="WAP65" s="10"/>
      <c r="WAQ65" s="10"/>
      <c r="WAR65" s="10"/>
      <c r="WAS65" s="10"/>
      <c r="WAT65" s="10"/>
      <c r="WAU65" s="10"/>
      <c r="WAV65" s="10"/>
      <c r="WAW65" s="10"/>
      <c r="WAX65" s="10"/>
      <c r="WAY65" s="10"/>
      <c r="WAZ65" s="10"/>
      <c r="WBA65" s="10"/>
      <c r="WBB65" s="10"/>
      <c r="WBC65" s="10"/>
      <c r="WBD65" s="10"/>
      <c r="WBE65" s="10"/>
      <c r="WBF65" s="10"/>
      <c r="WBG65" s="10"/>
      <c r="WBH65" s="10"/>
      <c r="WBI65" s="10"/>
      <c r="WBJ65" s="10"/>
      <c r="WBK65" s="10"/>
      <c r="WBL65" s="10"/>
      <c r="WBM65" s="10"/>
      <c r="WBN65" s="10"/>
      <c r="WBO65" s="10"/>
      <c r="WBP65" s="10"/>
      <c r="WBQ65" s="10"/>
      <c r="WBR65" s="10"/>
      <c r="WBS65" s="10"/>
      <c r="WBT65" s="10"/>
      <c r="WBU65" s="10"/>
      <c r="WBV65" s="10"/>
      <c r="WBW65" s="10"/>
      <c r="WBX65" s="10"/>
      <c r="WBY65" s="10"/>
      <c r="WBZ65" s="10"/>
      <c r="WCA65" s="10"/>
      <c r="WCB65" s="10"/>
      <c r="WCC65" s="10"/>
      <c r="WCD65" s="10"/>
      <c r="WCE65" s="10"/>
      <c r="WCF65" s="10"/>
      <c r="WCG65" s="10"/>
      <c r="WCH65" s="10"/>
      <c r="WCI65" s="10"/>
      <c r="WCJ65" s="10"/>
      <c r="WCK65" s="10"/>
      <c r="WCL65" s="10"/>
      <c r="WCM65" s="10"/>
      <c r="WCN65" s="10"/>
      <c r="WCO65" s="10"/>
      <c r="WCP65" s="10"/>
      <c r="WCQ65" s="10"/>
      <c r="WCR65" s="10"/>
      <c r="WCS65" s="10"/>
      <c r="WCT65" s="10"/>
      <c r="WCU65" s="10"/>
      <c r="WCV65" s="10"/>
      <c r="WCW65" s="10"/>
      <c r="WCX65" s="10"/>
      <c r="WCY65" s="10"/>
      <c r="WCZ65" s="10"/>
      <c r="WDA65" s="10"/>
      <c r="WDB65" s="10"/>
      <c r="WDC65" s="10"/>
      <c r="WDD65" s="10"/>
      <c r="WDE65" s="10"/>
      <c r="WDF65" s="10"/>
      <c r="WDG65" s="10"/>
      <c r="WDH65" s="10"/>
      <c r="WDI65" s="10"/>
      <c r="WDJ65" s="10"/>
      <c r="WDK65" s="10"/>
      <c r="WDL65" s="10"/>
      <c r="WDM65" s="10"/>
      <c r="WDN65" s="10"/>
      <c r="WDO65" s="10"/>
      <c r="WDP65" s="10"/>
      <c r="WDQ65" s="10"/>
      <c r="WDR65" s="10"/>
      <c r="WDS65" s="10"/>
      <c r="WDT65" s="10"/>
      <c r="WDU65" s="10"/>
      <c r="WDV65" s="10"/>
      <c r="WDW65" s="10"/>
      <c r="WDX65" s="10"/>
      <c r="WDY65" s="10"/>
      <c r="WDZ65" s="10"/>
      <c r="WEA65" s="10"/>
      <c r="WEB65" s="10"/>
      <c r="WEC65" s="10"/>
      <c r="WED65" s="10"/>
      <c r="WEE65" s="10"/>
      <c r="WEF65" s="10"/>
      <c r="WEG65" s="10"/>
      <c r="WEH65" s="10"/>
      <c r="WEI65" s="10"/>
      <c r="WEJ65" s="10"/>
      <c r="WEK65" s="10"/>
      <c r="WEL65" s="10"/>
      <c r="WEM65" s="10"/>
      <c r="WEN65" s="10"/>
      <c r="WEO65" s="10"/>
      <c r="WEP65" s="10"/>
      <c r="WEQ65" s="10"/>
      <c r="WER65" s="10"/>
      <c r="WES65" s="10"/>
      <c r="WET65" s="10"/>
      <c r="WEU65" s="10"/>
      <c r="WEV65" s="10"/>
      <c r="WEW65" s="10"/>
      <c r="WEX65" s="10"/>
      <c r="WEY65" s="10"/>
      <c r="WEZ65" s="10"/>
      <c r="WFA65" s="10"/>
      <c r="WFB65" s="10"/>
      <c r="WFC65" s="10"/>
      <c r="WFD65" s="10"/>
      <c r="WFE65" s="10"/>
      <c r="WFF65" s="10"/>
      <c r="WFG65" s="10"/>
      <c r="WFH65" s="10"/>
      <c r="WFI65" s="10"/>
      <c r="WFJ65" s="10"/>
      <c r="WFK65" s="10"/>
      <c r="WFL65" s="10"/>
      <c r="WFM65" s="10"/>
      <c r="WFN65" s="10"/>
      <c r="WFO65" s="10"/>
      <c r="WFP65" s="10"/>
      <c r="WFQ65" s="10"/>
      <c r="WFR65" s="10"/>
      <c r="WFS65" s="10"/>
      <c r="WFT65" s="10"/>
      <c r="WFU65" s="10"/>
      <c r="WFV65" s="10"/>
      <c r="WFW65" s="10"/>
      <c r="WFX65" s="10"/>
      <c r="WFY65" s="10"/>
      <c r="WFZ65" s="10"/>
      <c r="WGA65" s="10"/>
      <c r="WGB65" s="10"/>
      <c r="WGC65" s="10"/>
      <c r="WGD65" s="10"/>
      <c r="WGE65" s="10"/>
      <c r="WGF65" s="10"/>
      <c r="WGG65" s="10"/>
      <c r="WGH65" s="10"/>
      <c r="WGI65" s="10"/>
      <c r="WGJ65" s="10"/>
      <c r="WGK65" s="10"/>
      <c r="WGL65" s="10"/>
      <c r="WGM65" s="10"/>
      <c r="WGN65" s="10"/>
      <c r="WGO65" s="10"/>
      <c r="WGP65" s="10"/>
      <c r="WGQ65" s="10"/>
      <c r="WGR65" s="10"/>
      <c r="WGS65" s="10"/>
      <c r="WGT65" s="10"/>
      <c r="WGU65" s="10"/>
      <c r="WGV65" s="10"/>
      <c r="WGW65" s="10"/>
      <c r="WGX65" s="10"/>
      <c r="WGY65" s="10"/>
      <c r="WGZ65" s="10"/>
      <c r="WHA65" s="10"/>
      <c r="WHB65" s="10"/>
      <c r="WHC65" s="10"/>
      <c r="WHD65" s="10"/>
      <c r="WHE65" s="10"/>
      <c r="WHF65" s="10"/>
      <c r="WHG65" s="10"/>
      <c r="WHH65" s="10"/>
      <c r="WHI65" s="10"/>
      <c r="WHJ65" s="10"/>
      <c r="WHK65" s="10"/>
      <c r="WHL65" s="10"/>
      <c r="WHM65" s="10"/>
      <c r="WHN65" s="10"/>
      <c r="WHO65" s="10"/>
      <c r="WHP65" s="10"/>
      <c r="WHQ65" s="10"/>
      <c r="WHR65" s="10"/>
      <c r="WHS65" s="10"/>
      <c r="WHT65" s="10"/>
      <c r="WHU65" s="10"/>
      <c r="WHV65" s="10"/>
      <c r="WHW65" s="10"/>
      <c r="WHX65" s="10"/>
      <c r="WHY65" s="10"/>
      <c r="WHZ65" s="10"/>
      <c r="WIA65" s="10"/>
      <c r="WIB65" s="10"/>
      <c r="WIC65" s="10"/>
      <c r="WID65" s="10"/>
      <c r="WIE65" s="10"/>
      <c r="WIF65" s="10"/>
      <c r="WIG65" s="10"/>
      <c r="WIH65" s="10"/>
      <c r="WII65" s="10"/>
      <c r="WIJ65" s="10"/>
      <c r="WIK65" s="10"/>
      <c r="WIL65" s="10"/>
      <c r="WIM65" s="10"/>
      <c r="WIN65" s="10"/>
      <c r="WIO65" s="10"/>
      <c r="WIP65" s="10"/>
      <c r="WIQ65" s="10"/>
      <c r="WIR65" s="10"/>
      <c r="WIS65" s="10"/>
      <c r="WIT65" s="10"/>
      <c r="WIU65" s="10"/>
      <c r="WIV65" s="10"/>
      <c r="WIW65" s="10"/>
      <c r="WIX65" s="10"/>
      <c r="WIY65" s="10"/>
      <c r="WIZ65" s="10"/>
      <c r="WJA65" s="10"/>
      <c r="WJB65" s="10"/>
      <c r="WJC65" s="10"/>
      <c r="WJD65" s="10"/>
      <c r="WJE65" s="10"/>
      <c r="WJF65" s="10"/>
      <c r="WJG65" s="10"/>
      <c r="WJH65" s="10"/>
      <c r="WJI65" s="10"/>
      <c r="WJJ65" s="10"/>
      <c r="WJK65" s="10"/>
      <c r="WJL65" s="10"/>
      <c r="WJM65" s="10"/>
      <c r="WJN65" s="10"/>
      <c r="WJO65" s="10"/>
      <c r="WJP65" s="10"/>
      <c r="WJQ65" s="10"/>
      <c r="WJR65" s="10"/>
      <c r="WJS65" s="10"/>
      <c r="WJT65" s="10"/>
      <c r="WJU65" s="10"/>
      <c r="WJV65" s="10"/>
      <c r="WJW65" s="10"/>
      <c r="WJX65" s="10"/>
      <c r="WJY65" s="10"/>
      <c r="WJZ65" s="10"/>
      <c r="WKA65" s="10"/>
      <c r="WKB65" s="10"/>
      <c r="WKC65" s="10"/>
      <c r="WKD65" s="10"/>
      <c r="WKE65" s="10"/>
      <c r="WKF65" s="10"/>
      <c r="WKG65" s="10"/>
      <c r="WKH65" s="10"/>
      <c r="WKI65" s="10"/>
      <c r="WKJ65" s="10"/>
      <c r="WKK65" s="10"/>
      <c r="WKL65" s="10"/>
      <c r="WKM65" s="10"/>
      <c r="WKN65" s="10"/>
      <c r="WKO65" s="10"/>
      <c r="WKP65" s="10"/>
      <c r="WKQ65" s="10"/>
      <c r="WKR65" s="10"/>
      <c r="WKS65" s="10"/>
      <c r="WKT65" s="10"/>
      <c r="WKU65" s="10"/>
      <c r="WKV65" s="10"/>
      <c r="WKW65" s="10"/>
      <c r="WKX65" s="10"/>
      <c r="WKY65" s="10"/>
      <c r="WKZ65" s="10"/>
      <c r="WLA65" s="10"/>
      <c r="WLB65" s="10"/>
      <c r="WLC65" s="10"/>
      <c r="WLD65" s="10"/>
      <c r="WLE65" s="10"/>
      <c r="WLF65" s="10"/>
      <c r="WLG65" s="10"/>
      <c r="WLH65" s="10"/>
      <c r="WLI65" s="10"/>
      <c r="WLJ65" s="10"/>
      <c r="WLK65" s="10"/>
      <c r="WLL65" s="10"/>
      <c r="WLM65" s="10"/>
      <c r="WLN65" s="10"/>
      <c r="WLO65" s="10"/>
      <c r="WLP65" s="10"/>
      <c r="WLQ65" s="10"/>
      <c r="WLR65" s="10"/>
      <c r="WLS65" s="10"/>
      <c r="WLT65" s="10"/>
      <c r="WLU65" s="10"/>
      <c r="WLV65" s="10"/>
      <c r="WLW65" s="10"/>
      <c r="WLX65" s="10"/>
      <c r="WLY65" s="10"/>
      <c r="WLZ65" s="10"/>
      <c r="WMA65" s="10"/>
      <c r="WMB65" s="10"/>
      <c r="WMC65" s="10"/>
      <c r="WMD65" s="10"/>
      <c r="WME65" s="10"/>
      <c r="WMF65" s="10"/>
      <c r="WMG65" s="10"/>
      <c r="WMH65" s="10"/>
      <c r="WMI65" s="10"/>
      <c r="WMJ65" s="10"/>
      <c r="WMK65" s="10"/>
      <c r="WML65" s="10"/>
      <c r="WMM65" s="10"/>
      <c r="WMN65" s="10"/>
      <c r="WMO65" s="10"/>
      <c r="WMP65" s="10"/>
      <c r="WMQ65" s="10"/>
      <c r="WMR65" s="10"/>
      <c r="WMS65" s="10"/>
      <c r="WMT65" s="10"/>
      <c r="WMU65" s="10"/>
      <c r="WMV65" s="10"/>
      <c r="WMW65" s="10"/>
      <c r="WMX65" s="10"/>
      <c r="WMY65" s="10"/>
      <c r="WMZ65" s="10"/>
      <c r="WNA65" s="10"/>
      <c r="WNB65" s="10"/>
      <c r="WNC65" s="10"/>
      <c r="WND65" s="10"/>
      <c r="WNE65" s="10"/>
      <c r="WNF65" s="10"/>
      <c r="WNG65" s="10"/>
      <c r="WNH65" s="10"/>
      <c r="WNI65" s="10"/>
      <c r="WNJ65" s="10"/>
      <c r="WNK65" s="10"/>
      <c r="WNL65" s="10"/>
      <c r="WNM65" s="10"/>
      <c r="WNN65" s="10"/>
      <c r="WNO65" s="10"/>
      <c r="WNP65" s="10"/>
      <c r="WNQ65" s="10"/>
      <c r="WNR65" s="10"/>
      <c r="WNS65" s="10"/>
      <c r="WNT65" s="10"/>
      <c r="WNU65" s="10"/>
      <c r="WNV65" s="10"/>
      <c r="WNW65" s="10"/>
      <c r="WNX65" s="10"/>
      <c r="WNY65" s="10"/>
      <c r="WNZ65" s="10"/>
      <c r="WOA65" s="10"/>
      <c r="WOB65" s="10"/>
      <c r="WOC65" s="10"/>
      <c r="WOD65" s="10"/>
      <c r="WOE65" s="10"/>
      <c r="WOF65" s="10"/>
      <c r="WOG65" s="10"/>
      <c r="WOH65" s="10"/>
      <c r="WOI65" s="10"/>
      <c r="WOJ65" s="10"/>
      <c r="WOK65" s="10"/>
      <c r="WOL65" s="10"/>
      <c r="WOM65" s="10"/>
      <c r="WON65" s="10"/>
      <c r="WOO65" s="10"/>
      <c r="WOP65" s="10"/>
      <c r="WOQ65" s="10"/>
      <c r="WOR65" s="10"/>
      <c r="WOS65" s="10"/>
      <c r="WOT65" s="10"/>
      <c r="WOU65" s="10"/>
      <c r="WOV65" s="10"/>
      <c r="WOW65" s="10"/>
      <c r="WOX65" s="10"/>
      <c r="WOY65" s="10"/>
      <c r="WOZ65" s="10"/>
      <c r="WPA65" s="10"/>
      <c r="WPB65" s="10"/>
      <c r="WPC65" s="10"/>
      <c r="WPD65" s="10"/>
      <c r="WPE65" s="10"/>
      <c r="WPF65" s="10"/>
      <c r="WPG65" s="10"/>
      <c r="WPH65" s="10"/>
      <c r="WPI65" s="10"/>
      <c r="WPJ65" s="10"/>
      <c r="WPK65" s="10"/>
      <c r="WPL65" s="10"/>
      <c r="WPM65" s="10"/>
      <c r="WPN65" s="10"/>
      <c r="WPO65" s="10"/>
      <c r="WPP65" s="10"/>
      <c r="WPQ65" s="10"/>
      <c r="WPR65" s="10"/>
      <c r="WPS65" s="10"/>
      <c r="WPT65" s="10"/>
      <c r="WPU65" s="10"/>
      <c r="WPV65" s="10"/>
      <c r="WPW65" s="10"/>
      <c r="WPX65" s="10"/>
      <c r="WPY65" s="10"/>
      <c r="WPZ65" s="10"/>
      <c r="WQA65" s="10"/>
      <c r="WQB65" s="10"/>
      <c r="WQC65" s="10"/>
      <c r="WQD65" s="10"/>
      <c r="WQE65" s="10"/>
      <c r="WQF65" s="10"/>
      <c r="WQG65" s="10"/>
      <c r="WQH65" s="10"/>
      <c r="WQI65" s="10"/>
      <c r="WQJ65" s="10"/>
      <c r="WQK65" s="10"/>
      <c r="WQL65" s="10"/>
      <c r="WQM65" s="10"/>
      <c r="WQN65" s="10"/>
      <c r="WQO65" s="10"/>
      <c r="WQP65" s="10"/>
      <c r="WQQ65" s="10"/>
      <c r="WQR65" s="10"/>
      <c r="WQS65" s="10"/>
      <c r="WQT65" s="10"/>
      <c r="WQU65" s="10"/>
      <c r="WQV65" s="10"/>
      <c r="WQW65" s="10"/>
      <c r="WQX65" s="10"/>
      <c r="WQY65" s="10"/>
      <c r="WQZ65" s="10"/>
      <c r="WRA65" s="10"/>
      <c r="WRB65" s="10"/>
      <c r="WRC65" s="10"/>
      <c r="WRD65" s="10"/>
      <c r="WRE65" s="10"/>
      <c r="WRF65" s="10"/>
      <c r="WRG65" s="10"/>
      <c r="WRH65" s="10"/>
      <c r="WRI65" s="10"/>
      <c r="WRJ65" s="10"/>
      <c r="WRK65" s="10"/>
      <c r="WRL65" s="10"/>
      <c r="WRM65" s="10"/>
      <c r="WRN65" s="10"/>
      <c r="WRO65" s="10"/>
      <c r="WRP65" s="10"/>
      <c r="WRQ65" s="10"/>
      <c r="WRR65" s="10"/>
      <c r="WRS65" s="10"/>
      <c r="WRT65" s="10"/>
      <c r="WRU65" s="10"/>
      <c r="WRV65" s="10"/>
      <c r="WRW65" s="10"/>
      <c r="WRX65" s="10"/>
      <c r="WRY65" s="10"/>
      <c r="WRZ65" s="10"/>
      <c r="WSA65" s="10"/>
      <c r="WSB65" s="10"/>
      <c r="WSC65" s="10"/>
      <c r="WSD65" s="10"/>
      <c r="WSE65" s="10"/>
      <c r="WSF65" s="10"/>
      <c r="WSG65" s="10"/>
      <c r="WSH65" s="10"/>
      <c r="WSI65" s="10"/>
      <c r="WSJ65" s="10"/>
      <c r="WSK65" s="10"/>
      <c r="WSL65" s="10"/>
      <c r="WSM65" s="10"/>
      <c r="WSN65" s="10"/>
      <c r="WSO65" s="10"/>
      <c r="WSP65" s="10"/>
      <c r="WSQ65" s="10"/>
      <c r="WSR65" s="10"/>
      <c r="WSS65" s="10"/>
      <c r="WST65" s="10"/>
      <c r="WSU65" s="10"/>
      <c r="WSV65" s="10"/>
      <c r="WSW65" s="10"/>
      <c r="WSX65" s="10"/>
      <c r="WSY65" s="10"/>
      <c r="WSZ65" s="10"/>
      <c r="WTA65" s="10"/>
      <c r="WTB65" s="10"/>
      <c r="WTC65" s="10"/>
      <c r="WTD65" s="10"/>
      <c r="WTE65" s="10"/>
      <c r="WTF65" s="10"/>
      <c r="WTG65" s="10"/>
      <c r="WTH65" s="10"/>
      <c r="WTI65" s="10"/>
      <c r="WTJ65" s="10"/>
      <c r="WTK65" s="10"/>
      <c r="WTL65" s="10"/>
      <c r="WTM65" s="10"/>
      <c r="WTN65" s="10"/>
      <c r="WTO65" s="10"/>
      <c r="WTP65" s="10"/>
      <c r="WTQ65" s="10"/>
      <c r="WTR65" s="10"/>
      <c r="WTS65" s="10"/>
      <c r="WTT65" s="10"/>
      <c r="WTU65" s="10"/>
      <c r="WTV65" s="10"/>
      <c r="WTW65" s="10"/>
      <c r="WTX65" s="10"/>
      <c r="WTY65" s="10"/>
      <c r="WTZ65" s="10"/>
      <c r="WUA65" s="10"/>
      <c r="WUB65" s="10"/>
      <c r="WUC65" s="10"/>
      <c r="WUD65" s="10"/>
      <c r="WUE65" s="10"/>
      <c r="WUF65" s="10"/>
      <c r="WUG65" s="10"/>
      <c r="WUH65" s="10"/>
      <c r="WUI65" s="10"/>
      <c r="WUJ65" s="10"/>
      <c r="WUK65" s="10"/>
      <c r="WUL65" s="10"/>
      <c r="WUM65" s="10"/>
      <c r="WUN65" s="10"/>
      <c r="WUO65" s="10"/>
      <c r="WUP65" s="10"/>
      <c r="WUQ65" s="10"/>
      <c r="WUR65" s="10"/>
      <c r="WUS65" s="10"/>
      <c r="WUT65" s="10"/>
      <c r="WUU65" s="10"/>
      <c r="WUV65" s="10"/>
      <c r="WUW65" s="10"/>
      <c r="WUX65" s="10"/>
      <c r="WUY65" s="10"/>
      <c r="WUZ65" s="10"/>
      <c r="WVA65" s="10"/>
      <c r="WVB65" s="10"/>
      <c r="WVC65" s="10"/>
      <c r="WVD65" s="10"/>
      <c r="WVE65" s="10"/>
      <c r="WVF65" s="10"/>
      <c r="WVG65" s="10"/>
      <c r="WVH65" s="10"/>
      <c r="WVI65" s="10"/>
      <c r="WVJ65" s="10"/>
      <c r="WVK65" s="10"/>
      <c r="WVL65" s="10"/>
      <c r="WVM65" s="10"/>
      <c r="WVN65" s="10"/>
      <c r="WVO65" s="10"/>
      <c r="WVP65" s="10"/>
      <c r="WVQ65" s="10"/>
      <c r="WVR65" s="10"/>
      <c r="WVS65" s="10"/>
      <c r="WVT65" s="10"/>
      <c r="WVU65" s="10"/>
      <c r="WVV65" s="10"/>
      <c r="WVW65" s="10"/>
      <c r="WVX65" s="10"/>
      <c r="WVY65" s="10"/>
      <c r="WVZ65" s="10"/>
      <c r="WWA65" s="10"/>
      <c r="WWB65" s="10"/>
      <c r="WWC65" s="10"/>
      <c r="WWD65" s="10"/>
      <c r="WWE65" s="10"/>
      <c r="WWF65" s="10"/>
      <c r="WWG65" s="10"/>
      <c r="WWH65" s="10"/>
      <c r="WWI65" s="10"/>
      <c r="WWJ65" s="10"/>
      <c r="WWK65" s="10"/>
      <c r="WWL65" s="10"/>
      <c r="WWM65" s="10"/>
      <c r="WWN65" s="10"/>
      <c r="WWO65" s="10"/>
      <c r="WWP65" s="10"/>
      <c r="WWQ65" s="10"/>
      <c r="WWR65" s="10"/>
      <c r="WWS65" s="10"/>
      <c r="WWT65" s="10"/>
      <c r="WWU65" s="10"/>
      <c r="WWV65" s="10"/>
      <c r="WWW65" s="10"/>
      <c r="WWX65" s="10"/>
      <c r="WWY65" s="10"/>
      <c r="WWZ65" s="10"/>
      <c r="WXA65" s="10"/>
      <c r="WXB65" s="10"/>
      <c r="WXC65" s="10"/>
      <c r="WXD65" s="10"/>
      <c r="WXE65" s="10"/>
      <c r="WXF65" s="10"/>
      <c r="WXG65" s="10"/>
      <c r="WXH65" s="10"/>
      <c r="WXI65" s="10"/>
      <c r="WXJ65" s="10"/>
      <c r="WXK65" s="10"/>
      <c r="WXL65" s="10"/>
      <c r="WXM65" s="10"/>
      <c r="WXN65" s="10"/>
      <c r="WXO65" s="10"/>
      <c r="WXP65" s="10"/>
      <c r="WXQ65" s="10"/>
      <c r="WXR65" s="10"/>
      <c r="WXS65" s="10"/>
      <c r="WXT65" s="10"/>
      <c r="WXU65" s="10"/>
      <c r="WXV65" s="10"/>
      <c r="WXW65" s="10"/>
      <c r="WXX65" s="10"/>
      <c r="WXY65" s="10"/>
      <c r="WXZ65" s="10"/>
      <c r="WYA65" s="10"/>
      <c r="WYB65" s="10"/>
      <c r="WYC65" s="10"/>
      <c r="WYD65" s="10"/>
      <c r="WYE65" s="10"/>
      <c r="WYF65" s="10"/>
      <c r="WYG65" s="10"/>
      <c r="WYH65" s="10"/>
      <c r="WYI65" s="10"/>
      <c r="WYJ65" s="10"/>
      <c r="WYK65" s="10"/>
      <c r="WYL65" s="10"/>
      <c r="WYM65" s="10"/>
      <c r="WYN65" s="10"/>
      <c r="WYO65" s="10"/>
      <c r="WYP65" s="10"/>
      <c r="WYQ65" s="10"/>
      <c r="WYR65" s="10"/>
      <c r="WYS65" s="10"/>
      <c r="WYT65" s="10"/>
      <c r="WYU65" s="10"/>
      <c r="WYV65" s="10"/>
      <c r="WYW65" s="10"/>
      <c r="WYX65" s="10"/>
      <c r="WYY65" s="10"/>
      <c r="WYZ65" s="10"/>
      <c r="WZA65" s="10"/>
      <c r="WZB65" s="10"/>
      <c r="WZC65" s="10"/>
      <c r="WZD65" s="10"/>
      <c r="WZE65" s="10"/>
      <c r="WZF65" s="10"/>
      <c r="WZG65" s="10"/>
      <c r="WZH65" s="10"/>
      <c r="WZI65" s="10"/>
      <c r="WZJ65" s="10"/>
      <c r="WZK65" s="10"/>
      <c r="WZL65" s="10"/>
      <c r="WZM65" s="10"/>
      <c r="WZN65" s="10"/>
      <c r="WZO65" s="10"/>
      <c r="WZP65" s="10"/>
      <c r="WZQ65" s="10"/>
      <c r="WZR65" s="10"/>
      <c r="WZS65" s="10"/>
      <c r="WZT65" s="10"/>
      <c r="WZU65" s="10"/>
      <c r="WZV65" s="10"/>
      <c r="WZW65" s="10"/>
      <c r="WZX65" s="10"/>
      <c r="WZY65" s="10"/>
      <c r="WZZ65" s="10"/>
      <c r="XAA65" s="10"/>
      <c r="XAB65" s="10"/>
      <c r="XAC65" s="10"/>
      <c r="XAD65" s="10"/>
      <c r="XAE65" s="10"/>
      <c r="XAF65" s="10"/>
      <c r="XAG65" s="10"/>
      <c r="XAH65" s="10"/>
      <c r="XAI65" s="10"/>
      <c r="XAJ65" s="10"/>
      <c r="XAK65" s="10"/>
      <c r="XAL65" s="10"/>
      <c r="XAM65" s="10"/>
      <c r="XAN65" s="10"/>
      <c r="XAO65" s="10"/>
      <c r="XAP65" s="10"/>
      <c r="XAQ65" s="10"/>
      <c r="XAR65" s="10"/>
      <c r="XAS65" s="10"/>
      <c r="XAT65" s="10"/>
      <c r="XAU65" s="10"/>
      <c r="XAV65" s="10"/>
      <c r="XAW65" s="10"/>
      <c r="XAX65" s="10"/>
      <c r="XAY65" s="10"/>
      <c r="XAZ65" s="10"/>
      <c r="XBA65" s="10"/>
      <c r="XBB65" s="10"/>
      <c r="XBC65" s="10"/>
      <c r="XBD65" s="10"/>
      <c r="XBE65" s="10"/>
      <c r="XBF65" s="10"/>
      <c r="XBG65" s="10"/>
      <c r="XBH65" s="10"/>
      <c r="XBI65" s="10"/>
      <c r="XBJ65" s="10"/>
      <c r="XBK65" s="10"/>
      <c r="XBL65" s="10"/>
      <c r="XBM65" s="10"/>
      <c r="XBN65" s="10"/>
      <c r="XBO65" s="10"/>
      <c r="XBP65" s="10"/>
      <c r="XBQ65" s="10"/>
      <c r="XBR65" s="10"/>
      <c r="XBS65" s="10"/>
      <c r="XBT65" s="10"/>
    </row>
    <row r="66" spans="1:16296" s="428" customFormat="1" ht="42" customHeight="1" x14ac:dyDescent="0.2">
      <c r="A66" s="511"/>
      <c r="B66" s="537" t="s">
        <v>188</v>
      </c>
      <c r="C66" s="538"/>
      <c r="D66" s="538"/>
      <c r="E66" s="538"/>
      <c r="F66" s="538"/>
      <c r="G66" s="538"/>
      <c r="H66" s="538"/>
      <c r="I66" s="538"/>
      <c r="J66" s="538" t="s">
        <v>197</v>
      </c>
      <c r="K66" s="471"/>
      <c r="L66" s="471"/>
      <c r="M66" s="539"/>
      <c r="N66" s="474"/>
    </row>
    <row r="67" spans="1:16296" ht="18.75" x14ac:dyDescent="0.3">
      <c r="B67" s="1"/>
      <c r="C67" s="1"/>
      <c r="D67" s="1"/>
      <c r="E67" s="1"/>
      <c r="F67" s="515"/>
      <c r="G67" s="1"/>
      <c r="H67" s="1"/>
      <c r="I67" s="629"/>
      <c r="J67" s="629"/>
      <c r="M67" s="444"/>
    </row>
    <row r="68" spans="1:16296" s="473" customFormat="1" ht="30.75" customHeight="1" x14ac:dyDescent="0.2">
      <c r="A68" s="471"/>
      <c r="B68" s="472"/>
      <c r="C68" s="472"/>
      <c r="D68" s="472"/>
      <c r="F68" s="516"/>
      <c r="G68" s="472"/>
      <c r="N68" s="474"/>
      <c r="O68" s="474"/>
      <c r="P68" s="474"/>
      <c r="Q68" s="474"/>
      <c r="R68" s="474"/>
      <c r="S68" s="474"/>
      <c r="T68" s="474"/>
      <c r="U68" s="474"/>
      <c r="V68" s="474"/>
      <c r="W68" s="474"/>
      <c r="X68" s="474"/>
      <c r="Y68" s="474"/>
      <c r="Z68" s="474"/>
      <c r="AA68" s="474"/>
      <c r="AB68" s="474"/>
      <c r="AC68" s="474"/>
      <c r="AD68" s="474"/>
      <c r="AE68" s="474"/>
      <c r="AF68" s="474"/>
      <c r="AG68" s="474"/>
      <c r="AH68" s="474"/>
      <c r="AI68" s="474"/>
      <c r="AJ68" s="474"/>
      <c r="AK68" s="474"/>
      <c r="AL68" s="474"/>
      <c r="AM68" s="474"/>
      <c r="AN68" s="474"/>
      <c r="AO68" s="474"/>
      <c r="AP68" s="474"/>
      <c r="AQ68" s="474"/>
      <c r="AR68" s="474"/>
      <c r="AS68" s="474"/>
      <c r="AT68" s="474"/>
      <c r="AU68" s="474"/>
      <c r="AV68" s="474"/>
      <c r="AW68" s="474"/>
      <c r="AX68" s="474"/>
      <c r="AY68" s="474"/>
      <c r="AZ68" s="474"/>
      <c r="BA68" s="474"/>
      <c r="BB68" s="474"/>
    </row>
    <row r="69" spans="1:16296" ht="18.75" x14ac:dyDescent="0.3">
      <c r="B69" s="1"/>
      <c r="C69" s="1"/>
      <c r="D69" s="1"/>
      <c r="E69" s="1"/>
    </row>
    <row r="74" spans="1:16296" s="15" customFormat="1" ht="18.75" x14ac:dyDescent="0.3">
      <c r="A74" s="460"/>
      <c r="B74" s="409"/>
      <c r="C74" s="409"/>
      <c r="D74" s="409"/>
      <c r="E74" s="409"/>
      <c r="F74" s="517"/>
      <c r="G74" s="409"/>
      <c r="H74" s="409"/>
      <c r="I74" s="410"/>
      <c r="J74" s="411"/>
      <c r="K74" s="410"/>
      <c r="L74" s="410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50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50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50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  <c r="BT74" s="150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/>
      <c r="CE74" s="149"/>
      <c r="CF74" s="149"/>
      <c r="CG74" s="149"/>
      <c r="CH74" s="149"/>
      <c r="CI74" s="149"/>
      <c r="CJ74" s="150"/>
      <c r="CK74" s="149"/>
      <c r="CL74" s="149"/>
      <c r="CM74" s="149"/>
      <c r="CN74" s="149"/>
      <c r="CO74" s="149"/>
      <c r="CP74" s="149"/>
      <c r="CQ74" s="149"/>
      <c r="CR74" s="149"/>
      <c r="CS74" s="149"/>
      <c r="CT74" s="149"/>
      <c r="CU74" s="149"/>
      <c r="CV74" s="149"/>
      <c r="CW74" s="149"/>
      <c r="CX74" s="149"/>
      <c r="CY74" s="149"/>
      <c r="CZ74" s="150"/>
      <c r="DA74" s="149"/>
      <c r="DB74" s="149"/>
      <c r="DC74" s="149"/>
      <c r="DD74" s="149"/>
      <c r="DE74" s="149"/>
      <c r="DF74" s="149"/>
      <c r="DG74" s="149"/>
      <c r="DH74" s="149"/>
      <c r="DI74" s="149"/>
      <c r="DJ74" s="149"/>
      <c r="DK74" s="149"/>
      <c r="DL74" s="149"/>
      <c r="DM74" s="149"/>
      <c r="DN74" s="149"/>
      <c r="DO74" s="149"/>
      <c r="DP74" s="150"/>
      <c r="DQ74" s="149"/>
      <c r="DR74" s="149"/>
      <c r="DS74" s="149"/>
      <c r="DT74" s="149"/>
      <c r="DU74" s="149"/>
      <c r="DV74" s="149"/>
      <c r="DW74" s="149"/>
      <c r="DX74" s="149"/>
      <c r="DY74" s="149"/>
      <c r="DZ74" s="149"/>
      <c r="EA74" s="149"/>
      <c r="EB74" s="149"/>
      <c r="EC74" s="149"/>
      <c r="ED74" s="149"/>
      <c r="EE74" s="149"/>
      <c r="EF74" s="150"/>
      <c r="EG74" s="149"/>
      <c r="EH74" s="149"/>
      <c r="EI74" s="149"/>
      <c r="EJ74" s="149"/>
      <c r="EK74" s="149"/>
      <c r="EL74" s="149"/>
      <c r="EM74" s="149"/>
      <c r="EN74" s="149"/>
      <c r="EO74" s="149"/>
      <c r="EP74" s="149"/>
      <c r="EQ74" s="149"/>
      <c r="ER74" s="149"/>
      <c r="ES74" s="149"/>
      <c r="ET74" s="149"/>
      <c r="EU74" s="149"/>
      <c r="EV74" s="150"/>
      <c r="EW74" s="149"/>
      <c r="EX74" s="149"/>
      <c r="EY74" s="149"/>
      <c r="EZ74" s="149"/>
      <c r="FA74" s="149"/>
      <c r="FB74" s="149"/>
      <c r="FC74" s="149"/>
      <c r="FD74" s="149"/>
      <c r="FE74" s="149"/>
      <c r="FF74" s="149"/>
      <c r="FG74" s="149"/>
      <c r="FH74" s="149"/>
      <c r="FI74" s="149"/>
      <c r="FJ74" s="149"/>
      <c r="FK74" s="149"/>
      <c r="FL74" s="150"/>
      <c r="FM74" s="149"/>
      <c r="FN74" s="149"/>
      <c r="FO74" s="149"/>
      <c r="FP74" s="149"/>
      <c r="FQ74" s="149"/>
      <c r="FR74" s="149"/>
      <c r="FS74" s="149"/>
      <c r="FT74" s="149"/>
      <c r="FU74" s="149"/>
      <c r="FV74" s="149"/>
      <c r="FW74" s="149"/>
      <c r="FX74" s="149"/>
      <c r="FY74" s="149"/>
      <c r="FZ74" s="149"/>
      <c r="GA74" s="149"/>
      <c r="GB74" s="150"/>
      <c r="GC74" s="149"/>
      <c r="GD74" s="149"/>
      <c r="GE74" s="149"/>
      <c r="GF74" s="149"/>
      <c r="GG74" s="149"/>
      <c r="GH74" s="149"/>
      <c r="GI74" s="149"/>
      <c r="GJ74" s="149"/>
      <c r="GK74" s="149"/>
      <c r="GL74" s="149"/>
      <c r="GM74" s="149"/>
      <c r="GN74" s="149"/>
      <c r="GO74" s="149"/>
      <c r="GP74" s="149"/>
      <c r="GQ74" s="149"/>
      <c r="GR74" s="150"/>
      <c r="GS74" s="149"/>
      <c r="GT74" s="149"/>
      <c r="GU74" s="149"/>
      <c r="GV74" s="149"/>
      <c r="GW74" s="149"/>
      <c r="GX74" s="149"/>
      <c r="GY74" s="149"/>
      <c r="GZ74" s="149"/>
      <c r="HA74" s="149"/>
      <c r="HB74" s="149"/>
      <c r="HC74" s="149"/>
      <c r="HD74" s="149"/>
      <c r="HE74" s="149"/>
      <c r="HF74" s="149"/>
      <c r="HG74" s="149"/>
      <c r="HH74" s="150"/>
      <c r="HI74" s="149"/>
      <c r="HJ74" s="149"/>
      <c r="HK74" s="149"/>
      <c r="HL74" s="149"/>
      <c r="HM74" s="149"/>
      <c r="HN74" s="149"/>
      <c r="HO74" s="149"/>
      <c r="HP74" s="149"/>
      <c r="HQ74" s="149"/>
      <c r="HR74" s="149"/>
      <c r="HS74" s="149"/>
      <c r="HT74" s="149"/>
      <c r="HU74" s="149"/>
      <c r="HV74" s="149"/>
      <c r="HW74" s="149"/>
      <c r="HX74" s="150"/>
      <c r="HY74" s="149"/>
      <c r="HZ74" s="149"/>
      <c r="IA74" s="149"/>
      <c r="IB74" s="149"/>
      <c r="IC74" s="149"/>
      <c r="ID74" s="149"/>
      <c r="IE74" s="149"/>
      <c r="IF74" s="149"/>
      <c r="IG74" s="149"/>
      <c r="IH74" s="149"/>
      <c r="II74" s="149"/>
      <c r="IJ74" s="149"/>
      <c r="IK74" s="149"/>
      <c r="IL74" s="149"/>
      <c r="IM74" s="149"/>
      <c r="IN74" s="150"/>
      <c r="IO74" s="149"/>
      <c r="IP74" s="149"/>
      <c r="IQ74" s="149"/>
      <c r="IR74" s="149"/>
      <c r="IS74" s="149"/>
      <c r="IT74" s="149"/>
      <c r="IU74" s="149"/>
      <c r="IV74" s="149"/>
      <c r="IW74" s="149"/>
      <c r="IX74" s="149"/>
      <c r="IY74" s="149"/>
      <c r="IZ74" s="149"/>
      <c r="JA74" s="149"/>
      <c r="JB74" s="149"/>
      <c r="JC74" s="149"/>
      <c r="JD74" s="150"/>
      <c r="JE74" s="149"/>
      <c r="JF74" s="149"/>
      <c r="JG74" s="149"/>
      <c r="JH74" s="149"/>
      <c r="JI74" s="149"/>
      <c r="JJ74" s="149"/>
      <c r="JK74" s="149"/>
      <c r="JL74" s="149"/>
      <c r="JM74" s="149"/>
      <c r="JN74" s="149"/>
      <c r="JO74" s="149"/>
      <c r="JP74" s="149"/>
      <c r="JQ74" s="149"/>
      <c r="JR74" s="149"/>
      <c r="JS74" s="149"/>
      <c r="JT74" s="150"/>
      <c r="JU74" s="149"/>
      <c r="JV74" s="149"/>
      <c r="JW74" s="149"/>
      <c r="JX74" s="149"/>
      <c r="JY74" s="149"/>
      <c r="JZ74" s="149"/>
      <c r="KA74" s="149"/>
      <c r="KB74" s="149"/>
      <c r="KC74" s="149"/>
      <c r="KD74" s="149"/>
      <c r="KE74" s="149"/>
      <c r="KF74" s="149"/>
      <c r="KG74" s="149"/>
      <c r="KH74" s="149"/>
      <c r="KI74" s="149"/>
      <c r="KJ74" s="150"/>
      <c r="KK74" s="149"/>
      <c r="KL74" s="149"/>
      <c r="KM74" s="149"/>
      <c r="KN74" s="149"/>
      <c r="KO74" s="149"/>
      <c r="KP74" s="149"/>
      <c r="KQ74" s="149"/>
      <c r="KR74" s="149"/>
      <c r="KS74" s="149"/>
      <c r="KT74" s="149"/>
      <c r="KU74" s="149"/>
      <c r="KV74" s="149"/>
      <c r="KW74" s="149"/>
      <c r="KX74" s="149"/>
      <c r="KY74" s="149"/>
      <c r="KZ74" s="150"/>
      <c r="LA74" s="149"/>
      <c r="LB74" s="149"/>
      <c r="LC74" s="149"/>
      <c r="LD74" s="149"/>
      <c r="LE74" s="149"/>
      <c r="LF74" s="149"/>
      <c r="LG74" s="149"/>
      <c r="LH74" s="149"/>
      <c r="LI74" s="149"/>
      <c r="LJ74" s="149"/>
      <c r="LK74" s="149"/>
      <c r="LL74" s="149"/>
      <c r="LM74" s="149"/>
      <c r="LN74" s="149"/>
      <c r="LO74" s="149"/>
      <c r="LP74" s="150"/>
      <c r="LQ74" s="149"/>
      <c r="LR74" s="149"/>
      <c r="LS74" s="149"/>
      <c r="LT74" s="149"/>
      <c r="LU74" s="149"/>
      <c r="LV74" s="149"/>
      <c r="LW74" s="149"/>
      <c r="LX74" s="149"/>
      <c r="LY74" s="149"/>
      <c r="LZ74" s="149"/>
      <c r="MA74" s="149"/>
      <c r="MB74" s="149"/>
      <c r="MC74" s="149"/>
      <c r="MD74" s="149"/>
      <c r="ME74" s="149"/>
      <c r="MF74" s="150"/>
      <c r="MG74" s="149"/>
      <c r="MH74" s="149"/>
      <c r="MI74" s="149"/>
      <c r="MJ74" s="149"/>
      <c r="MK74" s="149"/>
      <c r="ML74" s="149"/>
      <c r="MM74" s="149"/>
      <c r="MN74" s="149"/>
      <c r="MO74" s="149"/>
      <c r="MP74" s="149"/>
      <c r="MQ74" s="149"/>
      <c r="MR74" s="149"/>
      <c r="MS74" s="149"/>
      <c r="MT74" s="149"/>
      <c r="MU74" s="149"/>
      <c r="MV74" s="150"/>
      <c r="MW74" s="149"/>
      <c r="MX74" s="149"/>
      <c r="MY74" s="149"/>
      <c r="MZ74" s="149"/>
      <c r="NA74" s="149"/>
      <c r="NB74" s="149"/>
      <c r="NC74" s="149"/>
      <c r="ND74" s="149"/>
      <c r="NE74" s="149"/>
      <c r="NF74" s="149"/>
      <c r="NG74" s="149"/>
      <c r="NH74" s="149"/>
      <c r="NI74" s="149"/>
      <c r="NJ74" s="149"/>
      <c r="NK74" s="149"/>
      <c r="NL74" s="150"/>
      <c r="NM74" s="149"/>
      <c r="NN74" s="149"/>
      <c r="NO74" s="149"/>
      <c r="NP74" s="149"/>
      <c r="NQ74" s="149"/>
      <c r="NR74" s="149"/>
      <c r="NS74" s="149"/>
      <c r="NT74" s="149"/>
      <c r="NU74" s="149"/>
      <c r="NV74" s="149"/>
      <c r="NW74" s="149"/>
      <c r="NX74" s="149"/>
      <c r="NY74" s="149"/>
      <c r="NZ74" s="149"/>
      <c r="OA74" s="149"/>
      <c r="OB74" s="150"/>
      <c r="OC74" s="149"/>
      <c r="OD74" s="149"/>
      <c r="OE74" s="149"/>
      <c r="OF74" s="149"/>
      <c r="OG74" s="149"/>
      <c r="OH74" s="149"/>
      <c r="OI74" s="149"/>
      <c r="OJ74" s="149"/>
      <c r="OK74" s="149"/>
      <c r="OL74" s="149"/>
      <c r="OM74" s="149"/>
      <c r="ON74" s="149"/>
      <c r="OO74" s="149"/>
      <c r="OP74" s="149"/>
      <c r="OQ74" s="149"/>
      <c r="OR74" s="150"/>
      <c r="OS74" s="149"/>
      <c r="OT74" s="149"/>
      <c r="OU74" s="149"/>
      <c r="OV74" s="149"/>
      <c r="OW74" s="149"/>
      <c r="OX74" s="149"/>
      <c r="OY74" s="149"/>
      <c r="OZ74" s="149"/>
      <c r="PA74" s="149"/>
      <c r="PB74" s="149"/>
      <c r="PC74" s="149"/>
      <c r="PD74" s="149"/>
      <c r="PE74" s="149"/>
      <c r="PF74" s="149"/>
      <c r="PG74" s="149"/>
      <c r="PH74" s="150"/>
      <c r="PI74" s="149"/>
      <c r="PJ74" s="149"/>
      <c r="PK74" s="149"/>
      <c r="PL74" s="149"/>
      <c r="PM74" s="149"/>
      <c r="PN74" s="149"/>
      <c r="PO74" s="149"/>
      <c r="PP74" s="149"/>
      <c r="PQ74" s="149"/>
      <c r="PR74" s="149"/>
      <c r="PS74" s="149"/>
      <c r="PT74" s="149"/>
      <c r="PU74" s="149"/>
      <c r="PV74" s="149"/>
      <c r="PW74" s="149"/>
      <c r="PX74" s="150"/>
      <c r="PY74" s="149"/>
      <c r="PZ74" s="149"/>
      <c r="QA74" s="149"/>
      <c r="QB74" s="149"/>
      <c r="QC74" s="149"/>
      <c r="QD74" s="149"/>
      <c r="QE74" s="149"/>
      <c r="QF74" s="149"/>
      <c r="QG74" s="149"/>
      <c r="QH74" s="149"/>
      <c r="QI74" s="149"/>
      <c r="QJ74" s="149"/>
      <c r="QK74" s="149"/>
      <c r="QL74" s="149"/>
      <c r="QM74" s="149"/>
      <c r="QN74" s="150"/>
      <c r="QO74" s="149"/>
      <c r="QP74" s="149"/>
      <c r="QQ74" s="149"/>
      <c r="QR74" s="149"/>
      <c r="QS74" s="149"/>
      <c r="QT74" s="149"/>
      <c r="QU74" s="149"/>
      <c r="QV74" s="149"/>
      <c r="QW74" s="149"/>
      <c r="QX74" s="149"/>
      <c r="QY74" s="149"/>
      <c r="QZ74" s="149"/>
      <c r="RA74" s="149"/>
      <c r="RB74" s="149"/>
      <c r="RC74" s="149"/>
      <c r="RD74" s="150"/>
      <c r="RE74" s="149"/>
      <c r="RF74" s="149"/>
      <c r="RG74" s="149"/>
      <c r="RH74" s="149"/>
      <c r="RI74" s="149"/>
      <c r="RJ74" s="149"/>
      <c r="RK74" s="149"/>
      <c r="RL74" s="149"/>
      <c r="RM74" s="149"/>
      <c r="RN74" s="149"/>
      <c r="RO74" s="149"/>
      <c r="RP74" s="149"/>
      <c r="RQ74" s="149"/>
      <c r="RR74" s="149"/>
      <c r="RS74" s="149"/>
      <c r="RT74" s="150"/>
      <c r="RU74" s="149"/>
      <c r="RV74" s="149"/>
      <c r="RW74" s="149"/>
      <c r="RX74" s="149"/>
      <c r="RY74" s="149"/>
      <c r="RZ74" s="149"/>
      <c r="SA74" s="149"/>
      <c r="SB74" s="149"/>
      <c r="SC74" s="149"/>
      <c r="SD74" s="149"/>
      <c r="SE74" s="149"/>
      <c r="SF74" s="149"/>
      <c r="SG74" s="149"/>
      <c r="SH74" s="149"/>
      <c r="SI74" s="149"/>
      <c r="SJ74" s="150"/>
      <c r="SK74" s="149"/>
      <c r="SL74" s="149"/>
      <c r="SM74" s="149"/>
      <c r="SN74" s="149"/>
      <c r="SO74" s="149"/>
      <c r="SP74" s="149"/>
      <c r="SQ74" s="149"/>
      <c r="SR74" s="149"/>
      <c r="SS74" s="149"/>
      <c r="ST74" s="149"/>
      <c r="SU74" s="149"/>
      <c r="SV74" s="149"/>
      <c r="SW74" s="149"/>
      <c r="SX74" s="149"/>
      <c r="SY74" s="149"/>
      <c r="SZ74" s="150"/>
      <c r="TA74" s="149"/>
      <c r="TB74" s="149"/>
      <c r="TC74" s="149"/>
      <c r="TD74" s="149"/>
      <c r="TE74" s="149"/>
      <c r="TF74" s="149"/>
      <c r="TG74" s="149"/>
      <c r="TH74" s="149"/>
      <c r="TI74" s="149"/>
      <c r="TJ74" s="149"/>
      <c r="TK74" s="149"/>
      <c r="TL74" s="149"/>
      <c r="TM74" s="149"/>
      <c r="TN74" s="149"/>
      <c r="TO74" s="149"/>
      <c r="TP74" s="150"/>
      <c r="TQ74" s="149"/>
      <c r="TR74" s="149"/>
      <c r="TS74" s="149"/>
      <c r="TT74" s="149"/>
      <c r="TU74" s="149"/>
      <c r="TV74" s="149"/>
      <c r="TW74" s="149"/>
      <c r="TX74" s="149"/>
      <c r="TY74" s="149"/>
      <c r="TZ74" s="149"/>
      <c r="UA74" s="149"/>
      <c r="UB74" s="149"/>
      <c r="UC74" s="149"/>
      <c r="UD74" s="149"/>
      <c r="UE74" s="149"/>
      <c r="UF74" s="150"/>
      <c r="UG74" s="149"/>
      <c r="UH74" s="149"/>
      <c r="UI74" s="149"/>
      <c r="UJ74" s="149"/>
      <c r="UK74" s="149"/>
      <c r="UL74" s="149"/>
      <c r="UM74" s="149"/>
      <c r="UN74" s="149"/>
      <c r="UO74" s="149"/>
      <c r="UP74" s="149"/>
      <c r="UQ74" s="149"/>
      <c r="UR74" s="149"/>
      <c r="US74" s="149"/>
      <c r="UT74" s="149"/>
      <c r="UU74" s="149"/>
      <c r="UV74" s="150"/>
      <c r="UW74" s="149"/>
      <c r="UX74" s="149"/>
      <c r="UY74" s="149"/>
      <c r="UZ74" s="149"/>
      <c r="VA74" s="149"/>
      <c r="VB74" s="149"/>
      <c r="VC74" s="149"/>
      <c r="VD74" s="149"/>
      <c r="VE74" s="149"/>
      <c r="VF74" s="149"/>
      <c r="VG74" s="149"/>
      <c r="VH74" s="149"/>
      <c r="VI74" s="149"/>
      <c r="VJ74" s="149"/>
      <c r="VK74" s="149"/>
      <c r="VL74" s="150"/>
      <c r="VM74" s="149"/>
      <c r="VN74" s="149"/>
      <c r="VO74" s="149"/>
      <c r="VP74" s="149"/>
      <c r="VQ74" s="149"/>
      <c r="VR74" s="149"/>
      <c r="VS74" s="149"/>
      <c r="VT74" s="149"/>
      <c r="VU74" s="149"/>
      <c r="VV74" s="149"/>
      <c r="VW74" s="149"/>
      <c r="VX74" s="149"/>
      <c r="VY74" s="149"/>
      <c r="VZ74" s="149"/>
      <c r="WA74" s="149"/>
      <c r="WB74" s="150"/>
      <c r="WC74" s="149"/>
      <c r="WD74" s="149"/>
      <c r="WE74" s="149"/>
      <c r="WF74" s="149"/>
      <c r="WG74" s="149"/>
      <c r="WH74" s="149"/>
      <c r="WI74" s="149"/>
      <c r="WJ74" s="149"/>
      <c r="WK74" s="149"/>
      <c r="WL74" s="149"/>
      <c r="WM74" s="149"/>
      <c r="WN74" s="149"/>
      <c r="WO74" s="149"/>
      <c r="WP74" s="149"/>
      <c r="WQ74" s="149"/>
      <c r="WR74" s="150"/>
      <c r="WS74" s="149"/>
      <c r="WT74" s="149"/>
      <c r="WU74" s="149"/>
      <c r="WV74" s="149"/>
      <c r="WW74" s="149"/>
      <c r="WX74" s="149"/>
      <c r="WY74" s="149"/>
      <c r="WZ74" s="149"/>
      <c r="XA74" s="149"/>
      <c r="XB74" s="149"/>
      <c r="XC74" s="149"/>
      <c r="XD74" s="149"/>
      <c r="XE74" s="149"/>
      <c r="XF74" s="149"/>
      <c r="XG74" s="149"/>
      <c r="XH74" s="150"/>
      <c r="XI74" s="149"/>
      <c r="XJ74" s="149"/>
      <c r="XK74" s="149"/>
      <c r="XL74" s="149"/>
      <c r="XM74" s="149"/>
      <c r="XN74" s="149"/>
      <c r="XO74" s="149"/>
      <c r="XP74" s="149"/>
      <c r="XQ74" s="149"/>
      <c r="XR74" s="149"/>
      <c r="XS74" s="149"/>
      <c r="XT74" s="149"/>
      <c r="XU74" s="149"/>
      <c r="XV74" s="149"/>
      <c r="XW74" s="149"/>
      <c r="XX74" s="150"/>
      <c r="XY74" s="149"/>
      <c r="XZ74" s="149"/>
      <c r="YA74" s="149"/>
      <c r="YB74" s="149"/>
      <c r="YC74" s="149"/>
      <c r="YD74" s="149"/>
      <c r="YE74" s="149"/>
      <c r="YF74" s="149"/>
      <c r="YG74" s="149"/>
      <c r="YH74" s="149"/>
      <c r="YI74" s="149"/>
      <c r="YJ74" s="149"/>
      <c r="YK74" s="149"/>
      <c r="YL74" s="149"/>
      <c r="YM74" s="149"/>
      <c r="YN74" s="150"/>
      <c r="YO74" s="149"/>
      <c r="YP74" s="149"/>
      <c r="YQ74" s="149"/>
      <c r="YR74" s="149"/>
      <c r="YS74" s="149"/>
      <c r="YT74" s="149"/>
      <c r="YU74" s="149"/>
      <c r="YV74" s="149"/>
      <c r="YW74" s="149"/>
      <c r="YX74" s="149"/>
      <c r="YY74" s="149"/>
      <c r="YZ74" s="149"/>
      <c r="ZA74" s="149"/>
      <c r="ZB74" s="149"/>
      <c r="ZC74" s="149"/>
      <c r="ZD74" s="150"/>
      <c r="ZE74" s="149"/>
      <c r="ZF74" s="149"/>
      <c r="ZG74" s="149"/>
      <c r="ZH74" s="149"/>
      <c r="ZI74" s="149"/>
      <c r="ZJ74" s="149"/>
      <c r="ZK74" s="149"/>
      <c r="ZL74" s="149"/>
      <c r="ZM74" s="149"/>
      <c r="ZN74" s="149"/>
      <c r="ZO74" s="149"/>
      <c r="ZP74" s="149"/>
      <c r="ZQ74" s="149"/>
      <c r="ZR74" s="149"/>
      <c r="ZS74" s="149"/>
      <c r="ZT74" s="150"/>
      <c r="ZU74" s="149"/>
      <c r="ZV74" s="149"/>
      <c r="ZW74" s="149"/>
      <c r="ZX74" s="149"/>
      <c r="ZY74" s="149"/>
      <c r="ZZ74" s="149"/>
      <c r="AAA74" s="149"/>
      <c r="AAB74" s="149"/>
      <c r="AAC74" s="149"/>
      <c r="AAD74" s="149"/>
      <c r="AAE74" s="149"/>
      <c r="AAF74" s="149"/>
      <c r="AAG74" s="149"/>
      <c r="AAH74" s="149"/>
      <c r="AAI74" s="149"/>
      <c r="AAJ74" s="150"/>
      <c r="AAK74" s="149"/>
      <c r="AAL74" s="149"/>
      <c r="AAM74" s="149"/>
      <c r="AAN74" s="149"/>
      <c r="AAO74" s="149"/>
      <c r="AAP74" s="149"/>
      <c r="AAQ74" s="149"/>
      <c r="AAR74" s="149"/>
      <c r="AAS74" s="149"/>
      <c r="AAT74" s="149"/>
      <c r="AAU74" s="149"/>
      <c r="AAV74" s="149"/>
      <c r="AAW74" s="149"/>
      <c r="AAX74" s="149"/>
      <c r="AAY74" s="149"/>
      <c r="AAZ74" s="150"/>
      <c r="ABA74" s="149"/>
      <c r="ABB74" s="149"/>
      <c r="ABC74" s="149"/>
      <c r="ABD74" s="149"/>
      <c r="ABE74" s="149"/>
      <c r="ABF74" s="149"/>
      <c r="ABG74" s="149"/>
      <c r="ABH74" s="149"/>
      <c r="ABI74" s="149"/>
      <c r="ABJ74" s="149"/>
      <c r="ABK74" s="149"/>
      <c r="ABL74" s="149"/>
      <c r="ABM74" s="149"/>
      <c r="ABN74" s="149"/>
      <c r="ABO74" s="149"/>
      <c r="ABP74" s="150"/>
      <c r="ABQ74" s="149"/>
      <c r="ABR74" s="149"/>
      <c r="ABS74" s="149"/>
      <c r="ABT74" s="149"/>
      <c r="ABU74" s="149"/>
      <c r="ABV74" s="149"/>
      <c r="ABW74" s="149"/>
      <c r="ABX74" s="149"/>
      <c r="ABY74" s="149"/>
      <c r="ABZ74" s="149"/>
      <c r="ACA74" s="149"/>
      <c r="ACB74" s="149"/>
      <c r="ACC74" s="149"/>
      <c r="ACD74" s="149"/>
      <c r="ACE74" s="149"/>
      <c r="ACF74" s="150"/>
      <c r="ACG74" s="149"/>
      <c r="ACH74" s="149"/>
      <c r="ACI74" s="149"/>
      <c r="ACJ74" s="149"/>
      <c r="ACK74" s="149"/>
      <c r="ACL74" s="149"/>
      <c r="ACM74" s="149"/>
      <c r="ACN74" s="149"/>
      <c r="ACO74" s="149"/>
      <c r="ACP74" s="149"/>
      <c r="ACQ74" s="149"/>
      <c r="ACR74" s="149"/>
      <c r="ACS74" s="149"/>
      <c r="ACT74" s="149"/>
      <c r="ACU74" s="149"/>
      <c r="ACV74" s="150"/>
      <c r="ACW74" s="149"/>
      <c r="ACX74" s="149"/>
      <c r="ACY74" s="149"/>
      <c r="ACZ74" s="149"/>
      <c r="ADA74" s="149"/>
      <c r="ADB74" s="149"/>
      <c r="ADC74" s="149"/>
      <c r="ADD74" s="149"/>
      <c r="ADE74" s="149"/>
      <c r="ADF74" s="149"/>
      <c r="ADG74" s="149"/>
      <c r="ADH74" s="149"/>
      <c r="ADI74" s="149"/>
      <c r="ADJ74" s="149"/>
      <c r="ADK74" s="149"/>
      <c r="ADL74" s="150"/>
      <c r="ADM74" s="149"/>
      <c r="ADN74" s="149"/>
      <c r="ADO74" s="149"/>
      <c r="ADP74" s="149"/>
      <c r="ADQ74" s="149"/>
      <c r="ADR74" s="149"/>
      <c r="ADS74" s="149"/>
      <c r="ADT74" s="149"/>
      <c r="ADU74" s="149"/>
      <c r="ADV74" s="149"/>
      <c r="ADW74" s="149"/>
      <c r="ADX74" s="149"/>
      <c r="ADY74" s="149"/>
      <c r="ADZ74" s="149"/>
      <c r="AEA74" s="149"/>
      <c r="AEB74" s="150"/>
      <c r="AEC74" s="149"/>
      <c r="AED74" s="149"/>
      <c r="AEE74" s="149"/>
      <c r="AEF74" s="149"/>
      <c r="AEG74" s="149"/>
      <c r="AEH74" s="149"/>
      <c r="AEI74" s="149"/>
      <c r="AEJ74" s="149"/>
      <c r="AEK74" s="149"/>
      <c r="AEL74" s="149"/>
      <c r="AEM74" s="149"/>
      <c r="AEN74" s="149"/>
      <c r="AEO74" s="149"/>
      <c r="AEP74" s="149"/>
      <c r="AEQ74" s="149"/>
      <c r="AER74" s="150"/>
      <c r="AES74" s="149"/>
      <c r="AET74" s="149"/>
      <c r="AEU74" s="149"/>
      <c r="AEV74" s="149"/>
      <c r="AEW74" s="149"/>
      <c r="AEX74" s="149"/>
      <c r="AEY74" s="149"/>
      <c r="AEZ74" s="149"/>
      <c r="AFA74" s="149"/>
      <c r="AFB74" s="149"/>
      <c r="AFC74" s="149"/>
      <c r="AFD74" s="149"/>
      <c r="AFE74" s="149"/>
      <c r="AFF74" s="149"/>
      <c r="AFG74" s="149"/>
      <c r="AFH74" s="150"/>
      <c r="AFI74" s="149"/>
      <c r="AFJ74" s="149"/>
      <c r="AFK74" s="149"/>
      <c r="AFL74" s="149"/>
      <c r="AFM74" s="149"/>
      <c r="AFN74" s="149"/>
      <c r="AFO74" s="149"/>
      <c r="AFP74" s="149"/>
      <c r="AFQ74" s="149"/>
      <c r="AFR74" s="149"/>
      <c r="AFS74" s="149"/>
      <c r="AFT74" s="149"/>
      <c r="AFU74" s="149"/>
      <c r="AFV74" s="149"/>
      <c r="AFW74" s="149"/>
      <c r="AFX74" s="150"/>
      <c r="AFY74" s="149"/>
      <c r="AFZ74" s="149"/>
      <c r="AGA74" s="149"/>
      <c r="AGB74" s="149"/>
      <c r="AGC74" s="149"/>
      <c r="AGD74" s="149"/>
      <c r="AGE74" s="149"/>
      <c r="AGF74" s="149"/>
      <c r="AGG74" s="149"/>
      <c r="AGH74" s="149"/>
      <c r="AGI74" s="149"/>
      <c r="AGJ74" s="149"/>
      <c r="AGK74" s="149"/>
      <c r="AGL74" s="149"/>
      <c r="AGM74" s="149"/>
      <c r="AGN74" s="150"/>
      <c r="AGO74" s="149"/>
      <c r="AGP74" s="149"/>
      <c r="AGQ74" s="149"/>
      <c r="AGR74" s="149"/>
      <c r="AGS74" s="149"/>
      <c r="AGT74" s="149"/>
      <c r="AGU74" s="149"/>
      <c r="AGV74" s="149"/>
      <c r="AGW74" s="149"/>
      <c r="AGX74" s="149"/>
      <c r="AGY74" s="149"/>
      <c r="AGZ74" s="149"/>
      <c r="AHA74" s="149"/>
      <c r="AHB74" s="149"/>
      <c r="AHC74" s="149"/>
      <c r="AHD74" s="150"/>
      <c r="AHE74" s="149"/>
      <c r="AHF74" s="149"/>
      <c r="AHG74" s="149"/>
      <c r="AHH74" s="149"/>
      <c r="AHI74" s="149"/>
      <c r="AHJ74" s="149"/>
      <c r="AHK74" s="149"/>
      <c r="AHL74" s="149"/>
      <c r="AHM74" s="149"/>
      <c r="AHN74" s="149"/>
      <c r="AHO74" s="149"/>
      <c r="AHP74" s="149"/>
      <c r="AHQ74" s="149"/>
      <c r="AHR74" s="149"/>
      <c r="AHS74" s="149"/>
      <c r="AHT74" s="150"/>
      <c r="AHU74" s="149"/>
      <c r="AHV74" s="149"/>
      <c r="AHW74" s="149"/>
      <c r="AHX74" s="149"/>
      <c r="AHY74" s="149"/>
      <c r="AHZ74" s="149"/>
      <c r="AIA74" s="149"/>
      <c r="AIB74" s="149"/>
      <c r="AIC74" s="149"/>
      <c r="AID74" s="149"/>
      <c r="AIE74" s="149"/>
      <c r="AIF74" s="149"/>
      <c r="AIG74" s="149"/>
      <c r="AIH74" s="149"/>
      <c r="AII74" s="149"/>
      <c r="AIJ74" s="150"/>
      <c r="AIK74" s="149"/>
      <c r="AIL74" s="149"/>
      <c r="AIM74" s="149"/>
      <c r="AIN74" s="149"/>
      <c r="AIO74" s="149"/>
      <c r="AIP74" s="149"/>
      <c r="AIQ74" s="149"/>
      <c r="AIR74" s="149"/>
      <c r="AIS74" s="149"/>
      <c r="AIT74" s="149"/>
      <c r="AIU74" s="149"/>
      <c r="AIV74" s="149"/>
      <c r="AIW74" s="149"/>
      <c r="AIX74" s="149"/>
      <c r="AIY74" s="149"/>
      <c r="AIZ74" s="150"/>
      <c r="AJA74" s="149"/>
      <c r="AJB74" s="149"/>
      <c r="AJC74" s="149"/>
      <c r="AJD74" s="149"/>
      <c r="AJE74" s="149"/>
      <c r="AJF74" s="149"/>
      <c r="AJG74" s="149"/>
      <c r="AJH74" s="149"/>
      <c r="AJI74" s="149"/>
      <c r="AJJ74" s="149"/>
      <c r="AJK74" s="149"/>
      <c r="AJL74" s="149"/>
      <c r="AJM74" s="149"/>
      <c r="AJN74" s="149"/>
      <c r="AJO74" s="149"/>
      <c r="AJP74" s="150"/>
      <c r="AJQ74" s="149"/>
      <c r="AJR74" s="149"/>
      <c r="AJS74" s="149"/>
      <c r="AJT74" s="149"/>
      <c r="AJU74" s="149"/>
      <c r="AJV74" s="149"/>
      <c r="AJW74" s="149"/>
      <c r="AJX74" s="149"/>
      <c r="AJY74" s="149"/>
      <c r="AJZ74" s="149"/>
      <c r="AKA74" s="149"/>
      <c r="AKB74" s="149"/>
      <c r="AKC74" s="149"/>
      <c r="AKD74" s="149"/>
      <c r="AKE74" s="149"/>
      <c r="AKF74" s="150"/>
      <c r="AKG74" s="149"/>
      <c r="AKH74" s="149"/>
      <c r="AKI74" s="149"/>
      <c r="AKJ74" s="149"/>
      <c r="AKK74" s="149"/>
      <c r="AKL74" s="149"/>
      <c r="AKM74" s="149"/>
      <c r="AKN74" s="149"/>
      <c r="AKO74" s="149"/>
      <c r="AKP74" s="149"/>
      <c r="AKQ74" s="149"/>
      <c r="AKR74" s="149"/>
      <c r="AKS74" s="149"/>
      <c r="AKT74" s="149"/>
      <c r="AKU74" s="149"/>
      <c r="AKV74" s="150"/>
      <c r="AKW74" s="149"/>
      <c r="AKX74" s="149"/>
      <c r="AKY74" s="149"/>
      <c r="AKZ74" s="149"/>
      <c r="ALA74" s="149"/>
      <c r="ALB74" s="149"/>
      <c r="ALC74" s="149"/>
      <c r="ALD74" s="149"/>
      <c r="ALE74" s="149"/>
      <c r="ALF74" s="149"/>
      <c r="ALG74" s="149"/>
      <c r="ALH74" s="149"/>
      <c r="ALI74" s="149"/>
      <c r="ALJ74" s="149"/>
      <c r="ALK74" s="149"/>
      <c r="ALL74" s="150"/>
      <c r="ALM74" s="149"/>
      <c r="ALN74" s="149"/>
      <c r="ALO74" s="149"/>
      <c r="ALP74" s="149"/>
      <c r="ALQ74" s="149"/>
      <c r="ALR74" s="149"/>
      <c r="ALS74" s="149"/>
      <c r="ALT74" s="149"/>
      <c r="ALU74" s="149"/>
      <c r="ALV74" s="149"/>
      <c r="ALW74" s="149"/>
      <c r="ALX74" s="149"/>
      <c r="ALY74" s="149"/>
      <c r="ALZ74" s="149"/>
      <c r="AMA74" s="149"/>
      <c r="AMB74" s="150"/>
      <c r="AMC74" s="149"/>
      <c r="AMD74" s="149"/>
      <c r="AME74" s="149"/>
      <c r="AMF74" s="149"/>
      <c r="AMG74" s="149"/>
      <c r="AMH74" s="149"/>
      <c r="AMI74" s="149"/>
      <c r="AMJ74" s="149"/>
      <c r="AMK74" s="149"/>
      <c r="AML74" s="149"/>
      <c r="AMM74" s="149"/>
      <c r="AMN74" s="149"/>
      <c r="AMO74" s="149"/>
      <c r="AMP74" s="149"/>
      <c r="AMQ74" s="149"/>
      <c r="AMR74" s="150"/>
      <c r="AMS74" s="149"/>
      <c r="AMT74" s="149"/>
      <c r="AMU74" s="149"/>
      <c r="AMV74" s="149"/>
      <c r="AMW74" s="149"/>
      <c r="AMX74" s="149"/>
      <c r="AMY74" s="149"/>
      <c r="AMZ74" s="149"/>
      <c r="ANA74" s="149"/>
      <c r="ANB74" s="149"/>
      <c r="ANC74" s="149"/>
      <c r="AND74" s="149"/>
      <c r="ANE74" s="149"/>
      <c r="ANF74" s="149"/>
      <c r="ANG74" s="149"/>
      <c r="ANH74" s="150"/>
      <c r="ANI74" s="149"/>
      <c r="ANJ74" s="149"/>
      <c r="ANK74" s="149"/>
      <c r="ANL74" s="149"/>
      <c r="ANM74" s="149"/>
      <c r="ANN74" s="149"/>
      <c r="ANO74" s="149"/>
      <c r="ANP74" s="149"/>
      <c r="ANQ74" s="149"/>
      <c r="ANR74" s="149"/>
      <c r="ANS74" s="149"/>
      <c r="ANT74" s="149"/>
      <c r="ANU74" s="149"/>
      <c r="ANV74" s="149"/>
      <c r="ANW74" s="149"/>
      <c r="ANX74" s="150"/>
      <c r="ANY74" s="149"/>
      <c r="ANZ74" s="149"/>
      <c r="AOA74" s="149"/>
      <c r="AOB74" s="149"/>
      <c r="AOC74" s="149"/>
      <c r="AOD74" s="149"/>
      <c r="AOE74" s="149"/>
      <c r="AOF74" s="149"/>
      <c r="AOG74" s="149"/>
      <c r="AOH74" s="149"/>
      <c r="AOI74" s="149"/>
      <c r="AOJ74" s="149"/>
      <c r="AOK74" s="149"/>
      <c r="AOL74" s="149"/>
      <c r="AOM74" s="149"/>
      <c r="AON74" s="150"/>
      <c r="AOO74" s="149"/>
      <c r="AOP74" s="149"/>
      <c r="AOQ74" s="149"/>
      <c r="AOR74" s="149"/>
      <c r="AOS74" s="149"/>
      <c r="AOT74" s="149"/>
      <c r="AOU74" s="149"/>
      <c r="AOV74" s="149"/>
      <c r="AOW74" s="149"/>
      <c r="AOX74" s="149"/>
      <c r="AOY74" s="149"/>
      <c r="AOZ74" s="149"/>
      <c r="APA74" s="149"/>
      <c r="APB74" s="149"/>
      <c r="APC74" s="149"/>
      <c r="APD74" s="150"/>
      <c r="APE74" s="149"/>
      <c r="APF74" s="149"/>
      <c r="APG74" s="149"/>
      <c r="APH74" s="149"/>
      <c r="API74" s="149"/>
      <c r="APJ74" s="149"/>
      <c r="APK74" s="149"/>
      <c r="APL74" s="149"/>
      <c r="APM74" s="149"/>
      <c r="APN74" s="149"/>
      <c r="APO74" s="149"/>
      <c r="APP74" s="149"/>
      <c r="APQ74" s="149"/>
      <c r="APR74" s="149"/>
      <c r="APS74" s="149"/>
      <c r="APT74" s="150"/>
      <c r="APU74" s="149"/>
      <c r="APV74" s="149"/>
      <c r="APW74" s="149"/>
      <c r="APX74" s="149"/>
      <c r="APY74" s="149"/>
      <c r="APZ74" s="149"/>
      <c r="AQA74" s="149"/>
      <c r="AQB74" s="149"/>
      <c r="AQC74" s="149"/>
      <c r="AQD74" s="149"/>
      <c r="AQE74" s="149"/>
      <c r="AQF74" s="149"/>
      <c r="AQG74" s="149"/>
      <c r="AQH74" s="149"/>
      <c r="AQI74" s="149"/>
      <c r="AQJ74" s="150"/>
      <c r="AQK74" s="149"/>
      <c r="AQL74" s="149"/>
      <c r="AQM74" s="149"/>
      <c r="AQN74" s="149"/>
      <c r="AQO74" s="149"/>
      <c r="AQP74" s="149"/>
      <c r="AQQ74" s="149"/>
      <c r="AQR74" s="149"/>
      <c r="AQS74" s="149"/>
      <c r="AQT74" s="149"/>
      <c r="AQU74" s="149"/>
      <c r="AQV74" s="149"/>
      <c r="AQW74" s="149"/>
      <c r="AQX74" s="149"/>
      <c r="AQY74" s="149"/>
      <c r="AQZ74" s="150"/>
      <c r="ARA74" s="149"/>
      <c r="ARB74" s="149"/>
      <c r="ARC74" s="149"/>
      <c r="ARD74" s="149"/>
      <c r="ARE74" s="149"/>
      <c r="ARF74" s="149"/>
      <c r="ARG74" s="149"/>
      <c r="ARH74" s="149"/>
      <c r="ARI74" s="149"/>
      <c r="ARJ74" s="149"/>
      <c r="ARK74" s="149"/>
      <c r="ARL74" s="149"/>
      <c r="ARM74" s="149"/>
      <c r="ARN74" s="149"/>
      <c r="ARO74" s="149"/>
      <c r="ARP74" s="150"/>
      <c r="ARQ74" s="149"/>
      <c r="ARR74" s="149"/>
      <c r="ARS74" s="149"/>
      <c r="ART74" s="149"/>
      <c r="ARU74" s="149"/>
      <c r="ARV74" s="149"/>
      <c r="ARW74" s="149"/>
      <c r="ARX74" s="149"/>
      <c r="ARY74" s="149"/>
      <c r="ARZ74" s="149"/>
      <c r="ASA74" s="149"/>
      <c r="ASB74" s="149"/>
      <c r="ASC74" s="149"/>
      <c r="ASD74" s="149"/>
      <c r="ASE74" s="149"/>
      <c r="ASF74" s="150"/>
      <c r="ASG74" s="149"/>
      <c r="ASH74" s="149"/>
      <c r="ASI74" s="149"/>
      <c r="ASJ74" s="149"/>
      <c r="ASK74" s="149"/>
      <c r="ASL74" s="149"/>
      <c r="ASM74" s="149"/>
      <c r="ASN74" s="149"/>
      <c r="ASO74" s="149"/>
      <c r="ASP74" s="149"/>
      <c r="ASQ74" s="149"/>
      <c r="ASR74" s="149"/>
      <c r="ASS74" s="149"/>
      <c r="AST74" s="149"/>
      <c r="ASU74" s="149"/>
      <c r="ASV74" s="150"/>
      <c r="ASW74" s="149"/>
      <c r="ASX74" s="149"/>
      <c r="ASY74" s="149"/>
      <c r="ASZ74" s="149"/>
      <c r="ATA74" s="149"/>
      <c r="ATB74" s="149"/>
      <c r="ATC74" s="149"/>
      <c r="ATD74" s="149"/>
      <c r="ATE74" s="149"/>
      <c r="ATF74" s="149"/>
      <c r="ATG74" s="149"/>
      <c r="ATH74" s="149"/>
      <c r="ATI74" s="149"/>
      <c r="ATJ74" s="149"/>
      <c r="ATK74" s="149"/>
      <c r="ATL74" s="150"/>
      <c r="ATM74" s="149"/>
      <c r="ATN74" s="149"/>
      <c r="ATO74" s="149"/>
      <c r="ATP74" s="149"/>
      <c r="ATQ74" s="149"/>
      <c r="ATR74" s="149"/>
      <c r="ATS74" s="149"/>
      <c r="ATT74" s="149"/>
      <c r="ATU74" s="149"/>
      <c r="ATV74" s="149"/>
      <c r="ATW74" s="149"/>
      <c r="ATX74" s="149"/>
      <c r="ATY74" s="149"/>
      <c r="ATZ74" s="149"/>
      <c r="AUA74" s="149"/>
      <c r="AUB74" s="150"/>
      <c r="AUC74" s="149"/>
      <c r="AUD74" s="149"/>
      <c r="AUE74" s="149"/>
      <c r="AUF74" s="149"/>
      <c r="AUG74" s="149"/>
      <c r="AUH74" s="149"/>
      <c r="AUI74" s="149"/>
      <c r="AUJ74" s="149"/>
      <c r="AUK74" s="149"/>
      <c r="AUL74" s="149"/>
      <c r="AUM74" s="149"/>
      <c r="AUN74" s="149"/>
      <c r="AUO74" s="149"/>
      <c r="AUP74" s="149"/>
      <c r="AUQ74" s="149"/>
      <c r="AUR74" s="150"/>
      <c r="AUS74" s="149"/>
      <c r="AUT74" s="149"/>
      <c r="AUU74" s="149"/>
      <c r="AUV74" s="149"/>
      <c r="AUW74" s="149"/>
      <c r="AUX74" s="149"/>
      <c r="AUY74" s="149"/>
      <c r="AUZ74" s="149"/>
      <c r="AVA74" s="149"/>
      <c r="AVB74" s="149"/>
      <c r="AVC74" s="149"/>
      <c r="AVD74" s="149"/>
      <c r="AVE74" s="149"/>
      <c r="AVF74" s="149"/>
      <c r="AVG74" s="149"/>
      <c r="AVH74" s="150"/>
      <c r="AVI74" s="149"/>
      <c r="AVJ74" s="149"/>
      <c r="AVK74" s="149"/>
      <c r="AVL74" s="149"/>
      <c r="AVM74" s="149"/>
      <c r="AVN74" s="149"/>
      <c r="AVO74" s="149"/>
      <c r="AVP74" s="149"/>
      <c r="AVQ74" s="149"/>
      <c r="AVR74" s="149"/>
      <c r="AVS74" s="149"/>
      <c r="AVT74" s="149"/>
      <c r="AVU74" s="149"/>
      <c r="AVV74" s="149"/>
      <c r="AVW74" s="149"/>
      <c r="AVX74" s="150"/>
      <c r="AVY74" s="149"/>
      <c r="AVZ74" s="149"/>
      <c r="AWA74" s="149"/>
      <c r="AWB74" s="149"/>
      <c r="AWC74" s="149"/>
      <c r="AWD74" s="149"/>
      <c r="AWE74" s="149"/>
      <c r="AWF74" s="149"/>
      <c r="AWG74" s="149"/>
      <c r="AWH74" s="149"/>
      <c r="AWI74" s="149"/>
      <c r="AWJ74" s="149"/>
      <c r="AWK74" s="149"/>
      <c r="AWL74" s="149"/>
      <c r="AWM74" s="149"/>
      <c r="AWN74" s="150"/>
      <c r="AWO74" s="149"/>
      <c r="AWP74" s="149"/>
      <c r="AWQ74" s="149"/>
      <c r="AWR74" s="149"/>
      <c r="AWS74" s="149"/>
      <c r="AWT74" s="149"/>
      <c r="AWU74" s="149"/>
      <c r="AWV74" s="149"/>
      <c r="AWW74" s="149"/>
      <c r="AWX74" s="149"/>
      <c r="AWY74" s="149"/>
      <c r="AWZ74" s="149"/>
      <c r="AXA74" s="149"/>
      <c r="AXB74" s="149"/>
      <c r="AXC74" s="149"/>
      <c r="AXD74" s="150"/>
      <c r="AXE74" s="149"/>
      <c r="AXF74" s="149"/>
      <c r="AXG74" s="149"/>
      <c r="AXH74" s="149"/>
      <c r="AXI74" s="149"/>
      <c r="AXJ74" s="149"/>
      <c r="AXK74" s="149"/>
      <c r="AXL74" s="149"/>
      <c r="AXM74" s="149"/>
      <c r="AXN74" s="149"/>
      <c r="AXO74" s="149"/>
      <c r="AXP74" s="149"/>
      <c r="AXQ74" s="149"/>
      <c r="AXR74" s="149"/>
      <c r="AXS74" s="149"/>
      <c r="AXT74" s="150"/>
      <c r="AXU74" s="149"/>
      <c r="AXV74" s="149"/>
      <c r="AXW74" s="149"/>
      <c r="AXX74" s="149"/>
      <c r="AXY74" s="149"/>
      <c r="AXZ74" s="149"/>
      <c r="AYA74" s="149"/>
      <c r="AYB74" s="149"/>
      <c r="AYC74" s="149"/>
      <c r="AYD74" s="149"/>
      <c r="AYE74" s="149"/>
      <c r="AYF74" s="149"/>
      <c r="AYG74" s="149"/>
      <c r="AYH74" s="149"/>
      <c r="AYI74" s="149"/>
      <c r="AYJ74" s="150"/>
      <c r="AYK74" s="149"/>
      <c r="AYL74" s="149"/>
      <c r="AYM74" s="149"/>
      <c r="AYN74" s="149"/>
      <c r="AYO74" s="149"/>
      <c r="AYP74" s="149"/>
      <c r="AYQ74" s="149"/>
      <c r="AYR74" s="149"/>
      <c r="AYS74" s="149"/>
      <c r="AYT74" s="149"/>
      <c r="AYU74" s="149"/>
      <c r="AYV74" s="149"/>
      <c r="AYW74" s="149"/>
      <c r="AYX74" s="149"/>
      <c r="AYY74" s="149"/>
      <c r="AYZ74" s="150"/>
      <c r="AZA74" s="149"/>
      <c r="AZB74" s="149"/>
      <c r="AZC74" s="149"/>
      <c r="AZD74" s="149"/>
      <c r="AZE74" s="149"/>
      <c r="AZF74" s="149"/>
      <c r="AZG74" s="149"/>
      <c r="AZH74" s="149"/>
      <c r="AZI74" s="149"/>
      <c r="AZJ74" s="149"/>
      <c r="AZK74" s="149"/>
      <c r="AZL74" s="149"/>
      <c r="AZM74" s="149"/>
      <c r="AZN74" s="149"/>
      <c r="AZO74" s="149"/>
      <c r="AZP74" s="150"/>
      <c r="AZQ74" s="149"/>
      <c r="AZR74" s="149"/>
      <c r="AZS74" s="149"/>
      <c r="AZT74" s="149"/>
      <c r="AZU74" s="149"/>
      <c r="AZV74" s="149"/>
      <c r="AZW74" s="149"/>
      <c r="AZX74" s="149"/>
      <c r="AZY74" s="149"/>
      <c r="AZZ74" s="149"/>
      <c r="BAA74" s="149"/>
      <c r="BAB74" s="149"/>
      <c r="BAC74" s="149"/>
      <c r="BAD74" s="149"/>
      <c r="BAE74" s="149"/>
      <c r="BAF74" s="150"/>
      <c r="BAG74" s="149"/>
      <c r="BAH74" s="149"/>
      <c r="BAI74" s="149"/>
      <c r="BAJ74" s="149"/>
      <c r="BAK74" s="149"/>
      <c r="BAL74" s="149"/>
      <c r="BAM74" s="149"/>
      <c r="BAN74" s="149"/>
      <c r="BAO74" s="149"/>
      <c r="BAP74" s="149"/>
      <c r="BAQ74" s="149"/>
      <c r="BAR74" s="149"/>
      <c r="BAS74" s="149"/>
      <c r="BAT74" s="149"/>
      <c r="BAU74" s="149"/>
      <c r="BAV74" s="150"/>
      <c r="BAW74" s="149"/>
      <c r="BAX74" s="149"/>
      <c r="BAY74" s="149"/>
      <c r="BAZ74" s="149"/>
      <c r="BBA74" s="149"/>
      <c r="BBB74" s="149"/>
      <c r="BBC74" s="149"/>
      <c r="BBD74" s="149"/>
      <c r="BBE74" s="149"/>
      <c r="BBF74" s="149"/>
      <c r="BBG74" s="149"/>
      <c r="BBH74" s="149"/>
      <c r="BBI74" s="149"/>
      <c r="BBJ74" s="149"/>
      <c r="BBK74" s="149"/>
      <c r="BBL74" s="150"/>
      <c r="BBM74" s="149"/>
      <c r="BBN74" s="149"/>
      <c r="BBO74" s="149"/>
      <c r="BBP74" s="149"/>
      <c r="BBQ74" s="149"/>
      <c r="BBR74" s="149"/>
      <c r="BBS74" s="149"/>
      <c r="BBT74" s="149"/>
      <c r="BBU74" s="149"/>
      <c r="BBV74" s="149"/>
      <c r="BBW74" s="149"/>
      <c r="BBX74" s="149"/>
      <c r="BBY74" s="149"/>
      <c r="BBZ74" s="149"/>
      <c r="BCA74" s="149"/>
      <c r="BCB74" s="150"/>
      <c r="BCC74" s="149"/>
      <c r="BCD74" s="149"/>
      <c r="BCE74" s="149"/>
      <c r="BCF74" s="149"/>
      <c r="BCG74" s="149"/>
      <c r="BCH74" s="149"/>
      <c r="BCI74" s="149"/>
      <c r="BCJ74" s="149"/>
      <c r="BCK74" s="149"/>
      <c r="BCL74" s="149"/>
      <c r="BCM74" s="149"/>
      <c r="BCN74" s="149"/>
      <c r="BCO74" s="149"/>
      <c r="BCP74" s="149"/>
      <c r="BCQ74" s="149"/>
      <c r="BCR74" s="150"/>
      <c r="BCS74" s="149"/>
      <c r="BCT74" s="149"/>
      <c r="BCU74" s="149"/>
      <c r="BCV74" s="149"/>
      <c r="BCW74" s="149"/>
      <c r="BCX74" s="149"/>
      <c r="BCY74" s="149"/>
      <c r="BCZ74" s="149"/>
      <c r="BDA74" s="149"/>
      <c r="BDB74" s="149"/>
      <c r="BDC74" s="149"/>
      <c r="BDD74" s="149"/>
      <c r="BDE74" s="149"/>
      <c r="BDF74" s="149"/>
      <c r="BDG74" s="149"/>
      <c r="BDH74" s="150"/>
      <c r="BDI74" s="149"/>
      <c r="BDJ74" s="149"/>
      <c r="BDK74" s="149"/>
      <c r="BDL74" s="149"/>
      <c r="BDM74" s="149"/>
      <c r="BDN74" s="149"/>
      <c r="BDO74" s="149"/>
      <c r="BDP74" s="149"/>
      <c r="BDQ74" s="149"/>
      <c r="BDR74" s="149"/>
      <c r="BDS74" s="149"/>
      <c r="BDT74" s="149"/>
      <c r="BDU74" s="149"/>
      <c r="BDV74" s="149"/>
      <c r="BDW74" s="149"/>
      <c r="BDX74" s="150"/>
      <c r="BDY74" s="149"/>
      <c r="BDZ74" s="149"/>
      <c r="BEA74" s="149"/>
      <c r="BEB74" s="149"/>
      <c r="BEC74" s="149"/>
      <c r="BED74" s="149"/>
      <c r="BEE74" s="149"/>
      <c r="BEF74" s="149"/>
      <c r="BEG74" s="149"/>
      <c r="BEH74" s="149"/>
      <c r="BEI74" s="149"/>
      <c r="BEJ74" s="149"/>
      <c r="BEK74" s="149"/>
      <c r="BEL74" s="149"/>
      <c r="BEM74" s="149"/>
      <c r="BEN74" s="150"/>
      <c r="BEO74" s="149"/>
      <c r="BEP74" s="149"/>
      <c r="BEQ74" s="149"/>
      <c r="BER74" s="149"/>
      <c r="BES74" s="149"/>
      <c r="BET74" s="149"/>
      <c r="BEU74" s="149"/>
      <c r="BEV74" s="149"/>
      <c r="BEW74" s="149"/>
      <c r="BEX74" s="149"/>
      <c r="BEY74" s="149"/>
      <c r="BEZ74" s="149"/>
      <c r="BFA74" s="149"/>
      <c r="BFB74" s="149"/>
      <c r="BFC74" s="149"/>
      <c r="BFD74" s="150"/>
      <c r="BFE74" s="149"/>
      <c r="BFF74" s="149"/>
      <c r="BFG74" s="149"/>
      <c r="BFH74" s="149"/>
      <c r="BFI74" s="149"/>
      <c r="BFJ74" s="149"/>
      <c r="BFK74" s="149"/>
      <c r="BFL74" s="149"/>
      <c r="BFM74" s="149"/>
      <c r="BFN74" s="149"/>
      <c r="BFO74" s="149"/>
      <c r="BFP74" s="149"/>
      <c r="BFQ74" s="149"/>
      <c r="BFR74" s="149"/>
      <c r="BFS74" s="149"/>
      <c r="BFT74" s="150"/>
      <c r="BFU74" s="149"/>
      <c r="BFV74" s="149"/>
      <c r="BFW74" s="149"/>
      <c r="BFX74" s="149"/>
      <c r="BFY74" s="149"/>
      <c r="BFZ74" s="149"/>
      <c r="BGA74" s="149"/>
      <c r="BGB74" s="149"/>
      <c r="BGC74" s="149"/>
      <c r="BGD74" s="149"/>
      <c r="BGE74" s="149"/>
      <c r="BGF74" s="149"/>
      <c r="BGG74" s="149"/>
      <c r="BGH74" s="149"/>
      <c r="BGI74" s="149"/>
      <c r="BGJ74" s="150"/>
      <c r="BGK74" s="149"/>
      <c r="BGL74" s="149"/>
      <c r="BGM74" s="149"/>
      <c r="BGN74" s="149"/>
      <c r="BGO74" s="149"/>
      <c r="BGP74" s="149"/>
      <c r="BGQ74" s="149"/>
      <c r="BGR74" s="149"/>
      <c r="BGS74" s="149"/>
      <c r="BGT74" s="149"/>
      <c r="BGU74" s="149"/>
      <c r="BGV74" s="149"/>
      <c r="BGW74" s="149"/>
      <c r="BGX74" s="149"/>
      <c r="BGY74" s="149"/>
      <c r="BGZ74" s="150"/>
      <c r="BHA74" s="149"/>
      <c r="BHB74" s="149"/>
      <c r="BHC74" s="149"/>
      <c r="BHD74" s="149"/>
      <c r="BHE74" s="149"/>
      <c r="BHF74" s="149"/>
      <c r="BHG74" s="149"/>
      <c r="BHH74" s="149"/>
      <c r="BHI74" s="149"/>
      <c r="BHJ74" s="149"/>
      <c r="BHK74" s="149"/>
      <c r="BHL74" s="149"/>
      <c r="BHM74" s="149"/>
      <c r="BHN74" s="149"/>
      <c r="BHO74" s="149"/>
      <c r="BHP74" s="150"/>
      <c r="BHQ74" s="149"/>
      <c r="BHR74" s="149"/>
      <c r="BHS74" s="149"/>
      <c r="BHT74" s="149"/>
      <c r="BHU74" s="149"/>
      <c r="BHV74" s="149"/>
      <c r="BHW74" s="149"/>
      <c r="BHX74" s="149"/>
      <c r="BHY74" s="149"/>
      <c r="BHZ74" s="149"/>
      <c r="BIA74" s="149"/>
      <c r="BIB74" s="149"/>
      <c r="BIC74" s="149"/>
      <c r="BID74" s="149"/>
      <c r="BIE74" s="149"/>
      <c r="BIF74" s="150"/>
      <c r="BIG74" s="149"/>
      <c r="BIH74" s="149"/>
      <c r="BII74" s="149"/>
      <c r="BIJ74" s="149"/>
      <c r="BIK74" s="149"/>
      <c r="BIL74" s="149"/>
      <c r="BIM74" s="149"/>
      <c r="BIN74" s="149"/>
      <c r="BIO74" s="149"/>
      <c r="BIP74" s="149"/>
      <c r="BIQ74" s="149"/>
      <c r="BIR74" s="149"/>
      <c r="BIS74" s="149"/>
      <c r="BIT74" s="149"/>
      <c r="BIU74" s="149"/>
      <c r="BIV74" s="150"/>
      <c r="BIW74" s="149"/>
      <c r="BIX74" s="149"/>
      <c r="BIY74" s="149"/>
      <c r="BIZ74" s="149"/>
      <c r="BJA74" s="149"/>
      <c r="BJB74" s="149"/>
      <c r="BJC74" s="149"/>
      <c r="BJD74" s="149"/>
      <c r="BJE74" s="149"/>
      <c r="BJF74" s="149"/>
      <c r="BJG74" s="149"/>
      <c r="BJH74" s="149"/>
      <c r="BJI74" s="149"/>
      <c r="BJJ74" s="149"/>
      <c r="BJK74" s="149"/>
      <c r="BJL74" s="150"/>
      <c r="BJM74" s="149"/>
      <c r="BJN74" s="149"/>
      <c r="BJO74" s="149"/>
      <c r="BJP74" s="149"/>
      <c r="BJQ74" s="149"/>
      <c r="BJR74" s="149"/>
      <c r="BJS74" s="149"/>
      <c r="BJT74" s="149"/>
      <c r="BJU74" s="149"/>
      <c r="BJV74" s="149"/>
      <c r="BJW74" s="149"/>
      <c r="BJX74" s="149"/>
      <c r="BJY74" s="149"/>
      <c r="BJZ74" s="149"/>
      <c r="BKA74" s="149"/>
      <c r="BKB74" s="150"/>
      <c r="BKC74" s="149"/>
      <c r="BKD74" s="149"/>
      <c r="BKE74" s="149"/>
      <c r="BKF74" s="149"/>
      <c r="BKG74" s="149"/>
      <c r="BKH74" s="149"/>
      <c r="BKI74" s="149"/>
      <c r="BKJ74" s="149"/>
      <c r="BKK74" s="149"/>
      <c r="BKL74" s="149"/>
      <c r="BKM74" s="149"/>
      <c r="BKN74" s="149"/>
      <c r="BKO74" s="149"/>
      <c r="BKP74" s="149"/>
      <c r="BKQ74" s="149"/>
      <c r="BKR74" s="150"/>
      <c r="BKS74" s="149"/>
      <c r="BKT74" s="149"/>
      <c r="BKU74" s="149"/>
      <c r="BKV74" s="149"/>
      <c r="BKW74" s="149"/>
      <c r="BKX74" s="149"/>
      <c r="BKY74" s="149"/>
      <c r="BKZ74" s="149"/>
      <c r="BLA74" s="149"/>
      <c r="BLB74" s="149"/>
      <c r="BLC74" s="149"/>
      <c r="BLD74" s="149"/>
      <c r="BLE74" s="149"/>
      <c r="BLF74" s="149"/>
      <c r="BLG74" s="149"/>
      <c r="BLH74" s="150"/>
      <c r="BLI74" s="149"/>
      <c r="BLJ74" s="149"/>
      <c r="BLK74" s="149"/>
      <c r="BLL74" s="149"/>
      <c r="BLM74" s="149"/>
      <c r="BLN74" s="149"/>
      <c r="BLO74" s="149"/>
      <c r="BLP74" s="149"/>
      <c r="BLQ74" s="149"/>
      <c r="BLR74" s="149"/>
      <c r="BLS74" s="149"/>
      <c r="BLT74" s="149"/>
      <c r="BLU74" s="149"/>
      <c r="BLV74" s="149"/>
      <c r="BLW74" s="149"/>
      <c r="BLX74" s="150"/>
      <c r="BLY74" s="149"/>
      <c r="BLZ74" s="149"/>
      <c r="BMA74" s="149"/>
      <c r="BMB74" s="149"/>
      <c r="BMC74" s="149"/>
      <c r="BMD74" s="149"/>
      <c r="BME74" s="149"/>
      <c r="BMF74" s="149"/>
      <c r="BMG74" s="149"/>
      <c r="BMH74" s="149"/>
      <c r="BMI74" s="149"/>
      <c r="BMJ74" s="149"/>
      <c r="BMK74" s="149"/>
      <c r="BML74" s="149"/>
      <c r="BMM74" s="149"/>
      <c r="BMN74" s="150"/>
      <c r="BMO74" s="149"/>
      <c r="BMP74" s="149"/>
      <c r="BMQ74" s="149"/>
      <c r="BMR74" s="149"/>
      <c r="BMS74" s="149"/>
      <c r="BMT74" s="149"/>
      <c r="BMU74" s="149"/>
      <c r="BMV74" s="149"/>
      <c r="BMW74" s="149"/>
      <c r="BMX74" s="149"/>
      <c r="BMY74" s="149"/>
      <c r="BMZ74" s="149"/>
      <c r="BNA74" s="149"/>
      <c r="BNB74" s="149"/>
      <c r="BNC74" s="149"/>
      <c r="BND74" s="150"/>
      <c r="BNE74" s="149"/>
      <c r="BNF74" s="149"/>
      <c r="BNG74" s="149"/>
      <c r="BNH74" s="149"/>
      <c r="BNI74" s="149"/>
      <c r="BNJ74" s="149"/>
      <c r="BNK74" s="149"/>
      <c r="BNL74" s="149"/>
      <c r="BNM74" s="149"/>
      <c r="BNN74" s="149"/>
      <c r="BNO74" s="149"/>
      <c r="BNP74" s="149"/>
      <c r="BNQ74" s="149"/>
      <c r="BNR74" s="149"/>
      <c r="BNS74" s="149"/>
      <c r="BNT74" s="150"/>
      <c r="BNU74" s="149"/>
      <c r="BNV74" s="149"/>
      <c r="BNW74" s="149"/>
      <c r="BNX74" s="149"/>
      <c r="BNY74" s="149"/>
      <c r="BNZ74" s="149"/>
      <c r="BOA74" s="149"/>
      <c r="BOB74" s="149"/>
      <c r="BOC74" s="149"/>
      <c r="BOD74" s="149"/>
      <c r="BOE74" s="149"/>
      <c r="BOF74" s="149"/>
      <c r="BOG74" s="149"/>
      <c r="BOH74" s="149"/>
      <c r="BOI74" s="149"/>
      <c r="BOJ74" s="150"/>
      <c r="BOK74" s="149"/>
      <c r="BOL74" s="149"/>
      <c r="BOM74" s="149"/>
      <c r="BON74" s="149"/>
      <c r="BOO74" s="149"/>
      <c r="BOP74" s="149"/>
      <c r="BOQ74" s="149"/>
      <c r="BOR74" s="149"/>
      <c r="BOS74" s="149"/>
      <c r="BOT74" s="149"/>
      <c r="BOU74" s="149"/>
      <c r="BOV74" s="149"/>
      <c r="BOW74" s="149"/>
      <c r="BOX74" s="149"/>
      <c r="BOY74" s="149"/>
      <c r="BOZ74" s="150"/>
      <c r="BPA74" s="149"/>
      <c r="BPB74" s="149"/>
      <c r="BPC74" s="149"/>
      <c r="BPD74" s="149"/>
      <c r="BPE74" s="149"/>
      <c r="BPF74" s="149"/>
      <c r="BPG74" s="149"/>
      <c r="BPH74" s="149"/>
      <c r="BPI74" s="149"/>
      <c r="BPJ74" s="149"/>
      <c r="BPK74" s="149"/>
      <c r="BPL74" s="149"/>
      <c r="BPM74" s="149"/>
      <c r="BPN74" s="149"/>
      <c r="BPO74" s="149"/>
      <c r="BPP74" s="150"/>
      <c r="BPQ74" s="149"/>
      <c r="BPR74" s="149"/>
      <c r="BPS74" s="149"/>
      <c r="BPT74" s="149"/>
      <c r="BPU74" s="149"/>
      <c r="BPV74" s="149"/>
      <c r="BPW74" s="149"/>
      <c r="BPX74" s="149"/>
      <c r="BPY74" s="149"/>
      <c r="BPZ74" s="149"/>
      <c r="BQA74" s="149"/>
      <c r="BQB74" s="149"/>
      <c r="BQC74" s="149"/>
      <c r="BQD74" s="149"/>
      <c r="BQE74" s="149"/>
      <c r="BQF74" s="150"/>
      <c r="BQG74" s="149"/>
      <c r="BQH74" s="149"/>
      <c r="BQI74" s="149"/>
      <c r="BQJ74" s="149"/>
      <c r="BQK74" s="149"/>
      <c r="BQL74" s="149"/>
      <c r="BQM74" s="149"/>
      <c r="BQN74" s="149"/>
      <c r="BQO74" s="149"/>
      <c r="BQP74" s="149"/>
      <c r="BQQ74" s="149"/>
      <c r="BQR74" s="149"/>
      <c r="BQS74" s="149"/>
      <c r="BQT74" s="149"/>
      <c r="BQU74" s="149"/>
      <c r="BQV74" s="150"/>
      <c r="BQW74" s="149"/>
      <c r="BQX74" s="149"/>
      <c r="BQY74" s="149"/>
      <c r="BQZ74" s="149"/>
      <c r="BRA74" s="149"/>
      <c r="BRB74" s="149"/>
      <c r="BRC74" s="149"/>
      <c r="BRD74" s="149"/>
      <c r="BRE74" s="149"/>
      <c r="BRF74" s="149"/>
      <c r="BRG74" s="149"/>
      <c r="BRH74" s="149"/>
      <c r="BRI74" s="149"/>
      <c r="BRJ74" s="149"/>
      <c r="BRK74" s="149"/>
      <c r="BRL74" s="150"/>
      <c r="BRM74" s="149"/>
      <c r="BRN74" s="149"/>
      <c r="BRO74" s="149"/>
      <c r="BRP74" s="149"/>
      <c r="BRQ74" s="149"/>
      <c r="BRR74" s="149"/>
      <c r="BRS74" s="149"/>
      <c r="BRT74" s="149"/>
      <c r="BRU74" s="149"/>
      <c r="BRV74" s="149"/>
      <c r="BRW74" s="149"/>
      <c r="BRX74" s="149"/>
      <c r="BRY74" s="149"/>
      <c r="BRZ74" s="149"/>
      <c r="BSA74" s="149"/>
      <c r="BSB74" s="150"/>
      <c r="BSC74" s="149"/>
      <c r="BSD74" s="149"/>
      <c r="BSE74" s="149"/>
      <c r="BSF74" s="149"/>
      <c r="BSG74" s="149"/>
      <c r="BSH74" s="149"/>
      <c r="BSI74" s="149"/>
      <c r="BSJ74" s="149"/>
      <c r="BSK74" s="149"/>
      <c r="BSL74" s="149"/>
      <c r="BSM74" s="149"/>
      <c r="BSN74" s="149"/>
      <c r="BSO74" s="149"/>
      <c r="BSP74" s="149"/>
      <c r="BSQ74" s="149"/>
      <c r="BSR74" s="150"/>
      <c r="BSS74" s="149"/>
      <c r="BST74" s="149"/>
      <c r="BSU74" s="149"/>
      <c r="BSV74" s="149"/>
      <c r="BSW74" s="149"/>
      <c r="BSX74" s="149"/>
      <c r="BSY74" s="149"/>
      <c r="BSZ74" s="149"/>
      <c r="BTA74" s="149"/>
      <c r="BTB74" s="149"/>
      <c r="BTC74" s="149"/>
      <c r="BTD74" s="149"/>
      <c r="BTE74" s="149"/>
      <c r="BTF74" s="149"/>
      <c r="BTG74" s="149"/>
      <c r="BTH74" s="150"/>
      <c r="BTI74" s="149"/>
      <c r="BTJ74" s="149"/>
      <c r="BTK74" s="149"/>
      <c r="BTL74" s="149"/>
      <c r="BTM74" s="149"/>
      <c r="BTN74" s="149"/>
      <c r="BTO74" s="149"/>
      <c r="BTP74" s="149"/>
      <c r="BTQ74" s="149"/>
      <c r="BTR74" s="149"/>
      <c r="BTS74" s="149"/>
      <c r="BTT74" s="149"/>
      <c r="BTU74" s="149"/>
      <c r="BTV74" s="149"/>
      <c r="BTW74" s="149"/>
      <c r="BTX74" s="150"/>
      <c r="BTY74" s="149"/>
      <c r="BTZ74" s="149"/>
      <c r="BUA74" s="149"/>
      <c r="BUB74" s="149"/>
      <c r="BUC74" s="149"/>
      <c r="BUD74" s="149"/>
      <c r="BUE74" s="149"/>
      <c r="BUF74" s="149"/>
      <c r="BUG74" s="149"/>
      <c r="BUH74" s="149"/>
      <c r="BUI74" s="149"/>
      <c r="BUJ74" s="149"/>
      <c r="BUK74" s="149"/>
      <c r="BUL74" s="149"/>
      <c r="BUM74" s="149"/>
      <c r="BUN74" s="150"/>
      <c r="BUO74" s="149"/>
      <c r="BUP74" s="149"/>
      <c r="BUQ74" s="149"/>
      <c r="BUR74" s="149"/>
      <c r="BUS74" s="149"/>
      <c r="BUT74" s="149"/>
      <c r="BUU74" s="149"/>
      <c r="BUV74" s="149"/>
      <c r="BUW74" s="149"/>
      <c r="BUX74" s="149"/>
      <c r="BUY74" s="149"/>
      <c r="BUZ74" s="149"/>
      <c r="BVA74" s="149"/>
      <c r="BVB74" s="149"/>
      <c r="BVC74" s="149"/>
      <c r="BVD74" s="150"/>
      <c r="BVE74" s="149"/>
      <c r="BVF74" s="149"/>
      <c r="BVG74" s="149"/>
      <c r="BVH74" s="149"/>
      <c r="BVI74" s="149"/>
      <c r="BVJ74" s="149"/>
      <c r="BVK74" s="149"/>
      <c r="BVL74" s="149"/>
      <c r="BVM74" s="149"/>
      <c r="BVN74" s="149"/>
      <c r="BVO74" s="149"/>
      <c r="BVP74" s="149"/>
      <c r="BVQ74" s="149"/>
      <c r="BVR74" s="149"/>
      <c r="BVS74" s="149"/>
      <c r="BVT74" s="150"/>
      <c r="BVU74" s="149"/>
      <c r="BVV74" s="149"/>
      <c r="BVW74" s="149"/>
      <c r="BVX74" s="149"/>
      <c r="BVY74" s="149"/>
      <c r="BVZ74" s="149"/>
      <c r="BWA74" s="149"/>
      <c r="BWB74" s="149"/>
      <c r="BWC74" s="149"/>
      <c r="BWD74" s="149"/>
      <c r="BWE74" s="149"/>
      <c r="BWF74" s="149"/>
      <c r="BWG74" s="149"/>
      <c r="BWH74" s="149"/>
      <c r="BWI74" s="149"/>
      <c r="BWJ74" s="150"/>
      <c r="BWK74" s="149"/>
      <c r="BWL74" s="149"/>
      <c r="BWM74" s="149"/>
      <c r="BWN74" s="149"/>
      <c r="BWO74" s="149"/>
      <c r="BWP74" s="149"/>
      <c r="BWQ74" s="149"/>
      <c r="BWR74" s="149"/>
      <c r="BWS74" s="149"/>
      <c r="BWT74" s="149"/>
      <c r="BWU74" s="149"/>
      <c r="BWV74" s="149"/>
      <c r="BWW74" s="149"/>
      <c r="BWX74" s="149"/>
      <c r="BWY74" s="149"/>
      <c r="BWZ74" s="150"/>
      <c r="BXA74" s="149"/>
      <c r="BXB74" s="149"/>
      <c r="BXC74" s="149"/>
      <c r="BXD74" s="149"/>
      <c r="BXE74" s="149"/>
      <c r="BXF74" s="149"/>
      <c r="BXG74" s="149"/>
      <c r="BXH74" s="149"/>
      <c r="BXI74" s="149"/>
      <c r="BXJ74" s="149"/>
      <c r="BXK74" s="149"/>
      <c r="BXL74" s="149"/>
      <c r="BXM74" s="149"/>
      <c r="BXN74" s="149"/>
      <c r="BXO74" s="149"/>
      <c r="BXP74" s="150"/>
      <c r="BXQ74" s="149"/>
      <c r="BXR74" s="149"/>
      <c r="BXS74" s="149"/>
      <c r="BXT74" s="149"/>
      <c r="BXU74" s="149"/>
      <c r="BXV74" s="149"/>
      <c r="BXW74" s="149"/>
      <c r="BXX74" s="149"/>
      <c r="BXY74" s="149"/>
      <c r="BXZ74" s="149"/>
      <c r="BYA74" s="149"/>
      <c r="BYB74" s="149"/>
      <c r="BYC74" s="149"/>
      <c r="BYD74" s="149"/>
      <c r="BYE74" s="149"/>
      <c r="BYF74" s="150"/>
      <c r="BYG74" s="149"/>
      <c r="BYH74" s="149"/>
      <c r="BYI74" s="149"/>
      <c r="BYJ74" s="149"/>
      <c r="BYK74" s="149"/>
      <c r="BYL74" s="149"/>
      <c r="BYM74" s="149"/>
      <c r="BYN74" s="149"/>
      <c r="BYO74" s="149"/>
      <c r="BYP74" s="149"/>
      <c r="BYQ74" s="149"/>
      <c r="BYR74" s="149"/>
      <c r="BYS74" s="149"/>
      <c r="BYT74" s="149"/>
      <c r="BYU74" s="149"/>
      <c r="BYV74" s="150"/>
      <c r="BYW74" s="149"/>
      <c r="BYX74" s="149"/>
      <c r="BYY74" s="149"/>
      <c r="BYZ74" s="149"/>
      <c r="BZA74" s="149"/>
      <c r="BZB74" s="149"/>
      <c r="BZC74" s="149"/>
      <c r="BZD74" s="149"/>
      <c r="BZE74" s="149"/>
      <c r="BZF74" s="149"/>
      <c r="BZG74" s="149"/>
      <c r="BZH74" s="149"/>
      <c r="BZI74" s="149"/>
      <c r="BZJ74" s="149"/>
      <c r="BZK74" s="149"/>
      <c r="BZL74" s="150"/>
      <c r="BZM74" s="149"/>
      <c r="BZN74" s="149"/>
      <c r="BZO74" s="149"/>
      <c r="BZP74" s="149"/>
      <c r="BZQ74" s="149"/>
      <c r="BZR74" s="149"/>
      <c r="BZS74" s="149"/>
      <c r="BZT74" s="149"/>
      <c r="BZU74" s="149"/>
      <c r="BZV74" s="149"/>
      <c r="BZW74" s="149"/>
      <c r="BZX74" s="149"/>
      <c r="BZY74" s="149"/>
      <c r="BZZ74" s="149"/>
      <c r="CAA74" s="149"/>
      <c r="CAB74" s="150"/>
      <c r="CAC74" s="149"/>
      <c r="CAD74" s="149"/>
      <c r="CAE74" s="149"/>
      <c r="CAF74" s="149"/>
      <c r="CAG74" s="149"/>
      <c r="CAH74" s="149"/>
      <c r="CAI74" s="149"/>
      <c r="CAJ74" s="149"/>
      <c r="CAK74" s="149"/>
      <c r="CAL74" s="149"/>
      <c r="CAM74" s="149"/>
      <c r="CAN74" s="149"/>
      <c r="CAO74" s="149"/>
      <c r="CAP74" s="149"/>
      <c r="CAQ74" s="149"/>
      <c r="CAR74" s="150"/>
      <c r="CAS74" s="149"/>
      <c r="CAT74" s="149"/>
      <c r="CAU74" s="149"/>
      <c r="CAV74" s="149"/>
      <c r="CAW74" s="149"/>
      <c r="CAX74" s="149"/>
      <c r="CAY74" s="149"/>
      <c r="CAZ74" s="149"/>
      <c r="CBA74" s="149"/>
      <c r="CBB74" s="149"/>
      <c r="CBC74" s="149"/>
      <c r="CBD74" s="149"/>
      <c r="CBE74" s="149"/>
      <c r="CBF74" s="149"/>
      <c r="CBG74" s="149"/>
      <c r="CBH74" s="150"/>
      <c r="CBI74" s="149"/>
      <c r="CBJ74" s="149"/>
      <c r="CBK74" s="149"/>
      <c r="CBL74" s="149"/>
      <c r="CBM74" s="149"/>
      <c r="CBN74" s="149"/>
      <c r="CBO74" s="149"/>
      <c r="CBP74" s="149"/>
      <c r="CBQ74" s="149"/>
      <c r="CBR74" s="149"/>
      <c r="CBS74" s="149"/>
      <c r="CBT74" s="149"/>
      <c r="CBU74" s="149"/>
      <c r="CBV74" s="149"/>
      <c r="CBW74" s="149"/>
      <c r="CBX74" s="150"/>
      <c r="CBY74" s="149"/>
      <c r="CBZ74" s="149"/>
      <c r="CCA74" s="149"/>
      <c r="CCB74" s="149"/>
      <c r="CCC74" s="149"/>
      <c r="CCD74" s="149"/>
      <c r="CCE74" s="149"/>
      <c r="CCF74" s="149"/>
      <c r="CCG74" s="149"/>
      <c r="CCH74" s="149"/>
      <c r="CCI74" s="149"/>
      <c r="CCJ74" s="149"/>
      <c r="CCK74" s="149"/>
      <c r="CCL74" s="149"/>
      <c r="CCM74" s="149"/>
      <c r="CCN74" s="150"/>
      <c r="CCO74" s="149"/>
      <c r="CCP74" s="149"/>
      <c r="CCQ74" s="149"/>
      <c r="CCR74" s="149"/>
      <c r="CCS74" s="149"/>
      <c r="CCT74" s="149"/>
      <c r="CCU74" s="149"/>
      <c r="CCV74" s="149"/>
      <c r="CCW74" s="149"/>
      <c r="CCX74" s="149"/>
      <c r="CCY74" s="149"/>
      <c r="CCZ74" s="149"/>
      <c r="CDA74" s="149"/>
      <c r="CDB74" s="149"/>
      <c r="CDC74" s="149"/>
      <c r="CDD74" s="150"/>
      <c r="CDE74" s="149"/>
      <c r="CDF74" s="149"/>
      <c r="CDG74" s="149"/>
      <c r="CDH74" s="149"/>
      <c r="CDI74" s="149"/>
      <c r="CDJ74" s="149"/>
      <c r="CDK74" s="149"/>
      <c r="CDL74" s="149"/>
      <c r="CDM74" s="149"/>
      <c r="CDN74" s="149"/>
      <c r="CDO74" s="149"/>
      <c r="CDP74" s="149"/>
      <c r="CDQ74" s="149"/>
      <c r="CDR74" s="149"/>
      <c r="CDS74" s="149"/>
      <c r="CDT74" s="150"/>
      <c r="CDU74" s="149"/>
      <c r="CDV74" s="149"/>
      <c r="CDW74" s="149"/>
      <c r="CDX74" s="149"/>
      <c r="CDY74" s="149"/>
      <c r="CDZ74" s="149"/>
      <c r="CEA74" s="149"/>
      <c r="CEB74" s="149"/>
      <c r="CEC74" s="149"/>
      <c r="CED74" s="149"/>
      <c r="CEE74" s="149"/>
      <c r="CEF74" s="149"/>
      <c r="CEG74" s="149"/>
      <c r="CEH74" s="149"/>
      <c r="CEI74" s="149"/>
      <c r="CEJ74" s="150"/>
      <c r="CEK74" s="149"/>
      <c r="CEL74" s="149"/>
      <c r="CEM74" s="149"/>
      <c r="CEN74" s="149"/>
      <c r="CEO74" s="149"/>
      <c r="CEP74" s="149"/>
      <c r="CEQ74" s="149"/>
      <c r="CER74" s="149"/>
      <c r="CES74" s="149"/>
      <c r="CET74" s="149"/>
      <c r="CEU74" s="149"/>
      <c r="CEV74" s="149"/>
      <c r="CEW74" s="149"/>
      <c r="CEX74" s="149"/>
      <c r="CEY74" s="149"/>
      <c r="CEZ74" s="150"/>
      <c r="CFA74" s="149"/>
      <c r="CFB74" s="149"/>
      <c r="CFC74" s="149"/>
      <c r="CFD74" s="149"/>
      <c r="CFE74" s="149"/>
      <c r="CFF74" s="149"/>
      <c r="CFG74" s="149"/>
      <c r="CFH74" s="149"/>
      <c r="CFI74" s="149"/>
      <c r="CFJ74" s="149"/>
      <c r="CFK74" s="149"/>
      <c r="CFL74" s="149"/>
      <c r="CFM74" s="149"/>
      <c r="CFN74" s="149"/>
      <c r="CFO74" s="149"/>
      <c r="CFP74" s="150"/>
      <c r="CFQ74" s="149"/>
      <c r="CFR74" s="149"/>
      <c r="CFS74" s="149"/>
      <c r="CFT74" s="149"/>
      <c r="CFU74" s="149"/>
      <c r="CFV74" s="149"/>
      <c r="CFW74" s="149"/>
      <c r="CFX74" s="149"/>
      <c r="CFY74" s="149"/>
      <c r="CFZ74" s="149"/>
      <c r="CGA74" s="149"/>
      <c r="CGB74" s="149"/>
      <c r="CGC74" s="149"/>
      <c r="CGD74" s="149"/>
      <c r="CGE74" s="149"/>
      <c r="CGF74" s="150"/>
      <c r="CGG74" s="149"/>
      <c r="CGH74" s="149"/>
      <c r="CGI74" s="149"/>
      <c r="CGJ74" s="149"/>
      <c r="CGK74" s="149"/>
      <c r="CGL74" s="149"/>
      <c r="CGM74" s="149"/>
      <c r="CGN74" s="149"/>
      <c r="CGO74" s="149"/>
      <c r="CGP74" s="149"/>
      <c r="CGQ74" s="149"/>
      <c r="CGR74" s="149"/>
      <c r="CGS74" s="149"/>
      <c r="CGT74" s="149"/>
      <c r="CGU74" s="149"/>
      <c r="CGV74" s="150"/>
      <c r="CGW74" s="149"/>
      <c r="CGX74" s="149"/>
      <c r="CGY74" s="149"/>
      <c r="CGZ74" s="149"/>
      <c r="CHA74" s="149"/>
      <c r="CHB74" s="149"/>
      <c r="CHC74" s="149"/>
      <c r="CHD74" s="149"/>
      <c r="CHE74" s="149"/>
      <c r="CHF74" s="149"/>
      <c r="CHG74" s="149"/>
      <c r="CHH74" s="149"/>
      <c r="CHI74" s="149"/>
      <c r="CHJ74" s="149"/>
      <c r="CHK74" s="149"/>
      <c r="CHL74" s="150"/>
      <c r="CHM74" s="149"/>
      <c r="CHN74" s="149"/>
      <c r="CHO74" s="149"/>
      <c r="CHP74" s="149"/>
      <c r="CHQ74" s="149"/>
      <c r="CHR74" s="149"/>
      <c r="CHS74" s="149"/>
      <c r="CHT74" s="149"/>
      <c r="CHU74" s="149"/>
      <c r="CHV74" s="149"/>
      <c r="CHW74" s="149"/>
      <c r="CHX74" s="149"/>
      <c r="CHY74" s="149"/>
      <c r="CHZ74" s="149"/>
      <c r="CIA74" s="149"/>
      <c r="CIB74" s="150"/>
      <c r="CIC74" s="149"/>
      <c r="CID74" s="149"/>
      <c r="CIE74" s="149"/>
      <c r="CIF74" s="149"/>
      <c r="CIG74" s="149"/>
      <c r="CIH74" s="149"/>
      <c r="CII74" s="149"/>
      <c r="CIJ74" s="149"/>
      <c r="CIK74" s="149"/>
      <c r="CIL74" s="149"/>
      <c r="CIM74" s="149"/>
      <c r="CIN74" s="149"/>
      <c r="CIO74" s="149"/>
      <c r="CIP74" s="149"/>
      <c r="CIQ74" s="149"/>
      <c r="CIR74" s="150"/>
      <c r="CIS74" s="149"/>
      <c r="CIT74" s="149"/>
      <c r="CIU74" s="149"/>
      <c r="CIV74" s="149"/>
      <c r="CIW74" s="149"/>
      <c r="CIX74" s="149"/>
      <c r="CIY74" s="149"/>
      <c r="CIZ74" s="149"/>
      <c r="CJA74" s="149"/>
      <c r="CJB74" s="149"/>
      <c r="CJC74" s="149"/>
      <c r="CJD74" s="149"/>
      <c r="CJE74" s="149"/>
      <c r="CJF74" s="149"/>
      <c r="CJG74" s="149"/>
      <c r="CJH74" s="150"/>
      <c r="CJI74" s="149"/>
      <c r="CJJ74" s="149"/>
      <c r="CJK74" s="149"/>
      <c r="CJL74" s="149"/>
      <c r="CJM74" s="149"/>
      <c r="CJN74" s="149"/>
      <c r="CJO74" s="149"/>
      <c r="CJP74" s="149"/>
      <c r="CJQ74" s="149"/>
      <c r="CJR74" s="149"/>
      <c r="CJS74" s="149"/>
      <c r="CJT74" s="149"/>
      <c r="CJU74" s="149"/>
      <c r="CJV74" s="149"/>
      <c r="CJW74" s="149"/>
      <c r="CJX74" s="150"/>
      <c r="CJY74" s="149"/>
      <c r="CJZ74" s="149"/>
      <c r="CKA74" s="149"/>
      <c r="CKB74" s="149"/>
      <c r="CKC74" s="149"/>
      <c r="CKD74" s="149"/>
      <c r="CKE74" s="149"/>
      <c r="CKF74" s="149"/>
      <c r="CKG74" s="149"/>
      <c r="CKH74" s="149"/>
      <c r="CKI74" s="149"/>
      <c r="CKJ74" s="149"/>
      <c r="CKK74" s="149"/>
      <c r="CKL74" s="149"/>
      <c r="CKM74" s="149"/>
      <c r="CKN74" s="150"/>
      <c r="CKO74" s="149"/>
      <c r="CKP74" s="149"/>
      <c r="CKQ74" s="149"/>
      <c r="CKR74" s="149"/>
      <c r="CKS74" s="149"/>
      <c r="CKT74" s="149"/>
      <c r="CKU74" s="149"/>
      <c r="CKV74" s="149"/>
      <c r="CKW74" s="149"/>
      <c r="CKX74" s="149"/>
      <c r="CKY74" s="149"/>
      <c r="CKZ74" s="149"/>
      <c r="CLA74" s="149"/>
      <c r="CLB74" s="149"/>
      <c r="CLC74" s="149"/>
      <c r="CLD74" s="150"/>
      <c r="CLE74" s="149"/>
      <c r="CLF74" s="149"/>
      <c r="CLG74" s="149"/>
      <c r="CLH74" s="149"/>
      <c r="CLI74" s="149"/>
      <c r="CLJ74" s="149"/>
      <c r="CLK74" s="149"/>
      <c r="CLL74" s="149"/>
      <c r="CLM74" s="149"/>
      <c r="CLN74" s="149"/>
      <c r="CLO74" s="149"/>
      <c r="CLP74" s="149"/>
      <c r="CLQ74" s="149"/>
      <c r="CLR74" s="149"/>
      <c r="CLS74" s="149"/>
      <c r="CLT74" s="150"/>
      <c r="CLU74" s="149"/>
      <c r="CLV74" s="149"/>
      <c r="CLW74" s="149"/>
      <c r="CLX74" s="149"/>
      <c r="CLY74" s="149"/>
      <c r="CLZ74" s="149"/>
      <c r="CMA74" s="149"/>
      <c r="CMB74" s="149"/>
      <c r="CMC74" s="149"/>
      <c r="CMD74" s="149"/>
      <c r="CME74" s="149"/>
      <c r="CMF74" s="149"/>
      <c r="CMG74" s="149"/>
      <c r="CMH74" s="149"/>
      <c r="CMI74" s="149"/>
      <c r="CMJ74" s="150"/>
      <c r="CMK74" s="149"/>
      <c r="CML74" s="149"/>
      <c r="CMM74" s="149"/>
      <c r="CMN74" s="149"/>
      <c r="CMO74" s="149"/>
      <c r="CMP74" s="149"/>
      <c r="CMQ74" s="149"/>
      <c r="CMR74" s="149"/>
      <c r="CMS74" s="149"/>
      <c r="CMT74" s="149"/>
      <c r="CMU74" s="149"/>
      <c r="CMV74" s="149"/>
      <c r="CMW74" s="149"/>
      <c r="CMX74" s="149"/>
      <c r="CMY74" s="149"/>
      <c r="CMZ74" s="150"/>
      <c r="CNA74" s="149"/>
      <c r="CNB74" s="149"/>
      <c r="CNC74" s="149"/>
      <c r="CND74" s="149"/>
      <c r="CNE74" s="149"/>
      <c r="CNF74" s="149"/>
      <c r="CNG74" s="149"/>
      <c r="CNH74" s="149"/>
      <c r="CNI74" s="149"/>
      <c r="CNJ74" s="149"/>
      <c r="CNK74" s="149"/>
      <c r="CNL74" s="149"/>
      <c r="CNM74" s="149"/>
      <c r="CNN74" s="149"/>
      <c r="CNO74" s="149"/>
      <c r="CNP74" s="150"/>
      <c r="CNQ74" s="149"/>
      <c r="CNR74" s="149"/>
      <c r="CNS74" s="149"/>
      <c r="CNT74" s="149"/>
      <c r="CNU74" s="149"/>
      <c r="CNV74" s="149"/>
      <c r="CNW74" s="149"/>
      <c r="CNX74" s="149"/>
      <c r="CNY74" s="149"/>
      <c r="CNZ74" s="149"/>
      <c r="COA74" s="149"/>
      <c r="COB74" s="149"/>
      <c r="COC74" s="149"/>
      <c r="COD74" s="149"/>
      <c r="COE74" s="149"/>
      <c r="COF74" s="150"/>
      <c r="COG74" s="149"/>
      <c r="COH74" s="149"/>
      <c r="COI74" s="149"/>
      <c r="COJ74" s="149"/>
      <c r="COK74" s="149"/>
      <c r="COL74" s="149"/>
      <c r="COM74" s="149"/>
      <c r="CON74" s="149"/>
      <c r="COO74" s="149"/>
      <c r="COP74" s="149"/>
      <c r="COQ74" s="149"/>
      <c r="COR74" s="149"/>
      <c r="COS74" s="149"/>
      <c r="COT74" s="149"/>
      <c r="COU74" s="149"/>
      <c r="COV74" s="150"/>
      <c r="COW74" s="149"/>
      <c r="COX74" s="149"/>
      <c r="COY74" s="149"/>
      <c r="COZ74" s="149"/>
      <c r="CPA74" s="149"/>
      <c r="CPB74" s="149"/>
      <c r="CPC74" s="149"/>
      <c r="CPD74" s="149"/>
      <c r="CPE74" s="149"/>
      <c r="CPF74" s="149"/>
      <c r="CPG74" s="149"/>
      <c r="CPH74" s="149"/>
      <c r="CPI74" s="149"/>
      <c r="CPJ74" s="149"/>
      <c r="CPK74" s="149"/>
      <c r="CPL74" s="150"/>
      <c r="CPM74" s="149"/>
      <c r="CPN74" s="149"/>
      <c r="CPO74" s="149"/>
      <c r="CPP74" s="149"/>
      <c r="CPQ74" s="149"/>
      <c r="CPR74" s="149"/>
      <c r="CPS74" s="149"/>
      <c r="CPT74" s="149"/>
      <c r="CPU74" s="149"/>
      <c r="CPV74" s="149"/>
      <c r="CPW74" s="149"/>
      <c r="CPX74" s="149"/>
      <c r="CPY74" s="149"/>
      <c r="CPZ74" s="149"/>
      <c r="CQA74" s="149"/>
      <c r="CQB74" s="150"/>
      <c r="CQC74" s="149"/>
      <c r="CQD74" s="149"/>
      <c r="CQE74" s="149"/>
      <c r="CQF74" s="149"/>
      <c r="CQG74" s="149"/>
      <c r="CQH74" s="149"/>
      <c r="CQI74" s="149"/>
      <c r="CQJ74" s="149"/>
      <c r="CQK74" s="149"/>
      <c r="CQL74" s="149"/>
      <c r="CQM74" s="149"/>
      <c r="CQN74" s="149"/>
      <c r="CQO74" s="149"/>
      <c r="CQP74" s="149"/>
      <c r="CQQ74" s="149"/>
      <c r="CQR74" s="150"/>
      <c r="CQS74" s="149"/>
      <c r="CQT74" s="149"/>
      <c r="CQU74" s="149"/>
      <c r="CQV74" s="149"/>
      <c r="CQW74" s="149"/>
      <c r="CQX74" s="149"/>
      <c r="CQY74" s="149"/>
      <c r="CQZ74" s="149"/>
      <c r="CRA74" s="149"/>
      <c r="CRB74" s="149"/>
      <c r="CRC74" s="149"/>
      <c r="CRD74" s="149"/>
      <c r="CRE74" s="149"/>
      <c r="CRF74" s="149"/>
      <c r="CRG74" s="149"/>
      <c r="CRH74" s="150"/>
      <c r="CRI74" s="149"/>
      <c r="CRJ74" s="149"/>
      <c r="CRK74" s="149"/>
      <c r="CRL74" s="149"/>
      <c r="CRM74" s="149"/>
      <c r="CRN74" s="149"/>
      <c r="CRO74" s="149"/>
      <c r="CRP74" s="149"/>
      <c r="CRQ74" s="149"/>
      <c r="CRR74" s="149"/>
      <c r="CRS74" s="149"/>
      <c r="CRT74" s="149"/>
      <c r="CRU74" s="149"/>
      <c r="CRV74" s="149"/>
      <c r="CRW74" s="149"/>
      <c r="CRX74" s="150"/>
      <c r="CRY74" s="149"/>
      <c r="CRZ74" s="149"/>
      <c r="CSA74" s="149"/>
      <c r="CSB74" s="149"/>
      <c r="CSC74" s="149"/>
      <c r="CSD74" s="149"/>
      <c r="CSE74" s="149"/>
      <c r="CSF74" s="149"/>
      <c r="CSG74" s="149"/>
      <c r="CSH74" s="149"/>
      <c r="CSI74" s="149"/>
      <c r="CSJ74" s="149"/>
      <c r="CSK74" s="149"/>
      <c r="CSL74" s="149"/>
      <c r="CSM74" s="149"/>
      <c r="CSN74" s="150"/>
      <c r="CSO74" s="149"/>
      <c r="CSP74" s="149"/>
      <c r="CSQ74" s="149"/>
      <c r="CSR74" s="149"/>
      <c r="CSS74" s="149"/>
      <c r="CST74" s="149"/>
      <c r="CSU74" s="149"/>
      <c r="CSV74" s="149"/>
      <c r="CSW74" s="149"/>
      <c r="CSX74" s="149"/>
      <c r="CSY74" s="149"/>
      <c r="CSZ74" s="149"/>
      <c r="CTA74" s="149"/>
      <c r="CTB74" s="149"/>
      <c r="CTC74" s="149"/>
      <c r="CTD74" s="150"/>
      <c r="CTE74" s="149"/>
      <c r="CTF74" s="149"/>
      <c r="CTG74" s="149"/>
      <c r="CTH74" s="149"/>
      <c r="CTI74" s="149"/>
      <c r="CTJ74" s="149"/>
      <c r="CTK74" s="149"/>
      <c r="CTL74" s="149"/>
      <c r="CTM74" s="149"/>
      <c r="CTN74" s="149"/>
      <c r="CTO74" s="149"/>
      <c r="CTP74" s="149"/>
      <c r="CTQ74" s="149"/>
      <c r="CTR74" s="149"/>
      <c r="CTS74" s="149"/>
      <c r="CTT74" s="150"/>
      <c r="CTU74" s="149"/>
      <c r="CTV74" s="149"/>
      <c r="CTW74" s="149"/>
      <c r="CTX74" s="149"/>
      <c r="CTY74" s="149"/>
      <c r="CTZ74" s="149"/>
      <c r="CUA74" s="149"/>
      <c r="CUB74" s="149"/>
      <c r="CUC74" s="149"/>
      <c r="CUD74" s="149"/>
      <c r="CUE74" s="149"/>
      <c r="CUF74" s="149"/>
      <c r="CUG74" s="149"/>
      <c r="CUH74" s="149"/>
      <c r="CUI74" s="149"/>
      <c r="CUJ74" s="150"/>
      <c r="CUK74" s="149"/>
      <c r="CUL74" s="149"/>
      <c r="CUM74" s="149"/>
      <c r="CUN74" s="149"/>
      <c r="CUO74" s="149"/>
      <c r="CUP74" s="149"/>
      <c r="CUQ74" s="149"/>
      <c r="CUR74" s="149"/>
      <c r="CUS74" s="149"/>
      <c r="CUT74" s="149"/>
      <c r="CUU74" s="149"/>
      <c r="CUV74" s="149"/>
      <c r="CUW74" s="149"/>
      <c r="CUX74" s="149"/>
      <c r="CUY74" s="149"/>
      <c r="CUZ74" s="150"/>
      <c r="CVA74" s="149"/>
      <c r="CVB74" s="149"/>
      <c r="CVC74" s="149"/>
      <c r="CVD74" s="149"/>
      <c r="CVE74" s="149"/>
      <c r="CVF74" s="149"/>
      <c r="CVG74" s="149"/>
      <c r="CVH74" s="149"/>
      <c r="CVI74" s="149"/>
      <c r="CVJ74" s="149"/>
      <c r="CVK74" s="149"/>
      <c r="CVL74" s="149"/>
      <c r="CVM74" s="149"/>
      <c r="CVN74" s="149"/>
      <c r="CVO74" s="149"/>
      <c r="CVP74" s="150"/>
      <c r="CVQ74" s="149"/>
      <c r="CVR74" s="149"/>
      <c r="CVS74" s="149"/>
      <c r="CVT74" s="149"/>
      <c r="CVU74" s="149"/>
      <c r="CVV74" s="149"/>
      <c r="CVW74" s="149"/>
      <c r="CVX74" s="149"/>
      <c r="CVY74" s="149"/>
      <c r="CVZ74" s="149"/>
      <c r="CWA74" s="149"/>
      <c r="CWB74" s="149"/>
      <c r="CWC74" s="149"/>
      <c r="CWD74" s="149"/>
      <c r="CWE74" s="149"/>
      <c r="CWF74" s="150"/>
      <c r="CWG74" s="149"/>
      <c r="CWH74" s="149"/>
      <c r="CWI74" s="149"/>
      <c r="CWJ74" s="149"/>
      <c r="CWK74" s="149"/>
      <c r="CWL74" s="149"/>
      <c r="CWM74" s="149"/>
      <c r="CWN74" s="149"/>
      <c r="CWO74" s="149"/>
      <c r="CWP74" s="149"/>
      <c r="CWQ74" s="149"/>
      <c r="CWR74" s="149"/>
      <c r="CWS74" s="149"/>
      <c r="CWT74" s="149"/>
      <c r="CWU74" s="149"/>
      <c r="CWV74" s="150"/>
      <c r="CWW74" s="149"/>
      <c r="CWX74" s="149"/>
      <c r="CWY74" s="149"/>
      <c r="CWZ74" s="149"/>
      <c r="CXA74" s="149"/>
      <c r="CXB74" s="149"/>
      <c r="CXC74" s="149"/>
      <c r="CXD74" s="149"/>
      <c r="CXE74" s="149"/>
      <c r="CXF74" s="149"/>
      <c r="CXG74" s="149"/>
      <c r="CXH74" s="149"/>
      <c r="CXI74" s="149"/>
      <c r="CXJ74" s="149"/>
      <c r="CXK74" s="149"/>
      <c r="CXL74" s="150"/>
      <c r="CXM74" s="149"/>
      <c r="CXN74" s="149"/>
      <c r="CXO74" s="149"/>
      <c r="CXP74" s="149"/>
      <c r="CXQ74" s="149"/>
      <c r="CXR74" s="149"/>
      <c r="CXS74" s="149"/>
      <c r="CXT74" s="149"/>
      <c r="CXU74" s="149"/>
      <c r="CXV74" s="149"/>
      <c r="CXW74" s="149"/>
      <c r="CXX74" s="149"/>
      <c r="CXY74" s="149"/>
      <c r="CXZ74" s="149"/>
      <c r="CYA74" s="149"/>
      <c r="CYB74" s="150"/>
      <c r="CYC74" s="149"/>
      <c r="CYD74" s="149"/>
      <c r="CYE74" s="149"/>
      <c r="CYF74" s="149"/>
      <c r="CYG74" s="149"/>
      <c r="CYH74" s="149"/>
      <c r="CYI74" s="149"/>
      <c r="CYJ74" s="149"/>
      <c r="CYK74" s="149"/>
      <c r="CYL74" s="149"/>
      <c r="CYM74" s="149"/>
      <c r="CYN74" s="149"/>
      <c r="CYO74" s="149"/>
      <c r="CYP74" s="149"/>
      <c r="CYQ74" s="149"/>
      <c r="CYR74" s="150"/>
      <c r="CYS74" s="149"/>
      <c r="CYT74" s="149"/>
      <c r="CYU74" s="149"/>
      <c r="CYV74" s="149"/>
      <c r="CYW74" s="149"/>
      <c r="CYX74" s="149"/>
      <c r="CYY74" s="149"/>
      <c r="CYZ74" s="149"/>
      <c r="CZA74" s="149"/>
      <c r="CZB74" s="149"/>
      <c r="CZC74" s="149"/>
      <c r="CZD74" s="149"/>
      <c r="CZE74" s="149"/>
      <c r="CZF74" s="149"/>
      <c r="CZG74" s="149"/>
      <c r="CZH74" s="150"/>
      <c r="CZI74" s="149"/>
      <c r="CZJ74" s="149"/>
      <c r="CZK74" s="149"/>
      <c r="CZL74" s="149"/>
      <c r="CZM74" s="149"/>
      <c r="CZN74" s="149"/>
      <c r="CZO74" s="149"/>
      <c r="CZP74" s="149"/>
      <c r="CZQ74" s="149"/>
      <c r="CZR74" s="149"/>
      <c r="CZS74" s="149"/>
      <c r="CZT74" s="149"/>
      <c r="CZU74" s="149"/>
      <c r="CZV74" s="149"/>
      <c r="CZW74" s="149"/>
      <c r="CZX74" s="150"/>
      <c r="CZY74" s="149"/>
      <c r="CZZ74" s="149"/>
      <c r="DAA74" s="149"/>
      <c r="DAB74" s="149"/>
      <c r="DAC74" s="149"/>
      <c r="DAD74" s="149"/>
      <c r="DAE74" s="149"/>
      <c r="DAF74" s="149"/>
      <c r="DAG74" s="149"/>
      <c r="DAH74" s="149"/>
      <c r="DAI74" s="149"/>
      <c r="DAJ74" s="149"/>
      <c r="DAK74" s="149"/>
      <c r="DAL74" s="149"/>
      <c r="DAM74" s="149"/>
      <c r="DAN74" s="150"/>
      <c r="DAO74" s="149"/>
      <c r="DAP74" s="149"/>
      <c r="DAQ74" s="149"/>
      <c r="DAR74" s="149"/>
      <c r="DAS74" s="149"/>
      <c r="DAT74" s="149"/>
      <c r="DAU74" s="149"/>
      <c r="DAV74" s="149"/>
      <c r="DAW74" s="149"/>
      <c r="DAX74" s="149"/>
      <c r="DAY74" s="149"/>
      <c r="DAZ74" s="149"/>
      <c r="DBA74" s="149"/>
      <c r="DBB74" s="149"/>
      <c r="DBC74" s="149"/>
      <c r="DBD74" s="150"/>
      <c r="DBE74" s="149"/>
      <c r="DBF74" s="149"/>
      <c r="DBG74" s="149"/>
      <c r="DBH74" s="149"/>
      <c r="DBI74" s="149"/>
      <c r="DBJ74" s="149"/>
      <c r="DBK74" s="149"/>
      <c r="DBL74" s="149"/>
      <c r="DBM74" s="149"/>
      <c r="DBN74" s="149"/>
      <c r="DBO74" s="149"/>
      <c r="DBP74" s="149"/>
      <c r="DBQ74" s="149"/>
      <c r="DBR74" s="149"/>
      <c r="DBS74" s="149"/>
      <c r="DBT74" s="150"/>
      <c r="DBU74" s="149"/>
      <c r="DBV74" s="149"/>
      <c r="DBW74" s="149"/>
      <c r="DBX74" s="149"/>
      <c r="DBY74" s="149"/>
      <c r="DBZ74" s="149"/>
      <c r="DCA74" s="149"/>
      <c r="DCB74" s="149"/>
      <c r="DCC74" s="149"/>
      <c r="DCD74" s="149"/>
      <c r="DCE74" s="149"/>
      <c r="DCF74" s="149"/>
      <c r="DCG74" s="149"/>
      <c r="DCH74" s="149"/>
      <c r="DCI74" s="149"/>
      <c r="DCJ74" s="150"/>
      <c r="DCK74" s="149"/>
      <c r="DCL74" s="149"/>
      <c r="DCM74" s="149"/>
      <c r="DCN74" s="149"/>
      <c r="DCO74" s="149"/>
      <c r="DCP74" s="149"/>
      <c r="DCQ74" s="149"/>
      <c r="DCR74" s="149"/>
      <c r="DCS74" s="149"/>
      <c r="DCT74" s="149"/>
      <c r="DCU74" s="149"/>
      <c r="DCV74" s="149"/>
      <c r="DCW74" s="149"/>
      <c r="DCX74" s="149"/>
      <c r="DCY74" s="149"/>
      <c r="DCZ74" s="150"/>
      <c r="DDA74" s="149"/>
      <c r="DDB74" s="149"/>
      <c r="DDC74" s="149"/>
      <c r="DDD74" s="149"/>
      <c r="DDE74" s="149"/>
      <c r="DDF74" s="149"/>
      <c r="DDG74" s="149"/>
      <c r="DDH74" s="149"/>
      <c r="DDI74" s="149"/>
      <c r="DDJ74" s="149"/>
      <c r="DDK74" s="149"/>
      <c r="DDL74" s="149"/>
      <c r="DDM74" s="149"/>
      <c r="DDN74" s="149"/>
      <c r="DDO74" s="149"/>
      <c r="DDP74" s="150"/>
      <c r="DDQ74" s="149"/>
      <c r="DDR74" s="149"/>
      <c r="DDS74" s="149"/>
      <c r="DDT74" s="149"/>
      <c r="DDU74" s="149"/>
      <c r="DDV74" s="149"/>
      <c r="DDW74" s="149"/>
      <c r="DDX74" s="149"/>
      <c r="DDY74" s="149"/>
      <c r="DDZ74" s="149"/>
      <c r="DEA74" s="149"/>
      <c r="DEB74" s="149"/>
      <c r="DEC74" s="149"/>
      <c r="DED74" s="149"/>
      <c r="DEE74" s="149"/>
      <c r="DEF74" s="150"/>
      <c r="DEG74" s="149"/>
      <c r="DEH74" s="149"/>
      <c r="DEI74" s="149"/>
      <c r="DEJ74" s="149"/>
      <c r="DEK74" s="149"/>
      <c r="DEL74" s="149"/>
      <c r="DEM74" s="149"/>
      <c r="DEN74" s="149"/>
      <c r="DEO74" s="149"/>
      <c r="DEP74" s="149"/>
      <c r="DEQ74" s="149"/>
      <c r="DER74" s="149"/>
      <c r="DES74" s="149"/>
      <c r="DET74" s="149"/>
      <c r="DEU74" s="149"/>
      <c r="DEV74" s="150"/>
      <c r="DEW74" s="149"/>
      <c r="DEX74" s="149"/>
      <c r="DEY74" s="149"/>
      <c r="DEZ74" s="149"/>
      <c r="DFA74" s="149"/>
      <c r="DFB74" s="149"/>
      <c r="DFC74" s="149"/>
      <c r="DFD74" s="149"/>
      <c r="DFE74" s="149"/>
      <c r="DFF74" s="149"/>
      <c r="DFG74" s="149"/>
      <c r="DFH74" s="149"/>
      <c r="DFI74" s="149"/>
      <c r="DFJ74" s="149"/>
      <c r="DFK74" s="149"/>
      <c r="DFL74" s="150"/>
      <c r="DFM74" s="149"/>
      <c r="DFN74" s="149"/>
      <c r="DFO74" s="149"/>
      <c r="DFP74" s="149"/>
      <c r="DFQ74" s="149"/>
      <c r="DFR74" s="149"/>
      <c r="DFS74" s="149"/>
      <c r="DFT74" s="149"/>
      <c r="DFU74" s="149"/>
      <c r="DFV74" s="149"/>
      <c r="DFW74" s="149"/>
      <c r="DFX74" s="149"/>
      <c r="DFY74" s="149"/>
      <c r="DFZ74" s="149"/>
      <c r="DGA74" s="149"/>
      <c r="DGB74" s="150"/>
      <c r="DGC74" s="149"/>
      <c r="DGD74" s="149"/>
      <c r="DGE74" s="149"/>
      <c r="DGF74" s="149"/>
      <c r="DGG74" s="149"/>
      <c r="DGH74" s="149"/>
      <c r="DGI74" s="149"/>
      <c r="DGJ74" s="149"/>
      <c r="DGK74" s="149"/>
      <c r="DGL74" s="149"/>
      <c r="DGM74" s="149"/>
      <c r="DGN74" s="149"/>
      <c r="DGO74" s="149"/>
      <c r="DGP74" s="149"/>
      <c r="DGQ74" s="149"/>
      <c r="DGR74" s="150"/>
      <c r="DGS74" s="149"/>
      <c r="DGT74" s="149"/>
      <c r="DGU74" s="149"/>
      <c r="DGV74" s="149"/>
      <c r="DGW74" s="149"/>
      <c r="DGX74" s="149"/>
      <c r="DGY74" s="149"/>
      <c r="DGZ74" s="149"/>
      <c r="DHA74" s="149"/>
      <c r="DHB74" s="149"/>
      <c r="DHC74" s="149"/>
      <c r="DHD74" s="149"/>
      <c r="DHE74" s="149"/>
      <c r="DHF74" s="149"/>
      <c r="DHG74" s="149"/>
      <c r="DHH74" s="150"/>
      <c r="DHI74" s="149"/>
      <c r="DHJ74" s="149"/>
      <c r="DHK74" s="149"/>
      <c r="DHL74" s="149"/>
      <c r="DHM74" s="149"/>
      <c r="DHN74" s="149"/>
      <c r="DHO74" s="149"/>
      <c r="DHP74" s="149"/>
      <c r="DHQ74" s="149"/>
      <c r="DHR74" s="149"/>
      <c r="DHS74" s="149"/>
      <c r="DHT74" s="149"/>
      <c r="DHU74" s="149"/>
      <c r="DHV74" s="149"/>
      <c r="DHW74" s="149"/>
      <c r="DHX74" s="150"/>
      <c r="DHY74" s="149"/>
      <c r="DHZ74" s="149"/>
      <c r="DIA74" s="149"/>
      <c r="DIB74" s="149"/>
      <c r="DIC74" s="149"/>
      <c r="DID74" s="149"/>
      <c r="DIE74" s="149"/>
      <c r="DIF74" s="149"/>
      <c r="DIG74" s="149"/>
      <c r="DIH74" s="149"/>
      <c r="DII74" s="149"/>
      <c r="DIJ74" s="149"/>
      <c r="DIK74" s="149"/>
      <c r="DIL74" s="149"/>
      <c r="DIM74" s="149"/>
      <c r="DIN74" s="150"/>
      <c r="DIO74" s="149"/>
      <c r="DIP74" s="149"/>
      <c r="DIQ74" s="149"/>
      <c r="DIR74" s="149"/>
      <c r="DIS74" s="149"/>
      <c r="DIT74" s="149"/>
      <c r="DIU74" s="149"/>
      <c r="DIV74" s="149"/>
      <c r="DIW74" s="149"/>
      <c r="DIX74" s="149"/>
      <c r="DIY74" s="149"/>
      <c r="DIZ74" s="149"/>
      <c r="DJA74" s="149"/>
      <c r="DJB74" s="149"/>
      <c r="DJC74" s="149"/>
      <c r="DJD74" s="150"/>
      <c r="DJE74" s="149"/>
      <c r="DJF74" s="149"/>
      <c r="DJG74" s="149"/>
      <c r="DJH74" s="149"/>
      <c r="DJI74" s="149"/>
      <c r="DJJ74" s="149"/>
      <c r="DJK74" s="149"/>
      <c r="DJL74" s="149"/>
      <c r="DJM74" s="149"/>
      <c r="DJN74" s="149"/>
      <c r="DJO74" s="149"/>
      <c r="DJP74" s="149"/>
      <c r="DJQ74" s="149"/>
      <c r="DJR74" s="149"/>
      <c r="DJS74" s="149"/>
      <c r="DJT74" s="150"/>
      <c r="DJU74" s="149"/>
      <c r="DJV74" s="149"/>
      <c r="DJW74" s="149"/>
      <c r="DJX74" s="149"/>
      <c r="DJY74" s="149"/>
      <c r="DJZ74" s="149"/>
      <c r="DKA74" s="149"/>
      <c r="DKB74" s="149"/>
      <c r="DKC74" s="149"/>
      <c r="DKD74" s="149"/>
      <c r="DKE74" s="149"/>
      <c r="DKF74" s="149"/>
      <c r="DKG74" s="149"/>
      <c r="DKH74" s="149"/>
      <c r="DKI74" s="149"/>
      <c r="DKJ74" s="150"/>
      <c r="DKK74" s="149"/>
      <c r="DKL74" s="149"/>
      <c r="DKM74" s="149"/>
      <c r="DKN74" s="149"/>
      <c r="DKO74" s="149"/>
      <c r="DKP74" s="149"/>
      <c r="DKQ74" s="149"/>
      <c r="DKR74" s="149"/>
      <c r="DKS74" s="149"/>
      <c r="DKT74" s="149"/>
      <c r="DKU74" s="149"/>
      <c r="DKV74" s="149"/>
      <c r="DKW74" s="149"/>
      <c r="DKX74" s="149"/>
      <c r="DKY74" s="149"/>
      <c r="DKZ74" s="150"/>
      <c r="DLA74" s="149"/>
      <c r="DLB74" s="149"/>
      <c r="DLC74" s="149"/>
      <c r="DLD74" s="149"/>
      <c r="DLE74" s="149"/>
      <c r="DLF74" s="149"/>
      <c r="DLG74" s="149"/>
      <c r="DLH74" s="149"/>
      <c r="DLI74" s="149"/>
      <c r="DLJ74" s="149"/>
      <c r="DLK74" s="149"/>
      <c r="DLL74" s="149"/>
      <c r="DLM74" s="149"/>
      <c r="DLN74" s="149"/>
      <c r="DLO74" s="149"/>
      <c r="DLP74" s="150"/>
      <c r="DLQ74" s="149"/>
      <c r="DLR74" s="149"/>
      <c r="DLS74" s="149"/>
      <c r="DLT74" s="149"/>
      <c r="DLU74" s="149"/>
      <c r="DLV74" s="149"/>
      <c r="DLW74" s="149"/>
      <c r="DLX74" s="149"/>
      <c r="DLY74" s="149"/>
      <c r="DLZ74" s="149"/>
      <c r="DMA74" s="149"/>
      <c r="DMB74" s="149"/>
      <c r="DMC74" s="149"/>
      <c r="DMD74" s="149"/>
      <c r="DME74" s="149"/>
      <c r="DMF74" s="150"/>
      <c r="DMG74" s="149"/>
      <c r="DMH74" s="149"/>
      <c r="DMI74" s="149"/>
      <c r="DMJ74" s="149"/>
      <c r="DMK74" s="149"/>
      <c r="DML74" s="149"/>
      <c r="DMM74" s="149"/>
      <c r="DMN74" s="149"/>
      <c r="DMO74" s="149"/>
      <c r="DMP74" s="149"/>
      <c r="DMQ74" s="149"/>
      <c r="DMR74" s="149"/>
      <c r="DMS74" s="149"/>
      <c r="DMT74" s="149"/>
      <c r="DMU74" s="149"/>
      <c r="DMV74" s="150"/>
      <c r="DMW74" s="149"/>
      <c r="DMX74" s="149"/>
      <c r="DMY74" s="149"/>
      <c r="DMZ74" s="149"/>
      <c r="DNA74" s="149"/>
      <c r="DNB74" s="149"/>
      <c r="DNC74" s="149"/>
      <c r="DND74" s="149"/>
      <c r="DNE74" s="149"/>
      <c r="DNF74" s="149"/>
      <c r="DNG74" s="149"/>
      <c r="DNH74" s="149"/>
      <c r="DNI74" s="149"/>
      <c r="DNJ74" s="149"/>
      <c r="DNK74" s="149"/>
      <c r="DNL74" s="150"/>
      <c r="DNM74" s="149"/>
      <c r="DNN74" s="149"/>
      <c r="DNO74" s="149"/>
      <c r="DNP74" s="149"/>
      <c r="DNQ74" s="149"/>
      <c r="DNR74" s="149"/>
      <c r="DNS74" s="149"/>
      <c r="DNT74" s="149"/>
      <c r="DNU74" s="149"/>
      <c r="DNV74" s="149"/>
      <c r="DNW74" s="149"/>
      <c r="DNX74" s="149"/>
      <c r="DNY74" s="149"/>
      <c r="DNZ74" s="149"/>
      <c r="DOA74" s="149"/>
      <c r="DOB74" s="150"/>
      <c r="DOC74" s="149"/>
      <c r="DOD74" s="149"/>
      <c r="DOE74" s="149"/>
      <c r="DOF74" s="149"/>
      <c r="DOG74" s="149"/>
      <c r="DOH74" s="149"/>
      <c r="DOI74" s="149"/>
      <c r="DOJ74" s="149"/>
      <c r="DOK74" s="149"/>
      <c r="DOL74" s="149"/>
      <c r="DOM74" s="149"/>
      <c r="DON74" s="149"/>
      <c r="DOO74" s="149"/>
      <c r="DOP74" s="149"/>
      <c r="DOQ74" s="149"/>
      <c r="DOR74" s="150"/>
      <c r="DOS74" s="149"/>
      <c r="DOT74" s="149"/>
      <c r="DOU74" s="149"/>
      <c r="DOV74" s="149"/>
      <c r="DOW74" s="149"/>
      <c r="DOX74" s="149"/>
      <c r="DOY74" s="149"/>
      <c r="DOZ74" s="149"/>
      <c r="DPA74" s="149"/>
      <c r="DPB74" s="149"/>
      <c r="DPC74" s="149"/>
      <c r="DPD74" s="149"/>
      <c r="DPE74" s="149"/>
      <c r="DPF74" s="149"/>
      <c r="DPG74" s="149"/>
      <c r="DPH74" s="150"/>
      <c r="DPI74" s="149"/>
      <c r="DPJ74" s="149"/>
      <c r="DPK74" s="149"/>
      <c r="DPL74" s="149"/>
      <c r="DPM74" s="149"/>
      <c r="DPN74" s="149"/>
      <c r="DPO74" s="149"/>
      <c r="DPP74" s="149"/>
      <c r="DPQ74" s="149"/>
      <c r="DPR74" s="149"/>
      <c r="DPS74" s="149"/>
      <c r="DPT74" s="149"/>
      <c r="DPU74" s="149"/>
      <c r="DPV74" s="149"/>
      <c r="DPW74" s="149"/>
      <c r="DPX74" s="150"/>
      <c r="DPY74" s="149"/>
      <c r="DPZ74" s="149"/>
      <c r="DQA74" s="149"/>
      <c r="DQB74" s="149"/>
      <c r="DQC74" s="149"/>
      <c r="DQD74" s="149"/>
      <c r="DQE74" s="149"/>
      <c r="DQF74" s="149"/>
      <c r="DQG74" s="149"/>
      <c r="DQH74" s="149"/>
      <c r="DQI74" s="149"/>
      <c r="DQJ74" s="149"/>
      <c r="DQK74" s="149"/>
      <c r="DQL74" s="149"/>
      <c r="DQM74" s="149"/>
      <c r="DQN74" s="150"/>
      <c r="DQO74" s="149"/>
      <c r="DQP74" s="149"/>
      <c r="DQQ74" s="149"/>
      <c r="DQR74" s="149"/>
      <c r="DQS74" s="149"/>
      <c r="DQT74" s="149"/>
      <c r="DQU74" s="149"/>
      <c r="DQV74" s="149"/>
      <c r="DQW74" s="149"/>
      <c r="DQX74" s="149"/>
      <c r="DQY74" s="149"/>
      <c r="DQZ74" s="149"/>
      <c r="DRA74" s="149"/>
      <c r="DRB74" s="149"/>
      <c r="DRC74" s="149"/>
      <c r="DRD74" s="150"/>
      <c r="DRE74" s="149"/>
      <c r="DRF74" s="149"/>
      <c r="DRG74" s="149"/>
      <c r="DRH74" s="149"/>
      <c r="DRI74" s="149"/>
      <c r="DRJ74" s="149"/>
      <c r="DRK74" s="149"/>
      <c r="DRL74" s="149"/>
      <c r="DRM74" s="149"/>
      <c r="DRN74" s="149"/>
      <c r="DRO74" s="149"/>
      <c r="DRP74" s="149"/>
      <c r="DRQ74" s="149"/>
      <c r="DRR74" s="149"/>
      <c r="DRS74" s="149"/>
      <c r="DRT74" s="150"/>
      <c r="DRU74" s="149"/>
      <c r="DRV74" s="149"/>
      <c r="DRW74" s="149"/>
      <c r="DRX74" s="149"/>
      <c r="DRY74" s="149"/>
      <c r="DRZ74" s="149"/>
      <c r="DSA74" s="149"/>
      <c r="DSB74" s="149"/>
      <c r="DSC74" s="149"/>
      <c r="DSD74" s="149"/>
      <c r="DSE74" s="149"/>
      <c r="DSF74" s="149"/>
      <c r="DSG74" s="149"/>
      <c r="DSH74" s="149"/>
      <c r="DSI74" s="149"/>
      <c r="DSJ74" s="150"/>
      <c r="DSK74" s="149"/>
      <c r="DSL74" s="149"/>
      <c r="DSM74" s="149"/>
      <c r="DSN74" s="149"/>
      <c r="DSO74" s="149"/>
      <c r="DSP74" s="149"/>
      <c r="DSQ74" s="149"/>
      <c r="DSR74" s="149"/>
      <c r="DSS74" s="149"/>
      <c r="DST74" s="149"/>
      <c r="DSU74" s="149"/>
      <c r="DSV74" s="149"/>
      <c r="DSW74" s="149"/>
      <c r="DSX74" s="149"/>
      <c r="DSY74" s="149"/>
      <c r="DSZ74" s="150"/>
      <c r="DTA74" s="149"/>
      <c r="DTB74" s="149"/>
      <c r="DTC74" s="149"/>
      <c r="DTD74" s="149"/>
      <c r="DTE74" s="149"/>
      <c r="DTF74" s="149"/>
      <c r="DTG74" s="149"/>
      <c r="DTH74" s="149"/>
      <c r="DTI74" s="149"/>
      <c r="DTJ74" s="149"/>
      <c r="DTK74" s="149"/>
      <c r="DTL74" s="149"/>
      <c r="DTM74" s="149"/>
      <c r="DTN74" s="149"/>
      <c r="DTO74" s="149"/>
      <c r="DTP74" s="150"/>
      <c r="DTQ74" s="149"/>
      <c r="DTR74" s="149"/>
      <c r="DTS74" s="149"/>
      <c r="DTT74" s="149"/>
      <c r="DTU74" s="149"/>
      <c r="DTV74" s="149"/>
      <c r="DTW74" s="149"/>
      <c r="DTX74" s="149"/>
      <c r="DTY74" s="149"/>
      <c r="DTZ74" s="149"/>
      <c r="DUA74" s="149"/>
      <c r="DUB74" s="149"/>
      <c r="DUC74" s="149"/>
      <c r="DUD74" s="149"/>
      <c r="DUE74" s="149"/>
      <c r="DUF74" s="150"/>
      <c r="DUG74" s="149"/>
      <c r="DUH74" s="149"/>
      <c r="DUI74" s="149"/>
      <c r="DUJ74" s="149"/>
      <c r="DUK74" s="149"/>
      <c r="DUL74" s="149"/>
      <c r="DUM74" s="149"/>
      <c r="DUN74" s="149"/>
      <c r="DUO74" s="149"/>
      <c r="DUP74" s="149"/>
      <c r="DUQ74" s="149"/>
      <c r="DUR74" s="149"/>
      <c r="DUS74" s="149"/>
      <c r="DUT74" s="149"/>
      <c r="DUU74" s="149"/>
      <c r="DUV74" s="150"/>
      <c r="DUW74" s="149"/>
      <c r="DUX74" s="149"/>
      <c r="DUY74" s="149"/>
      <c r="DUZ74" s="149"/>
      <c r="DVA74" s="149"/>
      <c r="DVB74" s="149"/>
      <c r="DVC74" s="149"/>
      <c r="DVD74" s="149"/>
      <c r="DVE74" s="149"/>
      <c r="DVF74" s="149"/>
      <c r="DVG74" s="149"/>
      <c r="DVH74" s="149"/>
      <c r="DVI74" s="149"/>
      <c r="DVJ74" s="149"/>
      <c r="DVK74" s="149"/>
      <c r="DVL74" s="150"/>
      <c r="DVM74" s="149"/>
      <c r="DVN74" s="149"/>
      <c r="DVO74" s="149"/>
      <c r="DVP74" s="149"/>
      <c r="DVQ74" s="149"/>
      <c r="DVR74" s="149"/>
      <c r="DVS74" s="149"/>
      <c r="DVT74" s="149"/>
      <c r="DVU74" s="149"/>
      <c r="DVV74" s="149"/>
      <c r="DVW74" s="149"/>
      <c r="DVX74" s="149"/>
      <c r="DVY74" s="149"/>
      <c r="DVZ74" s="149"/>
      <c r="DWA74" s="149"/>
      <c r="DWB74" s="150"/>
      <c r="DWC74" s="149"/>
      <c r="DWD74" s="149"/>
      <c r="DWE74" s="149"/>
      <c r="DWF74" s="149"/>
      <c r="DWG74" s="149"/>
      <c r="DWH74" s="149"/>
      <c r="DWI74" s="149"/>
      <c r="DWJ74" s="149"/>
      <c r="DWK74" s="149"/>
      <c r="DWL74" s="149"/>
      <c r="DWM74" s="149"/>
      <c r="DWN74" s="149"/>
      <c r="DWO74" s="149"/>
      <c r="DWP74" s="149"/>
      <c r="DWQ74" s="149"/>
      <c r="DWR74" s="150"/>
      <c r="DWS74" s="149"/>
      <c r="DWT74" s="149"/>
      <c r="DWU74" s="149"/>
      <c r="DWV74" s="149"/>
      <c r="DWW74" s="149"/>
      <c r="DWX74" s="149"/>
      <c r="DWY74" s="149"/>
      <c r="DWZ74" s="149"/>
      <c r="DXA74" s="149"/>
      <c r="DXB74" s="149"/>
      <c r="DXC74" s="149"/>
      <c r="DXD74" s="149"/>
      <c r="DXE74" s="149"/>
      <c r="DXF74" s="149"/>
      <c r="DXG74" s="149"/>
      <c r="DXH74" s="150"/>
      <c r="DXI74" s="149"/>
      <c r="DXJ74" s="149"/>
      <c r="DXK74" s="149"/>
      <c r="DXL74" s="149"/>
      <c r="DXM74" s="149"/>
      <c r="DXN74" s="149"/>
      <c r="DXO74" s="149"/>
      <c r="DXP74" s="149"/>
      <c r="DXQ74" s="149"/>
      <c r="DXR74" s="149"/>
      <c r="DXS74" s="149"/>
      <c r="DXT74" s="149"/>
      <c r="DXU74" s="149"/>
      <c r="DXV74" s="149"/>
      <c r="DXW74" s="149"/>
      <c r="DXX74" s="150"/>
      <c r="DXY74" s="149"/>
      <c r="DXZ74" s="149"/>
      <c r="DYA74" s="149"/>
      <c r="DYB74" s="149"/>
      <c r="DYC74" s="149"/>
      <c r="DYD74" s="149"/>
      <c r="DYE74" s="149"/>
      <c r="DYF74" s="149"/>
      <c r="DYG74" s="149"/>
      <c r="DYH74" s="149"/>
      <c r="DYI74" s="149"/>
      <c r="DYJ74" s="149"/>
      <c r="DYK74" s="149"/>
      <c r="DYL74" s="149"/>
      <c r="DYM74" s="149"/>
      <c r="DYN74" s="150"/>
      <c r="DYO74" s="149"/>
      <c r="DYP74" s="149"/>
      <c r="DYQ74" s="149"/>
      <c r="DYR74" s="149"/>
      <c r="DYS74" s="149"/>
      <c r="DYT74" s="149"/>
      <c r="DYU74" s="149"/>
      <c r="DYV74" s="149"/>
      <c r="DYW74" s="149"/>
      <c r="DYX74" s="149"/>
      <c r="DYY74" s="149"/>
      <c r="DYZ74" s="149"/>
      <c r="DZA74" s="149"/>
      <c r="DZB74" s="149"/>
      <c r="DZC74" s="149"/>
      <c r="DZD74" s="150"/>
      <c r="DZE74" s="149"/>
      <c r="DZF74" s="149"/>
      <c r="DZG74" s="149"/>
      <c r="DZH74" s="149"/>
      <c r="DZI74" s="149"/>
      <c r="DZJ74" s="149"/>
      <c r="DZK74" s="149"/>
      <c r="DZL74" s="149"/>
      <c r="DZM74" s="149"/>
      <c r="DZN74" s="149"/>
      <c r="DZO74" s="149"/>
      <c r="DZP74" s="149"/>
      <c r="DZQ74" s="149"/>
      <c r="DZR74" s="149"/>
      <c r="DZS74" s="149"/>
      <c r="DZT74" s="150"/>
      <c r="DZU74" s="149"/>
      <c r="DZV74" s="149"/>
      <c r="DZW74" s="149"/>
      <c r="DZX74" s="149"/>
      <c r="DZY74" s="149"/>
      <c r="DZZ74" s="149"/>
      <c r="EAA74" s="149"/>
      <c r="EAB74" s="149"/>
      <c r="EAC74" s="149"/>
      <c r="EAD74" s="149"/>
      <c r="EAE74" s="149"/>
      <c r="EAF74" s="149"/>
      <c r="EAG74" s="149"/>
      <c r="EAH74" s="149"/>
      <c r="EAI74" s="149"/>
      <c r="EAJ74" s="150"/>
      <c r="EAK74" s="149"/>
      <c r="EAL74" s="149"/>
      <c r="EAM74" s="149"/>
      <c r="EAN74" s="149"/>
      <c r="EAO74" s="149"/>
      <c r="EAP74" s="149"/>
      <c r="EAQ74" s="149"/>
      <c r="EAR74" s="149"/>
      <c r="EAS74" s="149"/>
      <c r="EAT74" s="149"/>
      <c r="EAU74" s="149"/>
      <c r="EAV74" s="149"/>
      <c r="EAW74" s="149"/>
      <c r="EAX74" s="149"/>
      <c r="EAY74" s="149"/>
      <c r="EAZ74" s="150"/>
      <c r="EBA74" s="149"/>
      <c r="EBB74" s="149"/>
      <c r="EBC74" s="149"/>
      <c r="EBD74" s="149"/>
      <c r="EBE74" s="149"/>
      <c r="EBF74" s="149"/>
      <c r="EBG74" s="149"/>
      <c r="EBH74" s="149"/>
      <c r="EBI74" s="149"/>
      <c r="EBJ74" s="149"/>
      <c r="EBK74" s="149"/>
      <c r="EBL74" s="149"/>
      <c r="EBM74" s="149"/>
      <c r="EBN74" s="149"/>
      <c r="EBO74" s="149"/>
      <c r="EBP74" s="150"/>
      <c r="EBQ74" s="149"/>
      <c r="EBR74" s="149"/>
      <c r="EBS74" s="149"/>
      <c r="EBT74" s="149"/>
      <c r="EBU74" s="149"/>
      <c r="EBV74" s="149"/>
      <c r="EBW74" s="149"/>
      <c r="EBX74" s="149"/>
      <c r="EBY74" s="149"/>
      <c r="EBZ74" s="149"/>
      <c r="ECA74" s="149"/>
      <c r="ECB74" s="149"/>
      <c r="ECC74" s="149"/>
      <c r="ECD74" s="149"/>
      <c r="ECE74" s="149"/>
      <c r="ECF74" s="150"/>
      <c r="ECG74" s="149"/>
      <c r="ECH74" s="149"/>
      <c r="ECI74" s="149"/>
      <c r="ECJ74" s="149"/>
      <c r="ECK74" s="149"/>
      <c r="ECL74" s="149"/>
      <c r="ECM74" s="149"/>
      <c r="ECN74" s="149"/>
      <c r="ECO74" s="149"/>
      <c r="ECP74" s="149"/>
      <c r="ECQ74" s="149"/>
      <c r="ECR74" s="149"/>
      <c r="ECS74" s="149"/>
      <c r="ECT74" s="149"/>
      <c r="ECU74" s="149"/>
      <c r="ECV74" s="150"/>
      <c r="ECW74" s="149"/>
      <c r="ECX74" s="149"/>
      <c r="ECY74" s="149"/>
      <c r="ECZ74" s="149"/>
      <c r="EDA74" s="149"/>
      <c r="EDB74" s="149"/>
      <c r="EDC74" s="149"/>
      <c r="EDD74" s="149"/>
      <c r="EDE74" s="149"/>
      <c r="EDF74" s="149"/>
      <c r="EDG74" s="149"/>
      <c r="EDH74" s="149"/>
      <c r="EDI74" s="149"/>
      <c r="EDJ74" s="149"/>
      <c r="EDK74" s="149"/>
      <c r="EDL74" s="150"/>
      <c r="EDM74" s="149"/>
      <c r="EDN74" s="149"/>
      <c r="EDO74" s="149"/>
      <c r="EDP74" s="149"/>
      <c r="EDQ74" s="149"/>
      <c r="EDR74" s="149"/>
      <c r="EDS74" s="149"/>
      <c r="EDT74" s="149"/>
      <c r="EDU74" s="149"/>
      <c r="EDV74" s="149"/>
      <c r="EDW74" s="149"/>
      <c r="EDX74" s="149"/>
      <c r="EDY74" s="149"/>
      <c r="EDZ74" s="149"/>
      <c r="EEA74" s="149"/>
      <c r="EEB74" s="150"/>
      <c r="EEC74" s="149"/>
      <c r="EED74" s="149"/>
      <c r="EEE74" s="149"/>
      <c r="EEF74" s="149"/>
      <c r="EEG74" s="149"/>
      <c r="EEH74" s="149"/>
      <c r="EEI74" s="149"/>
      <c r="EEJ74" s="149"/>
      <c r="EEK74" s="149"/>
      <c r="EEL74" s="149"/>
      <c r="EEM74" s="149"/>
      <c r="EEN74" s="149"/>
      <c r="EEO74" s="149"/>
      <c r="EEP74" s="149"/>
      <c r="EEQ74" s="149"/>
      <c r="EER74" s="150"/>
      <c r="EES74" s="149"/>
      <c r="EET74" s="149"/>
      <c r="EEU74" s="149"/>
      <c r="EEV74" s="149"/>
      <c r="EEW74" s="149"/>
      <c r="EEX74" s="149"/>
      <c r="EEY74" s="149"/>
      <c r="EEZ74" s="149"/>
      <c r="EFA74" s="149"/>
      <c r="EFB74" s="149"/>
      <c r="EFC74" s="149"/>
      <c r="EFD74" s="149"/>
      <c r="EFE74" s="149"/>
      <c r="EFF74" s="149"/>
      <c r="EFG74" s="149"/>
      <c r="EFH74" s="150"/>
      <c r="EFI74" s="149"/>
      <c r="EFJ74" s="149"/>
      <c r="EFK74" s="149"/>
      <c r="EFL74" s="149"/>
      <c r="EFM74" s="149"/>
      <c r="EFN74" s="149"/>
      <c r="EFO74" s="149"/>
      <c r="EFP74" s="149"/>
      <c r="EFQ74" s="149"/>
      <c r="EFR74" s="149"/>
      <c r="EFS74" s="149"/>
      <c r="EFT74" s="149"/>
      <c r="EFU74" s="149"/>
      <c r="EFV74" s="149"/>
      <c r="EFW74" s="149"/>
      <c r="EFX74" s="150"/>
      <c r="EFY74" s="149"/>
      <c r="EFZ74" s="149"/>
      <c r="EGA74" s="149"/>
      <c r="EGB74" s="149"/>
      <c r="EGC74" s="149"/>
      <c r="EGD74" s="149"/>
      <c r="EGE74" s="149"/>
      <c r="EGF74" s="149"/>
      <c r="EGG74" s="149"/>
      <c r="EGH74" s="149"/>
      <c r="EGI74" s="149"/>
      <c r="EGJ74" s="149"/>
      <c r="EGK74" s="149"/>
      <c r="EGL74" s="149"/>
      <c r="EGM74" s="149"/>
      <c r="EGN74" s="150"/>
      <c r="EGO74" s="149"/>
      <c r="EGP74" s="149"/>
      <c r="EGQ74" s="149"/>
      <c r="EGR74" s="149"/>
      <c r="EGS74" s="149"/>
      <c r="EGT74" s="149"/>
      <c r="EGU74" s="149"/>
      <c r="EGV74" s="149"/>
      <c r="EGW74" s="149"/>
      <c r="EGX74" s="149"/>
      <c r="EGY74" s="149"/>
      <c r="EGZ74" s="149"/>
      <c r="EHA74" s="149"/>
      <c r="EHB74" s="149"/>
      <c r="EHC74" s="149"/>
      <c r="EHD74" s="150"/>
      <c r="EHE74" s="149"/>
      <c r="EHF74" s="149"/>
      <c r="EHG74" s="149"/>
      <c r="EHH74" s="149"/>
      <c r="EHI74" s="149"/>
      <c r="EHJ74" s="149"/>
      <c r="EHK74" s="149"/>
      <c r="EHL74" s="149"/>
      <c r="EHM74" s="149"/>
      <c r="EHN74" s="149"/>
      <c r="EHO74" s="149"/>
      <c r="EHP74" s="149"/>
      <c r="EHQ74" s="149"/>
      <c r="EHR74" s="149"/>
      <c r="EHS74" s="149"/>
      <c r="EHT74" s="150"/>
      <c r="EHU74" s="149"/>
      <c r="EHV74" s="149"/>
      <c r="EHW74" s="149"/>
      <c r="EHX74" s="149"/>
      <c r="EHY74" s="149"/>
      <c r="EHZ74" s="149"/>
      <c r="EIA74" s="149"/>
      <c r="EIB74" s="149"/>
      <c r="EIC74" s="149"/>
      <c r="EID74" s="149"/>
      <c r="EIE74" s="149"/>
      <c r="EIF74" s="149"/>
      <c r="EIG74" s="149"/>
      <c r="EIH74" s="149"/>
      <c r="EII74" s="149"/>
      <c r="EIJ74" s="150"/>
      <c r="EIK74" s="149"/>
      <c r="EIL74" s="149"/>
      <c r="EIM74" s="149"/>
      <c r="EIN74" s="149"/>
      <c r="EIO74" s="149"/>
      <c r="EIP74" s="149"/>
      <c r="EIQ74" s="149"/>
      <c r="EIR74" s="149"/>
      <c r="EIS74" s="149"/>
      <c r="EIT74" s="149"/>
      <c r="EIU74" s="149"/>
      <c r="EIV74" s="149"/>
      <c r="EIW74" s="149"/>
      <c r="EIX74" s="149"/>
      <c r="EIY74" s="149"/>
      <c r="EIZ74" s="150"/>
      <c r="EJA74" s="149"/>
      <c r="EJB74" s="149"/>
      <c r="EJC74" s="149"/>
      <c r="EJD74" s="149"/>
      <c r="EJE74" s="149"/>
      <c r="EJF74" s="149"/>
      <c r="EJG74" s="149"/>
      <c r="EJH74" s="149"/>
      <c r="EJI74" s="149"/>
      <c r="EJJ74" s="149"/>
      <c r="EJK74" s="149"/>
      <c r="EJL74" s="149"/>
      <c r="EJM74" s="149"/>
      <c r="EJN74" s="149"/>
      <c r="EJO74" s="149"/>
      <c r="EJP74" s="150"/>
      <c r="EJQ74" s="149"/>
      <c r="EJR74" s="149"/>
      <c r="EJS74" s="149"/>
      <c r="EJT74" s="149"/>
      <c r="EJU74" s="149"/>
      <c r="EJV74" s="149"/>
      <c r="EJW74" s="149"/>
      <c r="EJX74" s="149"/>
      <c r="EJY74" s="149"/>
      <c r="EJZ74" s="149"/>
      <c r="EKA74" s="149"/>
      <c r="EKB74" s="149"/>
      <c r="EKC74" s="149"/>
      <c r="EKD74" s="149"/>
      <c r="EKE74" s="149"/>
      <c r="EKF74" s="150"/>
      <c r="EKG74" s="149"/>
      <c r="EKH74" s="149"/>
      <c r="EKI74" s="149"/>
      <c r="EKJ74" s="149"/>
      <c r="EKK74" s="149"/>
      <c r="EKL74" s="149"/>
      <c r="EKM74" s="149"/>
      <c r="EKN74" s="149"/>
      <c r="EKO74" s="149"/>
      <c r="EKP74" s="149"/>
      <c r="EKQ74" s="149"/>
      <c r="EKR74" s="149"/>
      <c r="EKS74" s="149"/>
      <c r="EKT74" s="149"/>
      <c r="EKU74" s="149"/>
      <c r="EKV74" s="150"/>
      <c r="EKW74" s="149"/>
      <c r="EKX74" s="149"/>
      <c r="EKY74" s="149"/>
      <c r="EKZ74" s="149"/>
      <c r="ELA74" s="149"/>
      <c r="ELB74" s="149"/>
      <c r="ELC74" s="149"/>
      <c r="ELD74" s="149"/>
      <c r="ELE74" s="149"/>
      <c r="ELF74" s="149"/>
      <c r="ELG74" s="149"/>
      <c r="ELH74" s="149"/>
      <c r="ELI74" s="149"/>
      <c r="ELJ74" s="149"/>
      <c r="ELK74" s="149"/>
      <c r="ELL74" s="150"/>
      <c r="ELM74" s="149"/>
      <c r="ELN74" s="149"/>
      <c r="ELO74" s="149"/>
      <c r="ELP74" s="149"/>
      <c r="ELQ74" s="149"/>
      <c r="ELR74" s="149"/>
      <c r="ELS74" s="149"/>
      <c r="ELT74" s="149"/>
      <c r="ELU74" s="149"/>
      <c r="ELV74" s="149"/>
      <c r="ELW74" s="149"/>
      <c r="ELX74" s="149"/>
      <c r="ELY74" s="149"/>
      <c r="ELZ74" s="149"/>
      <c r="EMA74" s="149"/>
      <c r="EMB74" s="150"/>
      <c r="EMC74" s="149"/>
      <c r="EMD74" s="149"/>
      <c r="EME74" s="149"/>
      <c r="EMF74" s="149"/>
      <c r="EMG74" s="149"/>
      <c r="EMH74" s="149"/>
      <c r="EMI74" s="149"/>
      <c r="EMJ74" s="149"/>
      <c r="EMK74" s="149"/>
      <c r="EML74" s="149"/>
      <c r="EMM74" s="149"/>
      <c r="EMN74" s="149"/>
      <c r="EMO74" s="149"/>
      <c r="EMP74" s="149"/>
      <c r="EMQ74" s="149"/>
      <c r="EMR74" s="150"/>
      <c r="EMS74" s="149"/>
      <c r="EMT74" s="149"/>
      <c r="EMU74" s="149"/>
      <c r="EMV74" s="149"/>
      <c r="EMW74" s="149"/>
      <c r="EMX74" s="149"/>
      <c r="EMY74" s="149"/>
      <c r="EMZ74" s="149"/>
      <c r="ENA74" s="149"/>
      <c r="ENB74" s="149"/>
      <c r="ENC74" s="149"/>
      <c r="END74" s="149"/>
      <c r="ENE74" s="149"/>
      <c r="ENF74" s="149"/>
      <c r="ENG74" s="149"/>
      <c r="ENH74" s="150"/>
      <c r="ENI74" s="149"/>
      <c r="ENJ74" s="149"/>
      <c r="ENK74" s="149"/>
      <c r="ENL74" s="149"/>
      <c r="ENM74" s="149"/>
      <c r="ENN74" s="149"/>
      <c r="ENO74" s="149"/>
      <c r="ENP74" s="149"/>
      <c r="ENQ74" s="149"/>
      <c r="ENR74" s="149"/>
      <c r="ENS74" s="149"/>
      <c r="ENT74" s="149"/>
      <c r="ENU74" s="149"/>
      <c r="ENV74" s="149"/>
      <c r="ENW74" s="149"/>
      <c r="ENX74" s="150"/>
      <c r="ENY74" s="149"/>
      <c r="ENZ74" s="149"/>
      <c r="EOA74" s="149"/>
      <c r="EOB74" s="149"/>
      <c r="EOC74" s="149"/>
      <c r="EOD74" s="149"/>
      <c r="EOE74" s="149"/>
      <c r="EOF74" s="149"/>
      <c r="EOG74" s="149"/>
      <c r="EOH74" s="149"/>
      <c r="EOI74" s="149"/>
      <c r="EOJ74" s="149"/>
      <c r="EOK74" s="149"/>
      <c r="EOL74" s="149"/>
      <c r="EOM74" s="149"/>
      <c r="EON74" s="150"/>
      <c r="EOO74" s="149"/>
      <c r="EOP74" s="149"/>
      <c r="EOQ74" s="149"/>
      <c r="EOR74" s="149"/>
      <c r="EOS74" s="149"/>
      <c r="EOT74" s="149"/>
      <c r="EOU74" s="149"/>
      <c r="EOV74" s="149"/>
      <c r="EOW74" s="149"/>
      <c r="EOX74" s="149"/>
      <c r="EOY74" s="149"/>
      <c r="EOZ74" s="149"/>
      <c r="EPA74" s="149"/>
      <c r="EPB74" s="149"/>
      <c r="EPC74" s="149"/>
      <c r="EPD74" s="150"/>
      <c r="EPE74" s="149"/>
      <c r="EPF74" s="149"/>
      <c r="EPG74" s="149"/>
      <c r="EPH74" s="149"/>
      <c r="EPI74" s="149"/>
      <c r="EPJ74" s="149"/>
      <c r="EPK74" s="149"/>
      <c r="EPL74" s="149"/>
      <c r="EPM74" s="149"/>
      <c r="EPN74" s="149"/>
      <c r="EPO74" s="149"/>
      <c r="EPP74" s="149"/>
      <c r="EPQ74" s="149"/>
      <c r="EPR74" s="149"/>
      <c r="EPS74" s="149"/>
      <c r="EPT74" s="150"/>
      <c r="EPU74" s="149"/>
      <c r="EPV74" s="149"/>
      <c r="EPW74" s="149"/>
      <c r="EPX74" s="149"/>
      <c r="EPY74" s="149"/>
      <c r="EPZ74" s="149"/>
      <c r="EQA74" s="149"/>
      <c r="EQB74" s="149"/>
      <c r="EQC74" s="149"/>
      <c r="EQD74" s="149"/>
      <c r="EQE74" s="149"/>
      <c r="EQF74" s="149"/>
      <c r="EQG74" s="149"/>
      <c r="EQH74" s="149"/>
      <c r="EQI74" s="149"/>
      <c r="EQJ74" s="150"/>
      <c r="EQK74" s="149"/>
      <c r="EQL74" s="149"/>
      <c r="EQM74" s="149"/>
      <c r="EQN74" s="149"/>
      <c r="EQO74" s="149"/>
      <c r="EQP74" s="149"/>
      <c r="EQQ74" s="149"/>
      <c r="EQR74" s="149"/>
      <c r="EQS74" s="149"/>
      <c r="EQT74" s="149"/>
      <c r="EQU74" s="149"/>
      <c r="EQV74" s="149"/>
      <c r="EQW74" s="149"/>
      <c r="EQX74" s="149"/>
      <c r="EQY74" s="149"/>
      <c r="EQZ74" s="150"/>
      <c r="ERA74" s="149"/>
      <c r="ERB74" s="149"/>
      <c r="ERC74" s="149"/>
      <c r="ERD74" s="149"/>
      <c r="ERE74" s="149"/>
      <c r="ERF74" s="149"/>
      <c r="ERG74" s="149"/>
      <c r="ERH74" s="149"/>
      <c r="ERI74" s="149"/>
      <c r="ERJ74" s="149"/>
      <c r="ERK74" s="149"/>
      <c r="ERL74" s="149"/>
      <c r="ERM74" s="149"/>
      <c r="ERN74" s="149"/>
      <c r="ERO74" s="149"/>
      <c r="ERP74" s="150"/>
      <c r="ERQ74" s="149"/>
      <c r="ERR74" s="149"/>
      <c r="ERS74" s="149"/>
      <c r="ERT74" s="149"/>
      <c r="ERU74" s="149"/>
      <c r="ERV74" s="149"/>
      <c r="ERW74" s="149"/>
      <c r="ERX74" s="149"/>
      <c r="ERY74" s="149"/>
      <c r="ERZ74" s="149"/>
      <c r="ESA74" s="149"/>
      <c r="ESB74" s="149"/>
      <c r="ESC74" s="149"/>
      <c r="ESD74" s="149"/>
      <c r="ESE74" s="149"/>
      <c r="ESF74" s="150"/>
      <c r="ESG74" s="149"/>
      <c r="ESH74" s="149"/>
      <c r="ESI74" s="149"/>
      <c r="ESJ74" s="149"/>
      <c r="ESK74" s="149"/>
      <c r="ESL74" s="149"/>
      <c r="ESM74" s="149"/>
      <c r="ESN74" s="149"/>
      <c r="ESO74" s="149"/>
      <c r="ESP74" s="149"/>
      <c r="ESQ74" s="149"/>
      <c r="ESR74" s="149"/>
      <c r="ESS74" s="149"/>
      <c r="EST74" s="149"/>
      <c r="ESU74" s="149"/>
      <c r="ESV74" s="150"/>
      <c r="ESW74" s="149"/>
      <c r="ESX74" s="149"/>
      <c r="ESY74" s="149"/>
      <c r="ESZ74" s="149"/>
      <c r="ETA74" s="149"/>
      <c r="ETB74" s="149"/>
      <c r="ETC74" s="149"/>
      <c r="ETD74" s="149"/>
      <c r="ETE74" s="149"/>
      <c r="ETF74" s="149"/>
      <c r="ETG74" s="149"/>
      <c r="ETH74" s="149"/>
      <c r="ETI74" s="149"/>
      <c r="ETJ74" s="149"/>
      <c r="ETK74" s="149"/>
      <c r="ETL74" s="150"/>
      <c r="ETM74" s="149"/>
      <c r="ETN74" s="149"/>
      <c r="ETO74" s="149"/>
      <c r="ETP74" s="149"/>
      <c r="ETQ74" s="149"/>
      <c r="ETR74" s="149"/>
      <c r="ETS74" s="149"/>
      <c r="ETT74" s="149"/>
      <c r="ETU74" s="149"/>
      <c r="ETV74" s="149"/>
      <c r="ETW74" s="149"/>
      <c r="ETX74" s="149"/>
      <c r="ETY74" s="149"/>
      <c r="ETZ74" s="149"/>
      <c r="EUA74" s="149"/>
      <c r="EUB74" s="150"/>
      <c r="EUC74" s="149"/>
      <c r="EUD74" s="149"/>
      <c r="EUE74" s="149"/>
      <c r="EUF74" s="149"/>
      <c r="EUG74" s="149"/>
      <c r="EUH74" s="149"/>
      <c r="EUI74" s="149"/>
      <c r="EUJ74" s="149"/>
      <c r="EUK74" s="149"/>
      <c r="EUL74" s="149"/>
      <c r="EUM74" s="149"/>
      <c r="EUN74" s="149"/>
      <c r="EUO74" s="149"/>
      <c r="EUP74" s="149"/>
      <c r="EUQ74" s="149"/>
      <c r="EUR74" s="150"/>
      <c r="EUS74" s="149"/>
      <c r="EUT74" s="149"/>
      <c r="EUU74" s="149"/>
      <c r="EUV74" s="149"/>
      <c r="EUW74" s="149"/>
      <c r="EUX74" s="149"/>
      <c r="EUY74" s="149"/>
      <c r="EUZ74" s="149"/>
      <c r="EVA74" s="149"/>
      <c r="EVB74" s="149"/>
      <c r="EVC74" s="149"/>
      <c r="EVD74" s="149"/>
      <c r="EVE74" s="149"/>
      <c r="EVF74" s="149"/>
      <c r="EVG74" s="149"/>
      <c r="EVH74" s="150"/>
      <c r="EVI74" s="149"/>
      <c r="EVJ74" s="149"/>
      <c r="EVK74" s="149"/>
      <c r="EVL74" s="149"/>
      <c r="EVM74" s="149"/>
      <c r="EVN74" s="149"/>
      <c r="EVO74" s="149"/>
      <c r="EVP74" s="149"/>
      <c r="EVQ74" s="149"/>
      <c r="EVR74" s="149"/>
      <c r="EVS74" s="149"/>
      <c r="EVT74" s="149"/>
      <c r="EVU74" s="149"/>
      <c r="EVV74" s="149"/>
      <c r="EVW74" s="149"/>
      <c r="EVX74" s="150"/>
      <c r="EVY74" s="149"/>
      <c r="EVZ74" s="149"/>
      <c r="EWA74" s="149"/>
      <c r="EWB74" s="149"/>
      <c r="EWC74" s="149"/>
      <c r="EWD74" s="149"/>
      <c r="EWE74" s="149"/>
      <c r="EWF74" s="149"/>
      <c r="EWG74" s="149"/>
      <c r="EWH74" s="149"/>
      <c r="EWI74" s="149"/>
      <c r="EWJ74" s="149"/>
      <c r="EWK74" s="149"/>
      <c r="EWL74" s="149"/>
      <c r="EWM74" s="149"/>
      <c r="EWN74" s="150"/>
      <c r="EWO74" s="149"/>
      <c r="EWP74" s="149"/>
      <c r="EWQ74" s="149"/>
      <c r="EWR74" s="149"/>
      <c r="EWS74" s="149"/>
      <c r="EWT74" s="149"/>
      <c r="EWU74" s="149"/>
      <c r="EWV74" s="149"/>
      <c r="EWW74" s="149"/>
      <c r="EWX74" s="149"/>
      <c r="EWY74" s="149"/>
      <c r="EWZ74" s="149"/>
      <c r="EXA74" s="149"/>
      <c r="EXB74" s="149"/>
      <c r="EXC74" s="149"/>
      <c r="EXD74" s="150"/>
      <c r="EXE74" s="149"/>
      <c r="EXF74" s="149"/>
      <c r="EXG74" s="149"/>
      <c r="EXH74" s="149"/>
      <c r="EXI74" s="149"/>
      <c r="EXJ74" s="149"/>
      <c r="EXK74" s="149"/>
      <c r="EXL74" s="149"/>
      <c r="EXM74" s="149"/>
      <c r="EXN74" s="149"/>
      <c r="EXO74" s="149"/>
      <c r="EXP74" s="149"/>
      <c r="EXQ74" s="149"/>
      <c r="EXR74" s="149"/>
      <c r="EXS74" s="149"/>
      <c r="EXT74" s="150"/>
      <c r="EXU74" s="149"/>
      <c r="EXV74" s="149"/>
      <c r="EXW74" s="149"/>
      <c r="EXX74" s="149"/>
      <c r="EXY74" s="149"/>
      <c r="EXZ74" s="149"/>
      <c r="EYA74" s="149"/>
      <c r="EYB74" s="149"/>
      <c r="EYC74" s="149"/>
      <c r="EYD74" s="149"/>
      <c r="EYE74" s="149"/>
      <c r="EYF74" s="149"/>
      <c r="EYG74" s="149"/>
      <c r="EYH74" s="149"/>
      <c r="EYI74" s="149"/>
      <c r="EYJ74" s="150"/>
      <c r="EYK74" s="149"/>
      <c r="EYL74" s="149"/>
      <c r="EYM74" s="149"/>
      <c r="EYN74" s="149"/>
      <c r="EYO74" s="149"/>
      <c r="EYP74" s="149"/>
      <c r="EYQ74" s="149"/>
      <c r="EYR74" s="149"/>
      <c r="EYS74" s="149"/>
      <c r="EYT74" s="149"/>
      <c r="EYU74" s="149"/>
      <c r="EYV74" s="149"/>
      <c r="EYW74" s="149"/>
      <c r="EYX74" s="149"/>
      <c r="EYY74" s="149"/>
      <c r="EYZ74" s="150"/>
      <c r="EZA74" s="149"/>
      <c r="EZB74" s="149"/>
      <c r="EZC74" s="149"/>
      <c r="EZD74" s="149"/>
      <c r="EZE74" s="149"/>
      <c r="EZF74" s="149"/>
      <c r="EZG74" s="149"/>
      <c r="EZH74" s="149"/>
      <c r="EZI74" s="149"/>
      <c r="EZJ74" s="149"/>
      <c r="EZK74" s="149"/>
      <c r="EZL74" s="149"/>
      <c r="EZM74" s="149"/>
      <c r="EZN74" s="149"/>
      <c r="EZO74" s="149"/>
      <c r="EZP74" s="150"/>
      <c r="EZQ74" s="149"/>
      <c r="EZR74" s="149"/>
      <c r="EZS74" s="149"/>
      <c r="EZT74" s="149"/>
      <c r="EZU74" s="149"/>
      <c r="EZV74" s="149"/>
      <c r="EZW74" s="149"/>
      <c r="EZX74" s="149"/>
      <c r="EZY74" s="149"/>
      <c r="EZZ74" s="149"/>
      <c r="FAA74" s="149"/>
      <c r="FAB74" s="149"/>
      <c r="FAC74" s="149"/>
      <c r="FAD74" s="149"/>
      <c r="FAE74" s="149"/>
      <c r="FAF74" s="150"/>
      <c r="FAG74" s="149"/>
      <c r="FAH74" s="149"/>
      <c r="FAI74" s="149"/>
      <c r="FAJ74" s="149"/>
      <c r="FAK74" s="149"/>
      <c r="FAL74" s="149"/>
      <c r="FAM74" s="149"/>
      <c r="FAN74" s="149"/>
      <c r="FAO74" s="149"/>
      <c r="FAP74" s="149"/>
      <c r="FAQ74" s="149"/>
      <c r="FAR74" s="149"/>
      <c r="FAS74" s="149"/>
      <c r="FAT74" s="149"/>
      <c r="FAU74" s="149"/>
      <c r="FAV74" s="150"/>
      <c r="FAW74" s="149"/>
      <c r="FAX74" s="149"/>
      <c r="FAY74" s="149"/>
      <c r="FAZ74" s="149"/>
      <c r="FBA74" s="149"/>
      <c r="FBB74" s="149"/>
      <c r="FBC74" s="149"/>
      <c r="FBD74" s="149"/>
      <c r="FBE74" s="149"/>
      <c r="FBF74" s="149"/>
      <c r="FBG74" s="149"/>
      <c r="FBH74" s="149"/>
      <c r="FBI74" s="149"/>
      <c r="FBJ74" s="149"/>
      <c r="FBK74" s="149"/>
      <c r="FBL74" s="150"/>
      <c r="FBM74" s="149"/>
      <c r="FBN74" s="149"/>
      <c r="FBO74" s="149"/>
      <c r="FBP74" s="149"/>
      <c r="FBQ74" s="149"/>
      <c r="FBR74" s="149"/>
      <c r="FBS74" s="149"/>
      <c r="FBT74" s="149"/>
      <c r="FBU74" s="149"/>
      <c r="FBV74" s="149"/>
      <c r="FBW74" s="149"/>
      <c r="FBX74" s="149"/>
      <c r="FBY74" s="149"/>
      <c r="FBZ74" s="149"/>
      <c r="FCA74" s="149"/>
      <c r="FCB74" s="150"/>
      <c r="FCC74" s="149"/>
      <c r="FCD74" s="149"/>
      <c r="FCE74" s="149"/>
      <c r="FCF74" s="149"/>
      <c r="FCG74" s="149"/>
      <c r="FCH74" s="149"/>
      <c r="FCI74" s="149"/>
      <c r="FCJ74" s="149"/>
      <c r="FCK74" s="149"/>
      <c r="FCL74" s="149"/>
      <c r="FCM74" s="149"/>
      <c r="FCN74" s="149"/>
      <c r="FCO74" s="149"/>
      <c r="FCP74" s="149"/>
      <c r="FCQ74" s="149"/>
      <c r="FCR74" s="150"/>
      <c r="FCS74" s="149"/>
      <c r="FCT74" s="149"/>
      <c r="FCU74" s="149"/>
      <c r="FCV74" s="149"/>
      <c r="FCW74" s="149"/>
      <c r="FCX74" s="149"/>
      <c r="FCY74" s="149"/>
      <c r="FCZ74" s="149"/>
      <c r="FDA74" s="149"/>
      <c r="FDB74" s="149"/>
      <c r="FDC74" s="149"/>
      <c r="FDD74" s="149"/>
      <c r="FDE74" s="149"/>
      <c r="FDF74" s="149"/>
      <c r="FDG74" s="149"/>
      <c r="FDH74" s="150"/>
      <c r="FDI74" s="149"/>
      <c r="FDJ74" s="149"/>
      <c r="FDK74" s="149"/>
      <c r="FDL74" s="149"/>
      <c r="FDM74" s="149"/>
      <c r="FDN74" s="149"/>
      <c r="FDO74" s="149"/>
      <c r="FDP74" s="149"/>
      <c r="FDQ74" s="149"/>
      <c r="FDR74" s="149"/>
      <c r="FDS74" s="149"/>
      <c r="FDT74" s="149"/>
      <c r="FDU74" s="149"/>
      <c r="FDV74" s="149"/>
      <c r="FDW74" s="149"/>
      <c r="FDX74" s="150"/>
      <c r="FDY74" s="149"/>
      <c r="FDZ74" s="149"/>
      <c r="FEA74" s="149"/>
      <c r="FEB74" s="149"/>
      <c r="FEC74" s="149"/>
      <c r="FED74" s="149"/>
      <c r="FEE74" s="149"/>
      <c r="FEF74" s="149"/>
      <c r="FEG74" s="149"/>
      <c r="FEH74" s="149"/>
      <c r="FEI74" s="149"/>
      <c r="FEJ74" s="149"/>
      <c r="FEK74" s="149"/>
      <c r="FEL74" s="149"/>
      <c r="FEM74" s="149"/>
      <c r="FEN74" s="150"/>
      <c r="FEO74" s="149"/>
      <c r="FEP74" s="149"/>
      <c r="FEQ74" s="149"/>
      <c r="FER74" s="149"/>
      <c r="FES74" s="149"/>
      <c r="FET74" s="149"/>
      <c r="FEU74" s="149"/>
      <c r="FEV74" s="149"/>
      <c r="FEW74" s="149"/>
      <c r="FEX74" s="149"/>
      <c r="FEY74" s="149"/>
      <c r="FEZ74" s="149"/>
      <c r="FFA74" s="149"/>
      <c r="FFB74" s="149"/>
      <c r="FFC74" s="149"/>
      <c r="FFD74" s="150"/>
      <c r="FFE74" s="149"/>
      <c r="FFF74" s="149"/>
      <c r="FFG74" s="149"/>
      <c r="FFH74" s="149"/>
      <c r="FFI74" s="149"/>
      <c r="FFJ74" s="149"/>
      <c r="FFK74" s="149"/>
      <c r="FFL74" s="149"/>
      <c r="FFM74" s="149"/>
      <c r="FFN74" s="149"/>
      <c r="FFO74" s="149"/>
      <c r="FFP74" s="149"/>
      <c r="FFQ74" s="149"/>
      <c r="FFR74" s="149"/>
      <c r="FFS74" s="149"/>
      <c r="FFT74" s="150"/>
      <c r="FFU74" s="149"/>
      <c r="FFV74" s="149"/>
      <c r="FFW74" s="149"/>
      <c r="FFX74" s="149"/>
      <c r="FFY74" s="149"/>
      <c r="FFZ74" s="149"/>
      <c r="FGA74" s="149"/>
      <c r="FGB74" s="149"/>
      <c r="FGC74" s="149"/>
      <c r="FGD74" s="149"/>
      <c r="FGE74" s="149"/>
      <c r="FGF74" s="149"/>
      <c r="FGG74" s="149"/>
      <c r="FGH74" s="149"/>
      <c r="FGI74" s="149"/>
      <c r="FGJ74" s="150"/>
      <c r="FGK74" s="149"/>
      <c r="FGL74" s="149"/>
      <c r="FGM74" s="149"/>
      <c r="FGN74" s="149"/>
      <c r="FGO74" s="149"/>
      <c r="FGP74" s="149"/>
      <c r="FGQ74" s="149"/>
      <c r="FGR74" s="149"/>
      <c r="FGS74" s="149"/>
      <c r="FGT74" s="149"/>
      <c r="FGU74" s="149"/>
      <c r="FGV74" s="149"/>
      <c r="FGW74" s="149"/>
      <c r="FGX74" s="149"/>
      <c r="FGY74" s="149"/>
      <c r="FGZ74" s="150"/>
      <c r="FHA74" s="149"/>
      <c r="FHB74" s="149"/>
      <c r="FHC74" s="149"/>
      <c r="FHD74" s="149"/>
      <c r="FHE74" s="149"/>
      <c r="FHF74" s="149"/>
      <c r="FHG74" s="149"/>
      <c r="FHH74" s="149"/>
      <c r="FHI74" s="149"/>
      <c r="FHJ74" s="149"/>
      <c r="FHK74" s="149"/>
      <c r="FHL74" s="149"/>
      <c r="FHM74" s="149"/>
      <c r="FHN74" s="149"/>
      <c r="FHO74" s="149"/>
      <c r="FHP74" s="150"/>
      <c r="FHQ74" s="149"/>
      <c r="FHR74" s="149"/>
      <c r="FHS74" s="149"/>
      <c r="FHT74" s="149"/>
      <c r="FHU74" s="149"/>
      <c r="FHV74" s="149"/>
      <c r="FHW74" s="149"/>
      <c r="FHX74" s="149"/>
      <c r="FHY74" s="149"/>
      <c r="FHZ74" s="149"/>
      <c r="FIA74" s="149"/>
      <c r="FIB74" s="149"/>
      <c r="FIC74" s="149"/>
      <c r="FID74" s="149"/>
      <c r="FIE74" s="149"/>
      <c r="FIF74" s="150"/>
      <c r="FIG74" s="149"/>
      <c r="FIH74" s="149"/>
      <c r="FII74" s="149"/>
      <c r="FIJ74" s="149"/>
      <c r="FIK74" s="149"/>
      <c r="FIL74" s="149"/>
      <c r="FIM74" s="149"/>
      <c r="FIN74" s="149"/>
      <c r="FIO74" s="149"/>
      <c r="FIP74" s="149"/>
      <c r="FIQ74" s="149"/>
      <c r="FIR74" s="149"/>
      <c r="FIS74" s="149"/>
      <c r="FIT74" s="149"/>
      <c r="FIU74" s="149"/>
      <c r="FIV74" s="150"/>
      <c r="FIW74" s="149"/>
      <c r="FIX74" s="149"/>
      <c r="FIY74" s="149"/>
      <c r="FIZ74" s="149"/>
      <c r="FJA74" s="149"/>
      <c r="FJB74" s="149"/>
      <c r="FJC74" s="149"/>
      <c r="FJD74" s="149"/>
      <c r="FJE74" s="149"/>
      <c r="FJF74" s="149"/>
      <c r="FJG74" s="149"/>
      <c r="FJH74" s="149"/>
      <c r="FJI74" s="149"/>
      <c r="FJJ74" s="149"/>
      <c r="FJK74" s="149"/>
      <c r="FJL74" s="150"/>
      <c r="FJM74" s="149"/>
      <c r="FJN74" s="149"/>
      <c r="FJO74" s="149"/>
      <c r="FJP74" s="149"/>
      <c r="FJQ74" s="149"/>
      <c r="FJR74" s="149"/>
      <c r="FJS74" s="149"/>
      <c r="FJT74" s="149"/>
      <c r="FJU74" s="149"/>
      <c r="FJV74" s="149"/>
      <c r="FJW74" s="149"/>
      <c r="FJX74" s="149"/>
      <c r="FJY74" s="149"/>
      <c r="FJZ74" s="149"/>
      <c r="FKA74" s="149"/>
      <c r="FKB74" s="150"/>
      <c r="FKC74" s="149"/>
      <c r="FKD74" s="149"/>
      <c r="FKE74" s="149"/>
      <c r="FKF74" s="149"/>
      <c r="FKG74" s="149"/>
      <c r="FKH74" s="149"/>
      <c r="FKI74" s="149"/>
      <c r="FKJ74" s="149"/>
      <c r="FKK74" s="149"/>
      <c r="FKL74" s="149"/>
      <c r="FKM74" s="149"/>
      <c r="FKN74" s="149"/>
      <c r="FKO74" s="149"/>
      <c r="FKP74" s="149"/>
      <c r="FKQ74" s="149"/>
      <c r="FKR74" s="150"/>
      <c r="FKS74" s="149"/>
      <c r="FKT74" s="149"/>
      <c r="FKU74" s="149"/>
      <c r="FKV74" s="149"/>
      <c r="FKW74" s="149"/>
      <c r="FKX74" s="149"/>
      <c r="FKY74" s="149"/>
      <c r="FKZ74" s="149"/>
      <c r="FLA74" s="149"/>
      <c r="FLB74" s="149"/>
      <c r="FLC74" s="149"/>
      <c r="FLD74" s="149"/>
      <c r="FLE74" s="149"/>
      <c r="FLF74" s="149"/>
      <c r="FLG74" s="149"/>
      <c r="FLH74" s="150"/>
      <c r="FLI74" s="149"/>
      <c r="FLJ74" s="149"/>
      <c r="FLK74" s="149"/>
      <c r="FLL74" s="149"/>
      <c r="FLM74" s="149"/>
      <c r="FLN74" s="149"/>
      <c r="FLO74" s="149"/>
      <c r="FLP74" s="149"/>
      <c r="FLQ74" s="149"/>
      <c r="FLR74" s="149"/>
      <c r="FLS74" s="149"/>
      <c r="FLT74" s="149"/>
      <c r="FLU74" s="149"/>
      <c r="FLV74" s="149"/>
      <c r="FLW74" s="149"/>
      <c r="FLX74" s="150"/>
      <c r="FLY74" s="149"/>
      <c r="FLZ74" s="149"/>
      <c r="FMA74" s="149"/>
      <c r="FMB74" s="149"/>
      <c r="FMC74" s="149"/>
      <c r="FMD74" s="149"/>
      <c r="FME74" s="149"/>
      <c r="FMF74" s="149"/>
      <c r="FMG74" s="149"/>
      <c r="FMH74" s="149"/>
      <c r="FMI74" s="149"/>
      <c r="FMJ74" s="149"/>
      <c r="FMK74" s="149"/>
      <c r="FML74" s="149"/>
      <c r="FMM74" s="149"/>
      <c r="FMN74" s="150"/>
      <c r="FMO74" s="149"/>
      <c r="FMP74" s="149"/>
      <c r="FMQ74" s="149"/>
      <c r="FMR74" s="149"/>
      <c r="FMS74" s="149"/>
      <c r="FMT74" s="149"/>
      <c r="FMU74" s="149"/>
      <c r="FMV74" s="149"/>
      <c r="FMW74" s="149"/>
      <c r="FMX74" s="149"/>
      <c r="FMY74" s="149"/>
      <c r="FMZ74" s="149"/>
      <c r="FNA74" s="149"/>
      <c r="FNB74" s="149"/>
      <c r="FNC74" s="149"/>
      <c r="FND74" s="150"/>
      <c r="FNE74" s="149"/>
      <c r="FNF74" s="149"/>
      <c r="FNG74" s="149"/>
      <c r="FNH74" s="149"/>
      <c r="FNI74" s="149"/>
      <c r="FNJ74" s="149"/>
      <c r="FNK74" s="149"/>
      <c r="FNL74" s="149"/>
      <c r="FNM74" s="149"/>
      <c r="FNN74" s="149"/>
      <c r="FNO74" s="149"/>
      <c r="FNP74" s="149"/>
      <c r="FNQ74" s="149"/>
      <c r="FNR74" s="149"/>
      <c r="FNS74" s="149"/>
      <c r="FNT74" s="150"/>
      <c r="FNU74" s="149"/>
      <c r="FNV74" s="149"/>
      <c r="FNW74" s="149"/>
      <c r="FNX74" s="149"/>
      <c r="FNY74" s="149"/>
      <c r="FNZ74" s="149"/>
      <c r="FOA74" s="149"/>
      <c r="FOB74" s="149"/>
      <c r="FOC74" s="149"/>
      <c r="FOD74" s="149"/>
      <c r="FOE74" s="149"/>
      <c r="FOF74" s="149"/>
      <c r="FOG74" s="149"/>
      <c r="FOH74" s="149"/>
      <c r="FOI74" s="149"/>
      <c r="FOJ74" s="150"/>
      <c r="FOK74" s="149"/>
      <c r="FOL74" s="149"/>
      <c r="FOM74" s="149"/>
      <c r="FON74" s="149"/>
      <c r="FOO74" s="149"/>
      <c r="FOP74" s="149"/>
      <c r="FOQ74" s="149"/>
      <c r="FOR74" s="149"/>
      <c r="FOS74" s="149"/>
      <c r="FOT74" s="149"/>
      <c r="FOU74" s="149"/>
      <c r="FOV74" s="149"/>
      <c r="FOW74" s="149"/>
      <c r="FOX74" s="149"/>
      <c r="FOY74" s="149"/>
      <c r="FOZ74" s="150"/>
      <c r="FPA74" s="149"/>
      <c r="FPB74" s="149"/>
      <c r="FPC74" s="149"/>
      <c r="FPD74" s="149"/>
      <c r="FPE74" s="149"/>
      <c r="FPF74" s="149"/>
      <c r="FPG74" s="149"/>
      <c r="FPH74" s="149"/>
      <c r="FPI74" s="149"/>
      <c r="FPJ74" s="149"/>
      <c r="FPK74" s="149"/>
      <c r="FPL74" s="149"/>
      <c r="FPM74" s="149"/>
      <c r="FPN74" s="149"/>
      <c r="FPO74" s="149"/>
      <c r="FPP74" s="150"/>
      <c r="FPQ74" s="149"/>
      <c r="FPR74" s="149"/>
      <c r="FPS74" s="149"/>
      <c r="FPT74" s="149"/>
      <c r="FPU74" s="149"/>
      <c r="FPV74" s="149"/>
      <c r="FPW74" s="149"/>
      <c r="FPX74" s="149"/>
      <c r="FPY74" s="149"/>
      <c r="FPZ74" s="149"/>
      <c r="FQA74" s="149"/>
      <c r="FQB74" s="149"/>
      <c r="FQC74" s="149"/>
      <c r="FQD74" s="149"/>
      <c r="FQE74" s="149"/>
      <c r="FQF74" s="150"/>
      <c r="FQG74" s="149"/>
      <c r="FQH74" s="149"/>
      <c r="FQI74" s="149"/>
      <c r="FQJ74" s="149"/>
      <c r="FQK74" s="149"/>
      <c r="FQL74" s="149"/>
      <c r="FQM74" s="149"/>
      <c r="FQN74" s="149"/>
      <c r="FQO74" s="149"/>
      <c r="FQP74" s="149"/>
      <c r="FQQ74" s="149"/>
      <c r="FQR74" s="149"/>
      <c r="FQS74" s="149"/>
      <c r="FQT74" s="149"/>
      <c r="FQU74" s="149"/>
      <c r="FQV74" s="150"/>
      <c r="FQW74" s="149"/>
      <c r="FQX74" s="149"/>
      <c r="FQY74" s="149"/>
      <c r="FQZ74" s="149"/>
      <c r="FRA74" s="149"/>
      <c r="FRB74" s="149"/>
      <c r="FRC74" s="149"/>
      <c r="FRD74" s="149"/>
      <c r="FRE74" s="149"/>
      <c r="FRF74" s="149"/>
      <c r="FRG74" s="149"/>
      <c r="FRH74" s="149"/>
      <c r="FRI74" s="149"/>
      <c r="FRJ74" s="149"/>
      <c r="FRK74" s="149"/>
      <c r="FRL74" s="150"/>
      <c r="FRM74" s="149"/>
      <c r="FRN74" s="149"/>
      <c r="FRO74" s="149"/>
      <c r="FRP74" s="149"/>
      <c r="FRQ74" s="149"/>
      <c r="FRR74" s="149"/>
      <c r="FRS74" s="149"/>
      <c r="FRT74" s="149"/>
      <c r="FRU74" s="149"/>
      <c r="FRV74" s="149"/>
      <c r="FRW74" s="149"/>
      <c r="FRX74" s="149"/>
      <c r="FRY74" s="149"/>
      <c r="FRZ74" s="149"/>
      <c r="FSA74" s="149"/>
      <c r="FSB74" s="150"/>
      <c r="FSC74" s="149"/>
      <c r="FSD74" s="149"/>
      <c r="FSE74" s="149"/>
      <c r="FSF74" s="149"/>
      <c r="FSG74" s="149"/>
      <c r="FSH74" s="149"/>
      <c r="FSI74" s="149"/>
      <c r="FSJ74" s="149"/>
      <c r="FSK74" s="149"/>
      <c r="FSL74" s="149"/>
      <c r="FSM74" s="149"/>
      <c r="FSN74" s="149"/>
      <c r="FSO74" s="149"/>
      <c r="FSP74" s="149"/>
      <c r="FSQ74" s="149"/>
      <c r="FSR74" s="150"/>
      <c r="FSS74" s="149"/>
      <c r="FST74" s="149"/>
      <c r="FSU74" s="149"/>
      <c r="FSV74" s="149"/>
      <c r="FSW74" s="149"/>
      <c r="FSX74" s="149"/>
      <c r="FSY74" s="149"/>
      <c r="FSZ74" s="149"/>
      <c r="FTA74" s="149"/>
      <c r="FTB74" s="149"/>
      <c r="FTC74" s="149"/>
      <c r="FTD74" s="149"/>
      <c r="FTE74" s="149"/>
      <c r="FTF74" s="149"/>
      <c r="FTG74" s="149"/>
      <c r="FTH74" s="150"/>
      <c r="FTI74" s="149"/>
      <c r="FTJ74" s="149"/>
      <c r="FTK74" s="149"/>
      <c r="FTL74" s="149"/>
      <c r="FTM74" s="149"/>
      <c r="FTN74" s="149"/>
      <c r="FTO74" s="149"/>
      <c r="FTP74" s="149"/>
      <c r="FTQ74" s="149"/>
      <c r="FTR74" s="149"/>
      <c r="FTS74" s="149"/>
      <c r="FTT74" s="149"/>
      <c r="FTU74" s="149"/>
      <c r="FTV74" s="149"/>
      <c r="FTW74" s="149"/>
      <c r="FTX74" s="150"/>
      <c r="FTY74" s="149"/>
      <c r="FTZ74" s="149"/>
      <c r="FUA74" s="149"/>
      <c r="FUB74" s="149"/>
      <c r="FUC74" s="149"/>
      <c r="FUD74" s="149"/>
      <c r="FUE74" s="149"/>
      <c r="FUF74" s="149"/>
      <c r="FUG74" s="149"/>
      <c r="FUH74" s="149"/>
      <c r="FUI74" s="149"/>
      <c r="FUJ74" s="149"/>
      <c r="FUK74" s="149"/>
      <c r="FUL74" s="149"/>
      <c r="FUM74" s="149"/>
      <c r="FUN74" s="150"/>
      <c r="FUO74" s="149"/>
      <c r="FUP74" s="149"/>
      <c r="FUQ74" s="149"/>
      <c r="FUR74" s="149"/>
      <c r="FUS74" s="149"/>
      <c r="FUT74" s="149"/>
      <c r="FUU74" s="149"/>
      <c r="FUV74" s="149"/>
      <c r="FUW74" s="149"/>
      <c r="FUX74" s="149"/>
      <c r="FUY74" s="149"/>
      <c r="FUZ74" s="149"/>
      <c r="FVA74" s="149"/>
      <c r="FVB74" s="149"/>
      <c r="FVC74" s="149"/>
      <c r="FVD74" s="150"/>
      <c r="FVE74" s="149"/>
      <c r="FVF74" s="149"/>
      <c r="FVG74" s="149"/>
      <c r="FVH74" s="149"/>
      <c r="FVI74" s="149"/>
      <c r="FVJ74" s="149"/>
      <c r="FVK74" s="149"/>
      <c r="FVL74" s="149"/>
      <c r="FVM74" s="149"/>
      <c r="FVN74" s="149"/>
      <c r="FVO74" s="149"/>
      <c r="FVP74" s="149"/>
      <c r="FVQ74" s="149"/>
      <c r="FVR74" s="149"/>
      <c r="FVS74" s="149"/>
      <c r="FVT74" s="150"/>
      <c r="FVU74" s="149"/>
      <c r="FVV74" s="149"/>
      <c r="FVW74" s="149"/>
      <c r="FVX74" s="149"/>
      <c r="FVY74" s="149"/>
      <c r="FVZ74" s="149"/>
      <c r="FWA74" s="149"/>
      <c r="FWB74" s="149"/>
      <c r="FWC74" s="149"/>
      <c r="FWD74" s="149"/>
      <c r="FWE74" s="149"/>
      <c r="FWF74" s="149"/>
      <c r="FWG74" s="149"/>
      <c r="FWH74" s="149"/>
      <c r="FWI74" s="149"/>
      <c r="FWJ74" s="150"/>
      <c r="FWK74" s="149"/>
      <c r="FWL74" s="149"/>
      <c r="FWM74" s="149"/>
      <c r="FWN74" s="149"/>
      <c r="FWO74" s="149"/>
      <c r="FWP74" s="149"/>
      <c r="FWQ74" s="149"/>
      <c r="FWR74" s="149"/>
      <c r="FWS74" s="149"/>
      <c r="FWT74" s="149"/>
      <c r="FWU74" s="149"/>
      <c r="FWV74" s="149"/>
      <c r="FWW74" s="149"/>
      <c r="FWX74" s="149"/>
      <c r="FWY74" s="149"/>
      <c r="FWZ74" s="150"/>
      <c r="FXA74" s="149"/>
      <c r="FXB74" s="149"/>
      <c r="FXC74" s="149"/>
      <c r="FXD74" s="149"/>
      <c r="FXE74" s="149"/>
      <c r="FXF74" s="149"/>
      <c r="FXG74" s="149"/>
      <c r="FXH74" s="149"/>
      <c r="FXI74" s="149"/>
      <c r="FXJ74" s="149"/>
      <c r="FXK74" s="149"/>
      <c r="FXL74" s="149"/>
      <c r="FXM74" s="149"/>
      <c r="FXN74" s="149"/>
      <c r="FXO74" s="149"/>
      <c r="FXP74" s="150"/>
      <c r="FXQ74" s="149"/>
      <c r="FXR74" s="149"/>
      <c r="FXS74" s="149"/>
      <c r="FXT74" s="149"/>
      <c r="FXU74" s="149"/>
      <c r="FXV74" s="149"/>
      <c r="FXW74" s="149"/>
      <c r="FXX74" s="149"/>
      <c r="FXY74" s="149"/>
      <c r="FXZ74" s="149"/>
      <c r="FYA74" s="149"/>
      <c r="FYB74" s="149"/>
      <c r="FYC74" s="149"/>
      <c r="FYD74" s="149"/>
      <c r="FYE74" s="149"/>
      <c r="FYF74" s="150"/>
      <c r="FYG74" s="149"/>
      <c r="FYH74" s="149"/>
      <c r="FYI74" s="149"/>
      <c r="FYJ74" s="149"/>
      <c r="FYK74" s="149"/>
      <c r="FYL74" s="149"/>
      <c r="FYM74" s="149"/>
      <c r="FYN74" s="149"/>
      <c r="FYO74" s="149"/>
      <c r="FYP74" s="149"/>
      <c r="FYQ74" s="149"/>
      <c r="FYR74" s="149"/>
      <c r="FYS74" s="149"/>
      <c r="FYT74" s="149"/>
      <c r="FYU74" s="149"/>
      <c r="FYV74" s="150"/>
      <c r="FYW74" s="149"/>
      <c r="FYX74" s="149"/>
      <c r="FYY74" s="149"/>
      <c r="FYZ74" s="149"/>
      <c r="FZA74" s="149"/>
      <c r="FZB74" s="149"/>
      <c r="FZC74" s="149"/>
      <c r="FZD74" s="149"/>
      <c r="FZE74" s="149"/>
      <c r="FZF74" s="149"/>
      <c r="FZG74" s="149"/>
      <c r="FZH74" s="149"/>
      <c r="FZI74" s="149"/>
      <c r="FZJ74" s="149"/>
      <c r="FZK74" s="149"/>
      <c r="FZL74" s="150"/>
      <c r="FZM74" s="149"/>
      <c r="FZN74" s="149"/>
      <c r="FZO74" s="149"/>
      <c r="FZP74" s="149"/>
      <c r="FZQ74" s="149"/>
      <c r="FZR74" s="149"/>
      <c r="FZS74" s="149"/>
      <c r="FZT74" s="149"/>
      <c r="FZU74" s="149"/>
      <c r="FZV74" s="149"/>
      <c r="FZW74" s="149"/>
      <c r="FZX74" s="149"/>
      <c r="FZY74" s="149"/>
      <c r="FZZ74" s="149"/>
      <c r="GAA74" s="149"/>
      <c r="GAB74" s="150"/>
      <c r="GAC74" s="149"/>
      <c r="GAD74" s="149"/>
      <c r="GAE74" s="149"/>
      <c r="GAF74" s="149"/>
      <c r="GAG74" s="149"/>
      <c r="GAH74" s="149"/>
      <c r="GAI74" s="149"/>
      <c r="GAJ74" s="149"/>
      <c r="GAK74" s="149"/>
      <c r="GAL74" s="149"/>
      <c r="GAM74" s="149"/>
      <c r="GAN74" s="149"/>
      <c r="GAO74" s="149"/>
      <c r="GAP74" s="149"/>
      <c r="GAQ74" s="149"/>
      <c r="GAR74" s="150"/>
      <c r="GAS74" s="149"/>
      <c r="GAT74" s="149"/>
      <c r="GAU74" s="149"/>
      <c r="GAV74" s="149"/>
      <c r="GAW74" s="149"/>
      <c r="GAX74" s="149"/>
      <c r="GAY74" s="149"/>
      <c r="GAZ74" s="149"/>
      <c r="GBA74" s="149"/>
      <c r="GBB74" s="149"/>
      <c r="GBC74" s="149"/>
      <c r="GBD74" s="149"/>
      <c r="GBE74" s="149"/>
      <c r="GBF74" s="149"/>
      <c r="GBG74" s="149"/>
      <c r="GBH74" s="150"/>
      <c r="GBI74" s="149"/>
      <c r="GBJ74" s="149"/>
      <c r="GBK74" s="149"/>
      <c r="GBL74" s="149"/>
      <c r="GBM74" s="149"/>
      <c r="GBN74" s="149"/>
      <c r="GBO74" s="149"/>
      <c r="GBP74" s="149"/>
      <c r="GBQ74" s="149"/>
      <c r="GBR74" s="149"/>
      <c r="GBS74" s="149"/>
      <c r="GBT74" s="149"/>
      <c r="GBU74" s="149"/>
      <c r="GBV74" s="149"/>
      <c r="GBW74" s="149"/>
      <c r="GBX74" s="150"/>
      <c r="GBY74" s="149"/>
      <c r="GBZ74" s="149"/>
      <c r="GCA74" s="149"/>
      <c r="GCB74" s="149"/>
      <c r="GCC74" s="149"/>
      <c r="GCD74" s="149"/>
      <c r="GCE74" s="149"/>
      <c r="GCF74" s="149"/>
      <c r="GCG74" s="149"/>
      <c r="GCH74" s="149"/>
      <c r="GCI74" s="149"/>
      <c r="GCJ74" s="149"/>
      <c r="GCK74" s="149"/>
      <c r="GCL74" s="149"/>
      <c r="GCM74" s="149"/>
      <c r="GCN74" s="150"/>
      <c r="GCO74" s="149"/>
      <c r="GCP74" s="149"/>
      <c r="GCQ74" s="149"/>
      <c r="GCR74" s="149"/>
      <c r="GCS74" s="149"/>
      <c r="GCT74" s="149"/>
      <c r="GCU74" s="149"/>
      <c r="GCV74" s="149"/>
      <c r="GCW74" s="149"/>
      <c r="GCX74" s="149"/>
      <c r="GCY74" s="149"/>
      <c r="GCZ74" s="149"/>
      <c r="GDA74" s="149"/>
      <c r="GDB74" s="149"/>
      <c r="GDC74" s="149"/>
      <c r="GDD74" s="150"/>
      <c r="GDE74" s="149"/>
      <c r="GDF74" s="149"/>
      <c r="GDG74" s="149"/>
      <c r="GDH74" s="149"/>
      <c r="GDI74" s="149"/>
      <c r="GDJ74" s="149"/>
      <c r="GDK74" s="149"/>
      <c r="GDL74" s="149"/>
      <c r="GDM74" s="149"/>
      <c r="GDN74" s="149"/>
      <c r="GDO74" s="149"/>
      <c r="GDP74" s="149"/>
      <c r="GDQ74" s="149"/>
      <c r="GDR74" s="149"/>
      <c r="GDS74" s="149"/>
      <c r="GDT74" s="150"/>
      <c r="GDU74" s="149"/>
      <c r="GDV74" s="149"/>
      <c r="GDW74" s="149"/>
      <c r="GDX74" s="149"/>
      <c r="GDY74" s="149"/>
      <c r="GDZ74" s="149"/>
      <c r="GEA74" s="149"/>
      <c r="GEB74" s="149"/>
      <c r="GEC74" s="149"/>
      <c r="GED74" s="149"/>
      <c r="GEE74" s="149"/>
      <c r="GEF74" s="149"/>
      <c r="GEG74" s="149"/>
      <c r="GEH74" s="149"/>
      <c r="GEI74" s="149"/>
      <c r="GEJ74" s="150"/>
      <c r="GEK74" s="149"/>
      <c r="GEL74" s="149"/>
      <c r="GEM74" s="149"/>
      <c r="GEN74" s="149"/>
      <c r="GEO74" s="149"/>
      <c r="GEP74" s="149"/>
      <c r="GEQ74" s="149"/>
      <c r="GER74" s="149"/>
      <c r="GES74" s="149"/>
      <c r="GET74" s="149"/>
      <c r="GEU74" s="149"/>
      <c r="GEV74" s="149"/>
      <c r="GEW74" s="149"/>
      <c r="GEX74" s="149"/>
      <c r="GEY74" s="149"/>
      <c r="GEZ74" s="150"/>
      <c r="GFA74" s="149"/>
      <c r="GFB74" s="149"/>
      <c r="GFC74" s="149"/>
      <c r="GFD74" s="149"/>
      <c r="GFE74" s="149"/>
      <c r="GFF74" s="149"/>
      <c r="GFG74" s="149"/>
      <c r="GFH74" s="149"/>
      <c r="GFI74" s="149"/>
      <c r="GFJ74" s="149"/>
      <c r="GFK74" s="149"/>
      <c r="GFL74" s="149"/>
      <c r="GFM74" s="149"/>
      <c r="GFN74" s="149"/>
      <c r="GFO74" s="149"/>
      <c r="GFP74" s="150"/>
      <c r="GFQ74" s="149"/>
      <c r="GFR74" s="149"/>
      <c r="GFS74" s="149"/>
      <c r="GFT74" s="149"/>
      <c r="GFU74" s="149"/>
      <c r="GFV74" s="149"/>
      <c r="GFW74" s="149"/>
      <c r="GFX74" s="149"/>
      <c r="GFY74" s="149"/>
      <c r="GFZ74" s="149"/>
      <c r="GGA74" s="149"/>
      <c r="GGB74" s="149"/>
      <c r="GGC74" s="149"/>
      <c r="GGD74" s="149"/>
      <c r="GGE74" s="149"/>
      <c r="GGF74" s="150"/>
      <c r="GGG74" s="149"/>
      <c r="GGH74" s="149"/>
      <c r="GGI74" s="149"/>
      <c r="GGJ74" s="149"/>
      <c r="GGK74" s="149"/>
      <c r="GGL74" s="149"/>
      <c r="GGM74" s="149"/>
      <c r="GGN74" s="149"/>
      <c r="GGO74" s="149"/>
      <c r="GGP74" s="149"/>
      <c r="GGQ74" s="149"/>
      <c r="GGR74" s="149"/>
      <c r="GGS74" s="149"/>
      <c r="GGT74" s="149"/>
      <c r="GGU74" s="149"/>
      <c r="GGV74" s="150"/>
      <c r="GGW74" s="149"/>
      <c r="GGX74" s="149"/>
      <c r="GGY74" s="149"/>
      <c r="GGZ74" s="149"/>
      <c r="GHA74" s="149"/>
      <c r="GHB74" s="149"/>
      <c r="GHC74" s="149"/>
      <c r="GHD74" s="149"/>
      <c r="GHE74" s="149"/>
      <c r="GHF74" s="149"/>
      <c r="GHG74" s="149"/>
      <c r="GHH74" s="149"/>
      <c r="GHI74" s="149"/>
      <c r="GHJ74" s="149"/>
      <c r="GHK74" s="149"/>
      <c r="GHL74" s="150"/>
      <c r="GHM74" s="149"/>
      <c r="GHN74" s="149"/>
      <c r="GHO74" s="149"/>
      <c r="GHP74" s="149"/>
      <c r="GHQ74" s="149"/>
      <c r="GHR74" s="149"/>
      <c r="GHS74" s="149"/>
      <c r="GHT74" s="149"/>
      <c r="GHU74" s="149"/>
      <c r="GHV74" s="149"/>
      <c r="GHW74" s="149"/>
      <c r="GHX74" s="149"/>
      <c r="GHY74" s="149"/>
      <c r="GHZ74" s="149"/>
      <c r="GIA74" s="149"/>
      <c r="GIB74" s="150"/>
      <c r="GIC74" s="149"/>
      <c r="GID74" s="149"/>
      <c r="GIE74" s="149"/>
      <c r="GIF74" s="149"/>
      <c r="GIG74" s="149"/>
      <c r="GIH74" s="149"/>
      <c r="GII74" s="149"/>
      <c r="GIJ74" s="149"/>
      <c r="GIK74" s="149"/>
      <c r="GIL74" s="149"/>
      <c r="GIM74" s="149"/>
      <c r="GIN74" s="149"/>
      <c r="GIO74" s="149"/>
      <c r="GIP74" s="149"/>
      <c r="GIQ74" s="149"/>
      <c r="GIR74" s="150"/>
      <c r="GIS74" s="149"/>
      <c r="GIT74" s="149"/>
      <c r="GIU74" s="149"/>
      <c r="GIV74" s="149"/>
      <c r="GIW74" s="149"/>
      <c r="GIX74" s="149"/>
      <c r="GIY74" s="149"/>
      <c r="GIZ74" s="149"/>
      <c r="GJA74" s="149"/>
      <c r="GJB74" s="149"/>
      <c r="GJC74" s="149"/>
      <c r="GJD74" s="149"/>
      <c r="GJE74" s="149"/>
      <c r="GJF74" s="149"/>
      <c r="GJG74" s="149"/>
      <c r="GJH74" s="150"/>
      <c r="GJI74" s="149"/>
      <c r="GJJ74" s="149"/>
      <c r="GJK74" s="149"/>
      <c r="GJL74" s="149"/>
      <c r="GJM74" s="149"/>
      <c r="GJN74" s="149"/>
      <c r="GJO74" s="149"/>
      <c r="GJP74" s="149"/>
      <c r="GJQ74" s="149"/>
      <c r="GJR74" s="149"/>
      <c r="GJS74" s="149"/>
      <c r="GJT74" s="149"/>
      <c r="GJU74" s="149"/>
      <c r="GJV74" s="149"/>
      <c r="GJW74" s="149"/>
      <c r="GJX74" s="150"/>
      <c r="GJY74" s="149"/>
      <c r="GJZ74" s="149"/>
      <c r="GKA74" s="149"/>
      <c r="GKB74" s="149"/>
      <c r="GKC74" s="149"/>
      <c r="GKD74" s="149"/>
      <c r="GKE74" s="149"/>
      <c r="GKF74" s="149"/>
      <c r="GKG74" s="149"/>
      <c r="GKH74" s="149"/>
      <c r="GKI74" s="149"/>
      <c r="GKJ74" s="149"/>
      <c r="GKK74" s="149"/>
      <c r="GKL74" s="149"/>
      <c r="GKM74" s="149"/>
      <c r="GKN74" s="150"/>
      <c r="GKO74" s="149"/>
      <c r="GKP74" s="149"/>
      <c r="GKQ74" s="149"/>
      <c r="GKR74" s="149"/>
      <c r="GKS74" s="149"/>
      <c r="GKT74" s="149"/>
      <c r="GKU74" s="149"/>
      <c r="GKV74" s="149"/>
      <c r="GKW74" s="149"/>
      <c r="GKX74" s="149"/>
      <c r="GKY74" s="149"/>
      <c r="GKZ74" s="149"/>
      <c r="GLA74" s="149"/>
      <c r="GLB74" s="149"/>
      <c r="GLC74" s="149"/>
      <c r="GLD74" s="150"/>
      <c r="GLE74" s="149"/>
      <c r="GLF74" s="149"/>
      <c r="GLG74" s="149"/>
      <c r="GLH74" s="149"/>
      <c r="GLI74" s="149"/>
      <c r="GLJ74" s="149"/>
      <c r="GLK74" s="149"/>
      <c r="GLL74" s="149"/>
      <c r="GLM74" s="149"/>
      <c r="GLN74" s="149"/>
      <c r="GLO74" s="149"/>
      <c r="GLP74" s="149"/>
      <c r="GLQ74" s="149"/>
      <c r="GLR74" s="149"/>
      <c r="GLS74" s="149"/>
      <c r="GLT74" s="150"/>
      <c r="GLU74" s="149"/>
      <c r="GLV74" s="149"/>
      <c r="GLW74" s="149"/>
      <c r="GLX74" s="149"/>
      <c r="GLY74" s="149"/>
      <c r="GLZ74" s="149"/>
      <c r="GMA74" s="149"/>
      <c r="GMB74" s="149"/>
      <c r="GMC74" s="149"/>
      <c r="GMD74" s="149"/>
      <c r="GME74" s="149"/>
      <c r="GMF74" s="149"/>
      <c r="GMG74" s="149"/>
      <c r="GMH74" s="149"/>
      <c r="GMI74" s="149"/>
      <c r="GMJ74" s="150"/>
      <c r="GMK74" s="149"/>
      <c r="GML74" s="149"/>
      <c r="GMM74" s="149"/>
      <c r="GMN74" s="149"/>
      <c r="GMO74" s="149"/>
      <c r="GMP74" s="149"/>
      <c r="GMQ74" s="149"/>
      <c r="GMR74" s="149"/>
      <c r="GMS74" s="149"/>
      <c r="GMT74" s="149"/>
      <c r="GMU74" s="149"/>
      <c r="GMV74" s="149"/>
      <c r="GMW74" s="149"/>
      <c r="GMX74" s="149"/>
      <c r="GMY74" s="149"/>
      <c r="GMZ74" s="150"/>
      <c r="GNA74" s="149"/>
      <c r="GNB74" s="149"/>
      <c r="GNC74" s="149"/>
      <c r="GND74" s="149"/>
      <c r="GNE74" s="149"/>
      <c r="GNF74" s="149"/>
      <c r="GNG74" s="149"/>
      <c r="GNH74" s="149"/>
      <c r="GNI74" s="149"/>
      <c r="GNJ74" s="149"/>
      <c r="GNK74" s="149"/>
      <c r="GNL74" s="149"/>
      <c r="GNM74" s="149"/>
      <c r="GNN74" s="149"/>
      <c r="GNO74" s="149"/>
      <c r="GNP74" s="150"/>
      <c r="GNQ74" s="149"/>
      <c r="GNR74" s="149"/>
      <c r="GNS74" s="149"/>
      <c r="GNT74" s="149"/>
      <c r="GNU74" s="149"/>
      <c r="GNV74" s="149"/>
      <c r="GNW74" s="149"/>
      <c r="GNX74" s="149"/>
      <c r="GNY74" s="149"/>
      <c r="GNZ74" s="149"/>
      <c r="GOA74" s="149"/>
      <c r="GOB74" s="149"/>
      <c r="GOC74" s="149"/>
      <c r="GOD74" s="149"/>
      <c r="GOE74" s="149"/>
      <c r="GOF74" s="150"/>
      <c r="GOG74" s="149"/>
      <c r="GOH74" s="149"/>
      <c r="GOI74" s="149"/>
      <c r="GOJ74" s="149"/>
      <c r="GOK74" s="149"/>
      <c r="GOL74" s="149"/>
      <c r="GOM74" s="149"/>
      <c r="GON74" s="149"/>
      <c r="GOO74" s="149"/>
      <c r="GOP74" s="149"/>
      <c r="GOQ74" s="149"/>
      <c r="GOR74" s="149"/>
      <c r="GOS74" s="149"/>
      <c r="GOT74" s="149"/>
      <c r="GOU74" s="149"/>
      <c r="GOV74" s="150"/>
      <c r="GOW74" s="149"/>
      <c r="GOX74" s="149"/>
      <c r="GOY74" s="149"/>
      <c r="GOZ74" s="149"/>
      <c r="GPA74" s="149"/>
      <c r="GPB74" s="149"/>
      <c r="GPC74" s="149"/>
      <c r="GPD74" s="149"/>
      <c r="GPE74" s="149"/>
      <c r="GPF74" s="149"/>
      <c r="GPG74" s="149"/>
      <c r="GPH74" s="149"/>
      <c r="GPI74" s="149"/>
      <c r="GPJ74" s="149"/>
      <c r="GPK74" s="149"/>
      <c r="GPL74" s="150"/>
      <c r="GPM74" s="149"/>
      <c r="GPN74" s="149"/>
      <c r="GPO74" s="149"/>
      <c r="GPP74" s="149"/>
      <c r="GPQ74" s="149"/>
      <c r="GPR74" s="149"/>
      <c r="GPS74" s="149"/>
      <c r="GPT74" s="149"/>
      <c r="GPU74" s="149"/>
      <c r="GPV74" s="149"/>
      <c r="GPW74" s="149"/>
      <c r="GPX74" s="149"/>
      <c r="GPY74" s="149"/>
      <c r="GPZ74" s="149"/>
      <c r="GQA74" s="149"/>
      <c r="GQB74" s="150"/>
      <c r="GQC74" s="149"/>
      <c r="GQD74" s="149"/>
      <c r="GQE74" s="149"/>
      <c r="GQF74" s="149"/>
      <c r="GQG74" s="149"/>
      <c r="GQH74" s="149"/>
      <c r="GQI74" s="149"/>
      <c r="GQJ74" s="149"/>
      <c r="GQK74" s="149"/>
      <c r="GQL74" s="149"/>
      <c r="GQM74" s="149"/>
      <c r="GQN74" s="149"/>
      <c r="GQO74" s="149"/>
      <c r="GQP74" s="149"/>
      <c r="GQQ74" s="149"/>
      <c r="GQR74" s="150"/>
      <c r="GQS74" s="149"/>
      <c r="GQT74" s="149"/>
      <c r="GQU74" s="149"/>
      <c r="GQV74" s="149"/>
      <c r="GQW74" s="149"/>
      <c r="GQX74" s="149"/>
      <c r="GQY74" s="149"/>
      <c r="GQZ74" s="149"/>
      <c r="GRA74" s="149"/>
      <c r="GRB74" s="149"/>
      <c r="GRC74" s="149"/>
      <c r="GRD74" s="149"/>
      <c r="GRE74" s="149"/>
      <c r="GRF74" s="149"/>
      <c r="GRG74" s="149"/>
      <c r="GRH74" s="150"/>
      <c r="GRI74" s="149"/>
      <c r="GRJ74" s="149"/>
      <c r="GRK74" s="149"/>
      <c r="GRL74" s="149"/>
      <c r="GRM74" s="149"/>
      <c r="GRN74" s="149"/>
      <c r="GRO74" s="149"/>
      <c r="GRP74" s="149"/>
      <c r="GRQ74" s="149"/>
      <c r="GRR74" s="149"/>
      <c r="GRS74" s="149"/>
      <c r="GRT74" s="149"/>
      <c r="GRU74" s="149"/>
      <c r="GRV74" s="149"/>
      <c r="GRW74" s="149"/>
      <c r="GRX74" s="150"/>
      <c r="GRY74" s="149"/>
      <c r="GRZ74" s="149"/>
      <c r="GSA74" s="149"/>
      <c r="GSB74" s="149"/>
      <c r="GSC74" s="149"/>
      <c r="GSD74" s="149"/>
      <c r="GSE74" s="149"/>
      <c r="GSF74" s="149"/>
      <c r="GSG74" s="149"/>
      <c r="GSH74" s="149"/>
      <c r="GSI74" s="149"/>
      <c r="GSJ74" s="149"/>
      <c r="GSK74" s="149"/>
      <c r="GSL74" s="149"/>
      <c r="GSM74" s="149"/>
      <c r="GSN74" s="150"/>
      <c r="GSO74" s="149"/>
      <c r="GSP74" s="149"/>
      <c r="GSQ74" s="149"/>
      <c r="GSR74" s="149"/>
      <c r="GSS74" s="149"/>
      <c r="GST74" s="149"/>
      <c r="GSU74" s="149"/>
      <c r="GSV74" s="149"/>
      <c r="GSW74" s="149"/>
      <c r="GSX74" s="149"/>
      <c r="GSY74" s="149"/>
      <c r="GSZ74" s="149"/>
      <c r="GTA74" s="149"/>
      <c r="GTB74" s="149"/>
      <c r="GTC74" s="149"/>
      <c r="GTD74" s="150"/>
      <c r="GTE74" s="149"/>
      <c r="GTF74" s="149"/>
      <c r="GTG74" s="149"/>
      <c r="GTH74" s="149"/>
      <c r="GTI74" s="149"/>
      <c r="GTJ74" s="149"/>
      <c r="GTK74" s="149"/>
      <c r="GTL74" s="149"/>
      <c r="GTM74" s="149"/>
      <c r="GTN74" s="149"/>
      <c r="GTO74" s="149"/>
      <c r="GTP74" s="149"/>
      <c r="GTQ74" s="149"/>
      <c r="GTR74" s="149"/>
      <c r="GTS74" s="149"/>
      <c r="GTT74" s="150"/>
      <c r="GTU74" s="149"/>
      <c r="GTV74" s="149"/>
      <c r="GTW74" s="149"/>
      <c r="GTX74" s="149"/>
      <c r="GTY74" s="149"/>
      <c r="GTZ74" s="149"/>
      <c r="GUA74" s="149"/>
      <c r="GUB74" s="149"/>
      <c r="GUC74" s="149"/>
      <c r="GUD74" s="149"/>
      <c r="GUE74" s="149"/>
      <c r="GUF74" s="149"/>
      <c r="GUG74" s="149"/>
      <c r="GUH74" s="149"/>
      <c r="GUI74" s="149"/>
      <c r="GUJ74" s="150"/>
      <c r="GUK74" s="149"/>
      <c r="GUL74" s="149"/>
      <c r="GUM74" s="149"/>
      <c r="GUN74" s="149"/>
      <c r="GUO74" s="149"/>
      <c r="GUP74" s="149"/>
      <c r="GUQ74" s="149"/>
      <c r="GUR74" s="149"/>
      <c r="GUS74" s="149"/>
      <c r="GUT74" s="149"/>
      <c r="GUU74" s="149"/>
      <c r="GUV74" s="149"/>
      <c r="GUW74" s="149"/>
      <c r="GUX74" s="149"/>
      <c r="GUY74" s="149"/>
      <c r="GUZ74" s="150"/>
      <c r="GVA74" s="149"/>
      <c r="GVB74" s="149"/>
      <c r="GVC74" s="149"/>
      <c r="GVD74" s="149"/>
      <c r="GVE74" s="149"/>
      <c r="GVF74" s="149"/>
      <c r="GVG74" s="149"/>
      <c r="GVH74" s="149"/>
      <c r="GVI74" s="149"/>
      <c r="GVJ74" s="149"/>
      <c r="GVK74" s="149"/>
      <c r="GVL74" s="149"/>
      <c r="GVM74" s="149"/>
      <c r="GVN74" s="149"/>
      <c r="GVO74" s="149"/>
      <c r="GVP74" s="150"/>
      <c r="GVQ74" s="149"/>
      <c r="GVR74" s="149"/>
      <c r="GVS74" s="149"/>
      <c r="GVT74" s="149"/>
      <c r="GVU74" s="149"/>
      <c r="GVV74" s="149"/>
      <c r="GVW74" s="149"/>
      <c r="GVX74" s="149"/>
      <c r="GVY74" s="149"/>
      <c r="GVZ74" s="149"/>
      <c r="GWA74" s="149"/>
      <c r="GWB74" s="149"/>
      <c r="GWC74" s="149"/>
      <c r="GWD74" s="149"/>
      <c r="GWE74" s="149"/>
      <c r="GWF74" s="150"/>
      <c r="GWG74" s="149"/>
      <c r="GWH74" s="149"/>
      <c r="GWI74" s="149"/>
      <c r="GWJ74" s="149"/>
      <c r="GWK74" s="149"/>
      <c r="GWL74" s="149"/>
      <c r="GWM74" s="149"/>
      <c r="GWN74" s="149"/>
      <c r="GWO74" s="149"/>
      <c r="GWP74" s="149"/>
      <c r="GWQ74" s="149"/>
      <c r="GWR74" s="149"/>
      <c r="GWS74" s="149"/>
      <c r="GWT74" s="149"/>
      <c r="GWU74" s="149"/>
      <c r="GWV74" s="150"/>
      <c r="GWW74" s="149"/>
      <c r="GWX74" s="149"/>
      <c r="GWY74" s="149"/>
      <c r="GWZ74" s="149"/>
      <c r="GXA74" s="149"/>
      <c r="GXB74" s="149"/>
      <c r="GXC74" s="149"/>
      <c r="GXD74" s="149"/>
      <c r="GXE74" s="149"/>
      <c r="GXF74" s="149"/>
      <c r="GXG74" s="149"/>
      <c r="GXH74" s="149"/>
      <c r="GXI74" s="149"/>
      <c r="GXJ74" s="149"/>
      <c r="GXK74" s="149"/>
      <c r="GXL74" s="150"/>
      <c r="GXM74" s="149"/>
      <c r="GXN74" s="149"/>
      <c r="GXO74" s="149"/>
      <c r="GXP74" s="149"/>
      <c r="GXQ74" s="149"/>
      <c r="GXR74" s="149"/>
      <c r="GXS74" s="149"/>
      <c r="GXT74" s="149"/>
      <c r="GXU74" s="149"/>
      <c r="GXV74" s="149"/>
      <c r="GXW74" s="149"/>
      <c r="GXX74" s="149"/>
      <c r="GXY74" s="149"/>
      <c r="GXZ74" s="149"/>
      <c r="GYA74" s="149"/>
      <c r="GYB74" s="150"/>
      <c r="GYC74" s="149"/>
      <c r="GYD74" s="149"/>
      <c r="GYE74" s="149"/>
      <c r="GYF74" s="149"/>
      <c r="GYG74" s="149"/>
      <c r="GYH74" s="149"/>
      <c r="GYI74" s="149"/>
      <c r="GYJ74" s="149"/>
      <c r="GYK74" s="149"/>
      <c r="GYL74" s="149"/>
      <c r="GYM74" s="149"/>
      <c r="GYN74" s="149"/>
      <c r="GYO74" s="149"/>
      <c r="GYP74" s="149"/>
      <c r="GYQ74" s="149"/>
      <c r="GYR74" s="150"/>
      <c r="GYS74" s="149"/>
      <c r="GYT74" s="149"/>
      <c r="GYU74" s="149"/>
      <c r="GYV74" s="149"/>
      <c r="GYW74" s="149"/>
      <c r="GYX74" s="149"/>
      <c r="GYY74" s="149"/>
      <c r="GYZ74" s="149"/>
      <c r="GZA74" s="149"/>
      <c r="GZB74" s="149"/>
      <c r="GZC74" s="149"/>
      <c r="GZD74" s="149"/>
      <c r="GZE74" s="149"/>
      <c r="GZF74" s="149"/>
      <c r="GZG74" s="149"/>
      <c r="GZH74" s="150"/>
      <c r="GZI74" s="149"/>
      <c r="GZJ74" s="149"/>
      <c r="GZK74" s="149"/>
      <c r="GZL74" s="149"/>
      <c r="GZM74" s="149"/>
      <c r="GZN74" s="149"/>
      <c r="GZO74" s="149"/>
      <c r="GZP74" s="149"/>
      <c r="GZQ74" s="149"/>
      <c r="GZR74" s="149"/>
      <c r="GZS74" s="149"/>
      <c r="GZT74" s="149"/>
      <c r="GZU74" s="149"/>
      <c r="GZV74" s="149"/>
      <c r="GZW74" s="149"/>
      <c r="GZX74" s="150"/>
      <c r="GZY74" s="149"/>
      <c r="GZZ74" s="149"/>
      <c r="HAA74" s="149"/>
      <c r="HAB74" s="149"/>
      <c r="HAC74" s="149"/>
      <c r="HAD74" s="149"/>
      <c r="HAE74" s="149"/>
      <c r="HAF74" s="149"/>
      <c r="HAG74" s="149"/>
      <c r="HAH74" s="149"/>
      <c r="HAI74" s="149"/>
      <c r="HAJ74" s="149"/>
      <c r="HAK74" s="149"/>
      <c r="HAL74" s="149"/>
      <c r="HAM74" s="149"/>
      <c r="HAN74" s="150"/>
      <c r="HAO74" s="149"/>
      <c r="HAP74" s="149"/>
      <c r="HAQ74" s="149"/>
      <c r="HAR74" s="149"/>
      <c r="HAS74" s="149"/>
      <c r="HAT74" s="149"/>
      <c r="HAU74" s="149"/>
      <c r="HAV74" s="149"/>
      <c r="HAW74" s="149"/>
      <c r="HAX74" s="149"/>
      <c r="HAY74" s="149"/>
      <c r="HAZ74" s="149"/>
      <c r="HBA74" s="149"/>
      <c r="HBB74" s="149"/>
      <c r="HBC74" s="149"/>
      <c r="HBD74" s="150"/>
      <c r="HBE74" s="149"/>
      <c r="HBF74" s="149"/>
      <c r="HBG74" s="149"/>
      <c r="HBH74" s="149"/>
      <c r="HBI74" s="149"/>
      <c r="HBJ74" s="149"/>
      <c r="HBK74" s="149"/>
      <c r="HBL74" s="149"/>
      <c r="HBM74" s="149"/>
      <c r="HBN74" s="149"/>
      <c r="HBO74" s="149"/>
      <c r="HBP74" s="149"/>
      <c r="HBQ74" s="149"/>
      <c r="HBR74" s="149"/>
      <c r="HBS74" s="149"/>
      <c r="HBT74" s="150"/>
      <c r="HBU74" s="149"/>
      <c r="HBV74" s="149"/>
      <c r="HBW74" s="149"/>
      <c r="HBX74" s="149"/>
      <c r="HBY74" s="149"/>
      <c r="HBZ74" s="149"/>
      <c r="HCA74" s="149"/>
      <c r="HCB74" s="149"/>
      <c r="HCC74" s="149"/>
      <c r="HCD74" s="149"/>
      <c r="HCE74" s="149"/>
      <c r="HCF74" s="149"/>
      <c r="HCG74" s="149"/>
      <c r="HCH74" s="149"/>
      <c r="HCI74" s="149"/>
      <c r="HCJ74" s="150"/>
      <c r="HCK74" s="149"/>
      <c r="HCL74" s="149"/>
      <c r="HCM74" s="149"/>
      <c r="HCN74" s="149"/>
      <c r="HCO74" s="149"/>
      <c r="HCP74" s="149"/>
      <c r="HCQ74" s="149"/>
      <c r="HCR74" s="149"/>
      <c r="HCS74" s="149"/>
      <c r="HCT74" s="149"/>
      <c r="HCU74" s="149"/>
      <c r="HCV74" s="149"/>
      <c r="HCW74" s="149"/>
      <c r="HCX74" s="149"/>
      <c r="HCY74" s="149"/>
      <c r="HCZ74" s="150"/>
      <c r="HDA74" s="149"/>
      <c r="HDB74" s="149"/>
      <c r="HDC74" s="149"/>
      <c r="HDD74" s="149"/>
      <c r="HDE74" s="149"/>
      <c r="HDF74" s="149"/>
      <c r="HDG74" s="149"/>
      <c r="HDH74" s="149"/>
      <c r="HDI74" s="149"/>
      <c r="HDJ74" s="149"/>
      <c r="HDK74" s="149"/>
      <c r="HDL74" s="149"/>
      <c r="HDM74" s="149"/>
      <c r="HDN74" s="149"/>
      <c r="HDO74" s="149"/>
      <c r="HDP74" s="150"/>
      <c r="HDQ74" s="149"/>
      <c r="HDR74" s="149"/>
      <c r="HDS74" s="149"/>
      <c r="HDT74" s="149"/>
      <c r="HDU74" s="149"/>
      <c r="HDV74" s="149"/>
      <c r="HDW74" s="149"/>
      <c r="HDX74" s="149"/>
      <c r="HDY74" s="149"/>
      <c r="HDZ74" s="149"/>
      <c r="HEA74" s="149"/>
      <c r="HEB74" s="149"/>
      <c r="HEC74" s="149"/>
      <c r="HED74" s="149"/>
      <c r="HEE74" s="149"/>
      <c r="HEF74" s="150"/>
      <c r="HEG74" s="149"/>
      <c r="HEH74" s="149"/>
      <c r="HEI74" s="149"/>
      <c r="HEJ74" s="149"/>
      <c r="HEK74" s="149"/>
      <c r="HEL74" s="149"/>
      <c r="HEM74" s="149"/>
      <c r="HEN74" s="149"/>
      <c r="HEO74" s="149"/>
      <c r="HEP74" s="149"/>
      <c r="HEQ74" s="149"/>
      <c r="HER74" s="149"/>
      <c r="HES74" s="149"/>
      <c r="HET74" s="149"/>
      <c r="HEU74" s="149"/>
      <c r="HEV74" s="150"/>
      <c r="HEW74" s="149"/>
      <c r="HEX74" s="149"/>
      <c r="HEY74" s="149"/>
      <c r="HEZ74" s="149"/>
      <c r="HFA74" s="149"/>
      <c r="HFB74" s="149"/>
      <c r="HFC74" s="149"/>
      <c r="HFD74" s="149"/>
      <c r="HFE74" s="149"/>
      <c r="HFF74" s="149"/>
      <c r="HFG74" s="149"/>
      <c r="HFH74" s="149"/>
      <c r="HFI74" s="149"/>
      <c r="HFJ74" s="149"/>
      <c r="HFK74" s="149"/>
      <c r="HFL74" s="150"/>
      <c r="HFM74" s="149"/>
      <c r="HFN74" s="149"/>
      <c r="HFO74" s="149"/>
      <c r="HFP74" s="149"/>
      <c r="HFQ74" s="149"/>
      <c r="HFR74" s="149"/>
      <c r="HFS74" s="149"/>
      <c r="HFT74" s="149"/>
      <c r="HFU74" s="149"/>
      <c r="HFV74" s="149"/>
      <c r="HFW74" s="149"/>
      <c r="HFX74" s="149"/>
      <c r="HFY74" s="149"/>
      <c r="HFZ74" s="149"/>
      <c r="HGA74" s="149"/>
      <c r="HGB74" s="150"/>
      <c r="HGC74" s="149"/>
      <c r="HGD74" s="149"/>
      <c r="HGE74" s="149"/>
      <c r="HGF74" s="149"/>
      <c r="HGG74" s="149"/>
      <c r="HGH74" s="149"/>
      <c r="HGI74" s="149"/>
      <c r="HGJ74" s="149"/>
      <c r="HGK74" s="149"/>
      <c r="HGL74" s="149"/>
      <c r="HGM74" s="149"/>
      <c r="HGN74" s="149"/>
      <c r="HGO74" s="149"/>
      <c r="HGP74" s="149"/>
      <c r="HGQ74" s="149"/>
      <c r="HGR74" s="150"/>
      <c r="HGS74" s="149"/>
      <c r="HGT74" s="149"/>
      <c r="HGU74" s="149"/>
      <c r="HGV74" s="149"/>
      <c r="HGW74" s="149"/>
      <c r="HGX74" s="149"/>
      <c r="HGY74" s="149"/>
      <c r="HGZ74" s="149"/>
      <c r="HHA74" s="149"/>
      <c r="HHB74" s="149"/>
      <c r="HHC74" s="149"/>
      <c r="HHD74" s="149"/>
      <c r="HHE74" s="149"/>
      <c r="HHF74" s="149"/>
      <c r="HHG74" s="149"/>
      <c r="HHH74" s="150"/>
      <c r="HHI74" s="149"/>
      <c r="HHJ74" s="149"/>
      <c r="HHK74" s="149"/>
      <c r="HHL74" s="149"/>
      <c r="HHM74" s="149"/>
      <c r="HHN74" s="149"/>
      <c r="HHO74" s="149"/>
      <c r="HHP74" s="149"/>
      <c r="HHQ74" s="149"/>
      <c r="HHR74" s="149"/>
      <c r="HHS74" s="149"/>
      <c r="HHT74" s="149"/>
      <c r="HHU74" s="149"/>
      <c r="HHV74" s="149"/>
      <c r="HHW74" s="149"/>
      <c r="HHX74" s="150"/>
      <c r="HHY74" s="149"/>
      <c r="HHZ74" s="149"/>
      <c r="HIA74" s="149"/>
      <c r="HIB74" s="149"/>
      <c r="HIC74" s="149"/>
      <c r="HID74" s="149"/>
      <c r="HIE74" s="149"/>
      <c r="HIF74" s="149"/>
      <c r="HIG74" s="149"/>
      <c r="HIH74" s="149"/>
      <c r="HII74" s="149"/>
      <c r="HIJ74" s="149"/>
      <c r="HIK74" s="149"/>
      <c r="HIL74" s="149"/>
      <c r="HIM74" s="149"/>
      <c r="HIN74" s="150"/>
      <c r="HIO74" s="149"/>
      <c r="HIP74" s="149"/>
      <c r="HIQ74" s="149"/>
      <c r="HIR74" s="149"/>
      <c r="HIS74" s="149"/>
      <c r="HIT74" s="149"/>
      <c r="HIU74" s="149"/>
      <c r="HIV74" s="149"/>
      <c r="HIW74" s="149"/>
      <c r="HIX74" s="149"/>
      <c r="HIY74" s="149"/>
      <c r="HIZ74" s="149"/>
      <c r="HJA74" s="149"/>
      <c r="HJB74" s="149"/>
      <c r="HJC74" s="149"/>
      <c r="HJD74" s="150"/>
      <c r="HJE74" s="149"/>
      <c r="HJF74" s="149"/>
      <c r="HJG74" s="149"/>
      <c r="HJH74" s="149"/>
      <c r="HJI74" s="149"/>
      <c r="HJJ74" s="149"/>
      <c r="HJK74" s="149"/>
      <c r="HJL74" s="149"/>
      <c r="HJM74" s="149"/>
      <c r="HJN74" s="149"/>
      <c r="HJO74" s="149"/>
      <c r="HJP74" s="149"/>
      <c r="HJQ74" s="149"/>
      <c r="HJR74" s="149"/>
      <c r="HJS74" s="149"/>
      <c r="HJT74" s="150"/>
      <c r="HJU74" s="149"/>
      <c r="HJV74" s="149"/>
      <c r="HJW74" s="149"/>
      <c r="HJX74" s="149"/>
      <c r="HJY74" s="149"/>
      <c r="HJZ74" s="149"/>
      <c r="HKA74" s="149"/>
      <c r="HKB74" s="149"/>
      <c r="HKC74" s="149"/>
      <c r="HKD74" s="149"/>
      <c r="HKE74" s="149"/>
      <c r="HKF74" s="149"/>
      <c r="HKG74" s="149"/>
      <c r="HKH74" s="149"/>
      <c r="HKI74" s="149"/>
      <c r="HKJ74" s="150"/>
      <c r="HKK74" s="149"/>
      <c r="HKL74" s="149"/>
      <c r="HKM74" s="149"/>
      <c r="HKN74" s="149"/>
      <c r="HKO74" s="149"/>
      <c r="HKP74" s="149"/>
      <c r="HKQ74" s="149"/>
      <c r="HKR74" s="149"/>
      <c r="HKS74" s="149"/>
      <c r="HKT74" s="149"/>
      <c r="HKU74" s="149"/>
      <c r="HKV74" s="149"/>
      <c r="HKW74" s="149"/>
      <c r="HKX74" s="149"/>
      <c r="HKY74" s="149"/>
      <c r="HKZ74" s="150"/>
      <c r="HLA74" s="149"/>
      <c r="HLB74" s="149"/>
      <c r="HLC74" s="149"/>
      <c r="HLD74" s="149"/>
      <c r="HLE74" s="149"/>
      <c r="HLF74" s="149"/>
      <c r="HLG74" s="149"/>
      <c r="HLH74" s="149"/>
      <c r="HLI74" s="149"/>
      <c r="HLJ74" s="149"/>
      <c r="HLK74" s="149"/>
      <c r="HLL74" s="149"/>
      <c r="HLM74" s="149"/>
      <c r="HLN74" s="149"/>
      <c r="HLO74" s="149"/>
      <c r="HLP74" s="150"/>
      <c r="HLQ74" s="149"/>
      <c r="HLR74" s="149"/>
      <c r="HLS74" s="149"/>
      <c r="HLT74" s="149"/>
      <c r="HLU74" s="149"/>
      <c r="HLV74" s="149"/>
      <c r="HLW74" s="149"/>
      <c r="HLX74" s="149"/>
      <c r="HLY74" s="149"/>
      <c r="HLZ74" s="149"/>
      <c r="HMA74" s="149"/>
      <c r="HMB74" s="149"/>
      <c r="HMC74" s="149"/>
      <c r="HMD74" s="149"/>
      <c r="HME74" s="149"/>
      <c r="HMF74" s="150"/>
      <c r="HMG74" s="149"/>
      <c r="HMH74" s="149"/>
      <c r="HMI74" s="149"/>
      <c r="HMJ74" s="149"/>
      <c r="HMK74" s="149"/>
      <c r="HML74" s="149"/>
      <c r="HMM74" s="149"/>
      <c r="HMN74" s="149"/>
      <c r="HMO74" s="149"/>
      <c r="HMP74" s="149"/>
      <c r="HMQ74" s="149"/>
      <c r="HMR74" s="149"/>
      <c r="HMS74" s="149"/>
      <c r="HMT74" s="149"/>
      <c r="HMU74" s="149"/>
      <c r="HMV74" s="150"/>
      <c r="HMW74" s="149"/>
      <c r="HMX74" s="149"/>
      <c r="HMY74" s="149"/>
      <c r="HMZ74" s="149"/>
      <c r="HNA74" s="149"/>
      <c r="HNB74" s="149"/>
      <c r="HNC74" s="149"/>
      <c r="HND74" s="149"/>
      <c r="HNE74" s="149"/>
      <c r="HNF74" s="149"/>
      <c r="HNG74" s="149"/>
      <c r="HNH74" s="149"/>
      <c r="HNI74" s="149"/>
      <c r="HNJ74" s="149"/>
      <c r="HNK74" s="149"/>
      <c r="HNL74" s="150"/>
      <c r="HNM74" s="149"/>
      <c r="HNN74" s="149"/>
      <c r="HNO74" s="149"/>
      <c r="HNP74" s="149"/>
      <c r="HNQ74" s="149"/>
      <c r="HNR74" s="149"/>
      <c r="HNS74" s="149"/>
      <c r="HNT74" s="149"/>
      <c r="HNU74" s="149"/>
      <c r="HNV74" s="149"/>
      <c r="HNW74" s="149"/>
      <c r="HNX74" s="149"/>
      <c r="HNY74" s="149"/>
      <c r="HNZ74" s="149"/>
      <c r="HOA74" s="149"/>
      <c r="HOB74" s="150"/>
      <c r="HOC74" s="149"/>
      <c r="HOD74" s="149"/>
      <c r="HOE74" s="149"/>
      <c r="HOF74" s="149"/>
      <c r="HOG74" s="149"/>
      <c r="HOH74" s="149"/>
      <c r="HOI74" s="149"/>
      <c r="HOJ74" s="149"/>
      <c r="HOK74" s="149"/>
      <c r="HOL74" s="149"/>
      <c r="HOM74" s="149"/>
      <c r="HON74" s="149"/>
      <c r="HOO74" s="149"/>
      <c r="HOP74" s="149"/>
      <c r="HOQ74" s="149"/>
      <c r="HOR74" s="150"/>
      <c r="HOS74" s="149"/>
      <c r="HOT74" s="149"/>
      <c r="HOU74" s="149"/>
      <c r="HOV74" s="149"/>
      <c r="HOW74" s="149"/>
      <c r="HOX74" s="149"/>
      <c r="HOY74" s="149"/>
      <c r="HOZ74" s="149"/>
      <c r="HPA74" s="149"/>
      <c r="HPB74" s="149"/>
      <c r="HPC74" s="149"/>
      <c r="HPD74" s="149"/>
      <c r="HPE74" s="149"/>
      <c r="HPF74" s="149"/>
      <c r="HPG74" s="149"/>
      <c r="HPH74" s="150"/>
      <c r="HPI74" s="149"/>
      <c r="HPJ74" s="149"/>
      <c r="HPK74" s="149"/>
      <c r="HPL74" s="149"/>
      <c r="HPM74" s="149"/>
      <c r="HPN74" s="149"/>
      <c r="HPO74" s="149"/>
      <c r="HPP74" s="149"/>
      <c r="HPQ74" s="149"/>
      <c r="HPR74" s="149"/>
      <c r="HPS74" s="149"/>
      <c r="HPT74" s="149"/>
      <c r="HPU74" s="149"/>
      <c r="HPV74" s="149"/>
      <c r="HPW74" s="149"/>
      <c r="HPX74" s="150"/>
      <c r="HPY74" s="149"/>
      <c r="HPZ74" s="149"/>
      <c r="HQA74" s="149"/>
      <c r="HQB74" s="149"/>
      <c r="HQC74" s="149"/>
      <c r="HQD74" s="149"/>
      <c r="HQE74" s="149"/>
      <c r="HQF74" s="149"/>
      <c r="HQG74" s="149"/>
      <c r="HQH74" s="149"/>
      <c r="HQI74" s="149"/>
      <c r="HQJ74" s="149"/>
      <c r="HQK74" s="149"/>
      <c r="HQL74" s="149"/>
      <c r="HQM74" s="149"/>
      <c r="HQN74" s="150"/>
      <c r="HQO74" s="149"/>
      <c r="HQP74" s="149"/>
      <c r="HQQ74" s="149"/>
      <c r="HQR74" s="149"/>
      <c r="HQS74" s="149"/>
      <c r="HQT74" s="149"/>
      <c r="HQU74" s="149"/>
      <c r="HQV74" s="149"/>
      <c r="HQW74" s="149"/>
      <c r="HQX74" s="149"/>
      <c r="HQY74" s="149"/>
      <c r="HQZ74" s="149"/>
      <c r="HRA74" s="149"/>
      <c r="HRB74" s="149"/>
      <c r="HRC74" s="149"/>
      <c r="HRD74" s="150"/>
      <c r="HRE74" s="149"/>
      <c r="HRF74" s="149"/>
      <c r="HRG74" s="149"/>
      <c r="HRH74" s="149"/>
      <c r="HRI74" s="149"/>
      <c r="HRJ74" s="149"/>
      <c r="HRK74" s="149"/>
      <c r="HRL74" s="149"/>
      <c r="HRM74" s="149"/>
      <c r="HRN74" s="149"/>
      <c r="HRO74" s="149"/>
      <c r="HRP74" s="149"/>
      <c r="HRQ74" s="149"/>
      <c r="HRR74" s="149"/>
      <c r="HRS74" s="149"/>
      <c r="HRT74" s="150"/>
      <c r="HRU74" s="149"/>
      <c r="HRV74" s="149"/>
      <c r="HRW74" s="149"/>
      <c r="HRX74" s="149"/>
      <c r="HRY74" s="149"/>
      <c r="HRZ74" s="149"/>
      <c r="HSA74" s="149"/>
      <c r="HSB74" s="149"/>
      <c r="HSC74" s="149"/>
      <c r="HSD74" s="149"/>
      <c r="HSE74" s="149"/>
      <c r="HSF74" s="149"/>
      <c r="HSG74" s="149"/>
      <c r="HSH74" s="149"/>
      <c r="HSI74" s="149"/>
      <c r="HSJ74" s="150"/>
      <c r="HSK74" s="149"/>
      <c r="HSL74" s="149"/>
      <c r="HSM74" s="149"/>
      <c r="HSN74" s="149"/>
      <c r="HSO74" s="149"/>
      <c r="HSP74" s="149"/>
      <c r="HSQ74" s="149"/>
      <c r="HSR74" s="149"/>
      <c r="HSS74" s="149"/>
      <c r="HST74" s="149"/>
      <c r="HSU74" s="149"/>
      <c r="HSV74" s="149"/>
      <c r="HSW74" s="149"/>
      <c r="HSX74" s="149"/>
      <c r="HSY74" s="149"/>
      <c r="HSZ74" s="150"/>
      <c r="HTA74" s="149"/>
      <c r="HTB74" s="149"/>
      <c r="HTC74" s="149"/>
      <c r="HTD74" s="149"/>
      <c r="HTE74" s="149"/>
      <c r="HTF74" s="149"/>
      <c r="HTG74" s="149"/>
      <c r="HTH74" s="149"/>
      <c r="HTI74" s="149"/>
      <c r="HTJ74" s="149"/>
      <c r="HTK74" s="149"/>
      <c r="HTL74" s="149"/>
      <c r="HTM74" s="149"/>
      <c r="HTN74" s="149"/>
      <c r="HTO74" s="149"/>
      <c r="HTP74" s="150"/>
      <c r="HTQ74" s="149"/>
      <c r="HTR74" s="149"/>
      <c r="HTS74" s="149"/>
      <c r="HTT74" s="149"/>
      <c r="HTU74" s="149"/>
      <c r="HTV74" s="149"/>
      <c r="HTW74" s="149"/>
      <c r="HTX74" s="149"/>
      <c r="HTY74" s="149"/>
      <c r="HTZ74" s="149"/>
      <c r="HUA74" s="149"/>
      <c r="HUB74" s="149"/>
      <c r="HUC74" s="149"/>
      <c r="HUD74" s="149"/>
      <c r="HUE74" s="149"/>
      <c r="HUF74" s="150"/>
      <c r="HUG74" s="149"/>
      <c r="HUH74" s="149"/>
      <c r="HUI74" s="149"/>
      <c r="HUJ74" s="149"/>
      <c r="HUK74" s="149"/>
      <c r="HUL74" s="149"/>
      <c r="HUM74" s="149"/>
      <c r="HUN74" s="149"/>
      <c r="HUO74" s="149"/>
      <c r="HUP74" s="149"/>
      <c r="HUQ74" s="149"/>
      <c r="HUR74" s="149"/>
      <c r="HUS74" s="149"/>
      <c r="HUT74" s="149"/>
      <c r="HUU74" s="149"/>
      <c r="HUV74" s="150"/>
      <c r="HUW74" s="149"/>
      <c r="HUX74" s="149"/>
      <c r="HUY74" s="149"/>
      <c r="HUZ74" s="149"/>
      <c r="HVA74" s="149"/>
      <c r="HVB74" s="149"/>
      <c r="HVC74" s="149"/>
      <c r="HVD74" s="149"/>
      <c r="HVE74" s="149"/>
      <c r="HVF74" s="149"/>
      <c r="HVG74" s="149"/>
      <c r="HVH74" s="149"/>
      <c r="HVI74" s="149"/>
      <c r="HVJ74" s="149"/>
      <c r="HVK74" s="149"/>
      <c r="HVL74" s="150"/>
      <c r="HVM74" s="149"/>
      <c r="HVN74" s="149"/>
      <c r="HVO74" s="149"/>
      <c r="HVP74" s="149"/>
      <c r="HVQ74" s="149"/>
      <c r="HVR74" s="149"/>
      <c r="HVS74" s="149"/>
      <c r="HVT74" s="149"/>
      <c r="HVU74" s="149"/>
      <c r="HVV74" s="149"/>
      <c r="HVW74" s="149"/>
      <c r="HVX74" s="149"/>
      <c r="HVY74" s="149"/>
      <c r="HVZ74" s="149"/>
      <c r="HWA74" s="149"/>
      <c r="HWB74" s="150"/>
      <c r="HWC74" s="149"/>
      <c r="HWD74" s="149"/>
      <c r="HWE74" s="149"/>
      <c r="HWF74" s="149"/>
      <c r="HWG74" s="149"/>
      <c r="HWH74" s="149"/>
      <c r="HWI74" s="149"/>
      <c r="HWJ74" s="149"/>
      <c r="HWK74" s="149"/>
      <c r="HWL74" s="149"/>
      <c r="HWM74" s="149"/>
      <c r="HWN74" s="149"/>
      <c r="HWO74" s="149"/>
      <c r="HWP74" s="149"/>
      <c r="HWQ74" s="149"/>
      <c r="HWR74" s="150"/>
      <c r="HWS74" s="149"/>
      <c r="HWT74" s="149"/>
      <c r="HWU74" s="149"/>
      <c r="HWV74" s="149"/>
      <c r="HWW74" s="149"/>
      <c r="HWX74" s="149"/>
      <c r="HWY74" s="149"/>
      <c r="HWZ74" s="149"/>
      <c r="HXA74" s="149"/>
      <c r="HXB74" s="149"/>
      <c r="HXC74" s="149"/>
      <c r="HXD74" s="149"/>
      <c r="HXE74" s="149"/>
      <c r="HXF74" s="149"/>
      <c r="HXG74" s="149"/>
      <c r="HXH74" s="150"/>
      <c r="HXI74" s="149"/>
      <c r="HXJ74" s="149"/>
      <c r="HXK74" s="149"/>
      <c r="HXL74" s="149"/>
      <c r="HXM74" s="149"/>
      <c r="HXN74" s="149"/>
      <c r="HXO74" s="149"/>
      <c r="HXP74" s="149"/>
      <c r="HXQ74" s="149"/>
      <c r="HXR74" s="149"/>
      <c r="HXS74" s="149"/>
      <c r="HXT74" s="149"/>
      <c r="HXU74" s="149"/>
      <c r="HXV74" s="149"/>
      <c r="HXW74" s="149"/>
      <c r="HXX74" s="150"/>
      <c r="HXY74" s="149"/>
      <c r="HXZ74" s="149"/>
      <c r="HYA74" s="149"/>
      <c r="HYB74" s="149"/>
      <c r="HYC74" s="149"/>
      <c r="HYD74" s="149"/>
      <c r="HYE74" s="149"/>
      <c r="HYF74" s="149"/>
      <c r="HYG74" s="149"/>
      <c r="HYH74" s="149"/>
      <c r="HYI74" s="149"/>
      <c r="HYJ74" s="149"/>
      <c r="HYK74" s="149"/>
      <c r="HYL74" s="149"/>
      <c r="HYM74" s="149"/>
      <c r="HYN74" s="150"/>
      <c r="HYO74" s="149"/>
      <c r="HYP74" s="149"/>
      <c r="HYQ74" s="149"/>
      <c r="HYR74" s="149"/>
      <c r="HYS74" s="149"/>
      <c r="HYT74" s="149"/>
      <c r="HYU74" s="149"/>
      <c r="HYV74" s="149"/>
      <c r="HYW74" s="149"/>
      <c r="HYX74" s="149"/>
      <c r="HYY74" s="149"/>
      <c r="HYZ74" s="149"/>
      <c r="HZA74" s="149"/>
      <c r="HZB74" s="149"/>
      <c r="HZC74" s="149"/>
      <c r="HZD74" s="150"/>
      <c r="HZE74" s="149"/>
      <c r="HZF74" s="149"/>
      <c r="HZG74" s="149"/>
      <c r="HZH74" s="149"/>
      <c r="HZI74" s="149"/>
      <c r="HZJ74" s="149"/>
      <c r="HZK74" s="149"/>
      <c r="HZL74" s="149"/>
      <c r="HZM74" s="149"/>
      <c r="HZN74" s="149"/>
      <c r="HZO74" s="149"/>
      <c r="HZP74" s="149"/>
      <c r="HZQ74" s="149"/>
      <c r="HZR74" s="149"/>
      <c r="HZS74" s="149"/>
      <c r="HZT74" s="150"/>
      <c r="HZU74" s="149"/>
      <c r="HZV74" s="149"/>
      <c r="HZW74" s="149"/>
      <c r="HZX74" s="149"/>
      <c r="HZY74" s="149"/>
      <c r="HZZ74" s="149"/>
      <c r="IAA74" s="149"/>
      <c r="IAB74" s="149"/>
      <c r="IAC74" s="149"/>
      <c r="IAD74" s="149"/>
      <c r="IAE74" s="149"/>
      <c r="IAF74" s="149"/>
      <c r="IAG74" s="149"/>
      <c r="IAH74" s="149"/>
      <c r="IAI74" s="149"/>
      <c r="IAJ74" s="150"/>
      <c r="IAK74" s="149"/>
      <c r="IAL74" s="149"/>
      <c r="IAM74" s="149"/>
      <c r="IAN74" s="149"/>
      <c r="IAO74" s="149"/>
      <c r="IAP74" s="149"/>
      <c r="IAQ74" s="149"/>
      <c r="IAR74" s="149"/>
      <c r="IAS74" s="149"/>
      <c r="IAT74" s="149"/>
      <c r="IAU74" s="149"/>
      <c r="IAV74" s="149"/>
      <c r="IAW74" s="149"/>
      <c r="IAX74" s="149"/>
      <c r="IAY74" s="149"/>
      <c r="IAZ74" s="150"/>
      <c r="IBA74" s="149"/>
      <c r="IBB74" s="149"/>
      <c r="IBC74" s="149"/>
      <c r="IBD74" s="149"/>
      <c r="IBE74" s="149"/>
      <c r="IBF74" s="149"/>
      <c r="IBG74" s="149"/>
      <c r="IBH74" s="149"/>
      <c r="IBI74" s="149"/>
      <c r="IBJ74" s="149"/>
      <c r="IBK74" s="149"/>
      <c r="IBL74" s="149"/>
      <c r="IBM74" s="149"/>
      <c r="IBN74" s="149"/>
      <c r="IBO74" s="149"/>
      <c r="IBP74" s="150"/>
      <c r="IBQ74" s="149"/>
      <c r="IBR74" s="149"/>
      <c r="IBS74" s="149"/>
      <c r="IBT74" s="149"/>
      <c r="IBU74" s="149"/>
      <c r="IBV74" s="149"/>
      <c r="IBW74" s="149"/>
      <c r="IBX74" s="149"/>
      <c r="IBY74" s="149"/>
      <c r="IBZ74" s="149"/>
      <c r="ICA74" s="149"/>
      <c r="ICB74" s="149"/>
      <c r="ICC74" s="149"/>
      <c r="ICD74" s="149"/>
      <c r="ICE74" s="149"/>
      <c r="ICF74" s="150"/>
      <c r="ICG74" s="149"/>
      <c r="ICH74" s="149"/>
      <c r="ICI74" s="149"/>
      <c r="ICJ74" s="149"/>
      <c r="ICK74" s="149"/>
      <c r="ICL74" s="149"/>
      <c r="ICM74" s="149"/>
      <c r="ICN74" s="149"/>
      <c r="ICO74" s="149"/>
      <c r="ICP74" s="149"/>
      <c r="ICQ74" s="149"/>
      <c r="ICR74" s="149"/>
      <c r="ICS74" s="149"/>
      <c r="ICT74" s="149"/>
      <c r="ICU74" s="149"/>
      <c r="ICV74" s="150"/>
      <c r="ICW74" s="149"/>
      <c r="ICX74" s="149"/>
      <c r="ICY74" s="149"/>
      <c r="ICZ74" s="149"/>
      <c r="IDA74" s="149"/>
      <c r="IDB74" s="149"/>
      <c r="IDC74" s="149"/>
      <c r="IDD74" s="149"/>
      <c r="IDE74" s="149"/>
      <c r="IDF74" s="149"/>
      <c r="IDG74" s="149"/>
      <c r="IDH74" s="149"/>
      <c r="IDI74" s="149"/>
      <c r="IDJ74" s="149"/>
      <c r="IDK74" s="149"/>
      <c r="IDL74" s="150"/>
      <c r="IDM74" s="149"/>
      <c r="IDN74" s="149"/>
      <c r="IDO74" s="149"/>
      <c r="IDP74" s="149"/>
      <c r="IDQ74" s="149"/>
      <c r="IDR74" s="149"/>
      <c r="IDS74" s="149"/>
      <c r="IDT74" s="149"/>
      <c r="IDU74" s="149"/>
      <c r="IDV74" s="149"/>
      <c r="IDW74" s="149"/>
      <c r="IDX74" s="149"/>
      <c r="IDY74" s="149"/>
      <c r="IDZ74" s="149"/>
      <c r="IEA74" s="149"/>
      <c r="IEB74" s="150"/>
      <c r="IEC74" s="149"/>
      <c r="IED74" s="149"/>
      <c r="IEE74" s="149"/>
      <c r="IEF74" s="149"/>
      <c r="IEG74" s="149"/>
      <c r="IEH74" s="149"/>
      <c r="IEI74" s="149"/>
      <c r="IEJ74" s="149"/>
      <c r="IEK74" s="149"/>
      <c r="IEL74" s="149"/>
      <c r="IEM74" s="149"/>
      <c r="IEN74" s="149"/>
      <c r="IEO74" s="149"/>
      <c r="IEP74" s="149"/>
      <c r="IEQ74" s="149"/>
      <c r="IER74" s="150"/>
      <c r="IES74" s="149"/>
      <c r="IET74" s="149"/>
      <c r="IEU74" s="149"/>
      <c r="IEV74" s="149"/>
      <c r="IEW74" s="149"/>
      <c r="IEX74" s="149"/>
      <c r="IEY74" s="149"/>
      <c r="IEZ74" s="149"/>
      <c r="IFA74" s="149"/>
      <c r="IFB74" s="149"/>
      <c r="IFC74" s="149"/>
      <c r="IFD74" s="149"/>
      <c r="IFE74" s="149"/>
      <c r="IFF74" s="149"/>
      <c r="IFG74" s="149"/>
      <c r="IFH74" s="150"/>
      <c r="IFI74" s="149"/>
      <c r="IFJ74" s="149"/>
      <c r="IFK74" s="149"/>
      <c r="IFL74" s="149"/>
      <c r="IFM74" s="149"/>
      <c r="IFN74" s="149"/>
      <c r="IFO74" s="149"/>
      <c r="IFP74" s="149"/>
      <c r="IFQ74" s="149"/>
      <c r="IFR74" s="149"/>
      <c r="IFS74" s="149"/>
      <c r="IFT74" s="149"/>
      <c r="IFU74" s="149"/>
      <c r="IFV74" s="149"/>
      <c r="IFW74" s="149"/>
      <c r="IFX74" s="150"/>
      <c r="IFY74" s="149"/>
      <c r="IFZ74" s="149"/>
      <c r="IGA74" s="149"/>
      <c r="IGB74" s="149"/>
      <c r="IGC74" s="149"/>
      <c r="IGD74" s="149"/>
      <c r="IGE74" s="149"/>
      <c r="IGF74" s="149"/>
      <c r="IGG74" s="149"/>
      <c r="IGH74" s="149"/>
      <c r="IGI74" s="149"/>
      <c r="IGJ74" s="149"/>
      <c r="IGK74" s="149"/>
      <c r="IGL74" s="149"/>
      <c r="IGM74" s="149"/>
      <c r="IGN74" s="150"/>
      <c r="IGO74" s="149"/>
      <c r="IGP74" s="149"/>
      <c r="IGQ74" s="149"/>
      <c r="IGR74" s="149"/>
      <c r="IGS74" s="149"/>
      <c r="IGT74" s="149"/>
      <c r="IGU74" s="149"/>
      <c r="IGV74" s="149"/>
      <c r="IGW74" s="149"/>
      <c r="IGX74" s="149"/>
      <c r="IGY74" s="149"/>
      <c r="IGZ74" s="149"/>
      <c r="IHA74" s="149"/>
      <c r="IHB74" s="149"/>
      <c r="IHC74" s="149"/>
      <c r="IHD74" s="150"/>
      <c r="IHE74" s="149"/>
      <c r="IHF74" s="149"/>
      <c r="IHG74" s="149"/>
      <c r="IHH74" s="149"/>
      <c r="IHI74" s="149"/>
      <c r="IHJ74" s="149"/>
      <c r="IHK74" s="149"/>
      <c r="IHL74" s="149"/>
      <c r="IHM74" s="149"/>
      <c r="IHN74" s="149"/>
      <c r="IHO74" s="149"/>
      <c r="IHP74" s="149"/>
      <c r="IHQ74" s="149"/>
      <c r="IHR74" s="149"/>
      <c r="IHS74" s="149"/>
      <c r="IHT74" s="150"/>
      <c r="IHU74" s="149"/>
      <c r="IHV74" s="149"/>
      <c r="IHW74" s="149"/>
      <c r="IHX74" s="149"/>
      <c r="IHY74" s="149"/>
      <c r="IHZ74" s="149"/>
      <c r="IIA74" s="149"/>
      <c r="IIB74" s="149"/>
      <c r="IIC74" s="149"/>
      <c r="IID74" s="149"/>
      <c r="IIE74" s="149"/>
      <c r="IIF74" s="149"/>
      <c r="IIG74" s="149"/>
      <c r="IIH74" s="149"/>
      <c r="III74" s="149"/>
      <c r="IIJ74" s="150"/>
      <c r="IIK74" s="149"/>
      <c r="IIL74" s="149"/>
      <c r="IIM74" s="149"/>
      <c r="IIN74" s="149"/>
      <c r="IIO74" s="149"/>
      <c r="IIP74" s="149"/>
      <c r="IIQ74" s="149"/>
      <c r="IIR74" s="149"/>
      <c r="IIS74" s="149"/>
      <c r="IIT74" s="149"/>
      <c r="IIU74" s="149"/>
      <c r="IIV74" s="149"/>
      <c r="IIW74" s="149"/>
      <c r="IIX74" s="149"/>
      <c r="IIY74" s="149"/>
      <c r="IIZ74" s="150"/>
      <c r="IJA74" s="149"/>
      <c r="IJB74" s="149"/>
      <c r="IJC74" s="149"/>
      <c r="IJD74" s="149"/>
      <c r="IJE74" s="149"/>
      <c r="IJF74" s="149"/>
      <c r="IJG74" s="149"/>
      <c r="IJH74" s="149"/>
      <c r="IJI74" s="149"/>
      <c r="IJJ74" s="149"/>
      <c r="IJK74" s="149"/>
      <c r="IJL74" s="149"/>
      <c r="IJM74" s="149"/>
      <c r="IJN74" s="149"/>
      <c r="IJO74" s="149"/>
      <c r="IJP74" s="150"/>
      <c r="IJQ74" s="149"/>
      <c r="IJR74" s="149"/>
      <c r="IJS74" s="149"/>
      <c r="IJT74" s="149"/>
      <c r="IJU74" s="149"/>
      <c r="IJV74" s="149"/>
      <c r="IJW74" s="149"/>
      <c r="IJX74" s="149"/>
      <c r="IJY74" s="149"/>
      <c r="IJZ74" s="149"/>
      <c r="IKA74" s="149"/>
      <c r="IKB74" s="149"/>
      <c r="IKC74" s="149"/>
      <c r="IKD74" s="149"/>
      <c r="IKE74" s="149"/>
      <c r="IKF74" s="150"/>
      <c r="IKG74" s="149"/>
      <c r="IKH74" s="149"/>
      <c r="IKI74" s="149"/>
      <c r="IKJ74" s="149"/>
      <c r="IKK74" s="149"/>
      <c r="IKL74" s="149"/>
      <c r="IKM74" s="149"/>
      <c r="IKN74" s="149"/>
      <c r="IKO74" s="149"/>
      <c r="IKP74" s="149"/>
      <c r="IKQ74" s="149"/>
      <c r="IKR74" s="149"/>
      <c r="IKS74" s="149"/>
      <c r="IKT74" s="149"/>
      <c r="IKU74" s="149"/>
      <c r="IKV74" s="150"/>
      <c r="IKW74" s="149"/>
      <c r="IKX74" s="149"/>
      <c r="IKY74" s="149"/>
      <c r="IKZ74" s="149"/>
      <c r="ILA74" s="149"/>
      <c r="ILB74" s="149"/>
      <c r="ILC74" s="149"/>
      <c r="ILD74" s="149"/>
      <c r="ILE74" s="149"/>
      <c r="ILF74" s="149"/>
      <c r="ILG74" s="149"/>
      <c r="ILH74" s="149"/>
      <c r="ILI74" s="149"/>
      <c r="ILJ74" s="149"/>
      <c r="ILK74" s="149"/>
      <c r="ILL74" s="150"/>
      <c r="ILM74" s="149"/>
      <c r="ILN74" s="149"/>
      <c r="ILO74" s="149"/>
      <c r="ILP74" s="149"/>
      <c r="ILQ74" s="149"/>
      <c r="ILR74" s="149"/>
      <c r="ILS74" s="149"/>
      <c r="ILT74" s="149"/>
      <c r="ILU74" s="149"/>
      <c r="ILV74" s="149"/>
      <c r="ILW74" s="149"/>
      <c r="ILX74" s="149"/>
      <c r="ILY74" s="149"/>
      <c r="ILZ74" s="149"/>
      <c r="IMA74" s="149"/>
      <c r="IMB74" s="150"/>
      <c r="IMC74" s="149"/>
      <c r="IMD74" s="149"/>
      <c r="IME74" s="149"/>
      <c r="IMF74" s="149"/>
      <c r="IMG74" s="149"/>
      <c r="IMH74" s="149"/>
      <c r="IMI74" s="149"/>
      <c r="IMJ74" s="149"/>
      <c r="IMK74" s="149"/>
      <c r="IML74" s="149"/>
      <c r="IMM74" s="149"/>
      <c r="IMN74" s="149"/>
      <c r="IMO74" s="149"/>
      <c r="IMP74" s="149"/>
      <c r="IMQ74" s="149"/>
      <c r="IMR74" s="150"/>
      <c r="IMS74" s="149"/>
      <c r="IMT74" s="149"/>
      <c r="IMU74" s="149"/>
      <c r="IMV74" s="149"/>
      <c r="IMW74" s="149"/>
      <c r="IMX74" s="149"/>
      <c r="IMY74" s="149"/>
      <c r="IMZ74" s="149"/>
      <c r="INA74" s="149"/>
      <c r="INB74" s="149"/>
      <c r="INC74" s="149"/>
      <c r="IND74" s="149"/>
      <c r="INE74" s="149"/>
      <c r="INF74" s="149"/>
      <c r="ING74" s="149"/>
      <c r="INH74" s="150"/>
      <c r="INI74" s="149"/>
      <c r="INJ74" s="149"/>
      <c r="INK74" s="149"/>
      <c r="INL74" s="149"/>
      <c r="INM74" s="149"/>
      <c r="INN74" s="149"/>
      <c r="INO74" s="149"/>
      <c r="INP74" s="149"/>
      <c r="INQ74" s="149"/>
      <c r="INR74" s="149"/>
      <c r="INS74" s="149"/>
      <c r="INT74" s="149"/>
      <c r="INU74" s="149"/>
      <c r="INV74" s="149"/>
      <c r="INW74" s="149"/>
      <c r="INX74" s="150"/>
      <c r="INY74" s="149"/>
      <c r="INZ74" s="149"/>
      <c r="IOA74" s="149"/>
      <c r="IOB74" s="149"/>
      <c r="IOC74" s="149"/>
      <c r="IOD74" s="149"/>
      <c r="IOE74" s="149"/>
      <c r="IOF74" s="149"/>
      <c r="IOG74" s="149"/>
      <c r="IOH74" s="149"/>
      <c r="IOI74" s="149"/>
      <c r="IOJ74" s="149"/>
      <c r="IOK74" s="149"/>
      <c r="IOL74" s="149"/>
      <c r="IOM74" s="149"/>
      <c r="ION74" s="150"/>
      <c r="IOO74" s="149"/>
      <c r="IOP74" s="149"/>
      <c r="IOQ74" s="149"/>
      <c r="IOR74" s="149"/>
      <c r="IOS74" s="149"/>
      <c r="IOT74" s="149"/>
      <c r="IOU74" s="149"/>
      <c r="IOV74" s="149"/>
      <c r="IOW74" s="149"/>
      <c r="IOX74" s="149"/>
      <c r="IOY74" s="149"/>
      <c r="IOZ74" s="149"/>
      <c r="IPA74" s="149"/>
      <c r="IPB74" s="149"/>
      <c r="IPC74" s="149"/>
      <c r="IPD74" s="150"/>
      <c r="IPE74" s="149"/>
      <c r="IPF74" s="149"/>
      <c r="IPG74" s="149"/>
      <c r="IPH74" s="149"/>
      <c r="IPI74" s="149"/>
      <c r="IPJ74" s="149"/>
      <c r="IPK74" s="149"/>
      <c r="IPL74" s="149"/>
      <c r="IPM74" s="149"/>
      <c r="IPN74" s="149"/>
      <c r="IPO74" s="149"/>
      <c r="IPP74" s="149"/>
      <c r="IPQ74" s="149"/>
      <c r="IPR74" s="149"/>
      <c r="IPS74" s="149"/>
      <c r="IPT74" s="150"/>
      <c r="IPU74" s="149"/>
      <c r="IPV74" s="149"/>
      <c r="IPW74" s="149"/>
      <c r="IPX74" s="149"/>
      <c r="IPY74" s="149"/>
      <c r="IPZ74" s="149"/>
      <c r="IQA74" s="149"/>
      <c r="IQB74" s="149"/>
      <c r="IQC74" s="149"/>
      <c r="IQD74" s="149"/>
      <c r="IQE74" s="149"/>
      <c r="IQF74" s="149"/>
      <c r="IQG74" s="149"/>
      <c r="IQH74" s="149"/>
      <c r="IQI74" s="149"/>
      <c r="IQJ74" s="150"/>
      <c r="IQK74" s="149"/>
      <c r="IQL74" s="149"/>
      <c r="IQM74" s="149"/>
      <c r="IQN74" s="149"/>
      <c r="IQO74" s="149"/>
      <c r="IQP74" s="149"/>
      <c r="IQQ74" s="149"/>
      <c r="IQR74" s="149"/>
      <c r="IQS74" s="149"/>
      <c r="IQT74" s="149"/>
      <c r="IQU74" s="149"/>
      <c r="IQV74" s="149"/>
      <c r="IQW74" s="149"/>
      <c r="IQX74" s="149"/>
      <c r="IQY74" s="149"/>
      <c r="IQZ74" s="150"/>
      <c r="IRA74" s="149"/>
      <c r="IRB74" s="149"/>
      <c r="IRC74" s="149"/>
      <c r="IRD74" s="149"/>
      <c r="IRE74" s="149"/>
      <c r="IRF74" s="149"/>
      <c r="IRG74" s="149"/>
      <c r="IRH74" s="149"/>
      <c r="IRI74" s="149"/>
      <c r="IRJ74" s="149"/>
      <c r="IRK74" s="149"/>
      <c r="IRL74" s="149"/>
      <c r="IRM74" s="149"/>
      <c r="IRN74" s="149"/>
      <c r="IRO74" s="149"/>
      <c r="IRP74" s="150"/>
      <c r="IRQ74" s="149"/>
      <c r="IRR74" s="149"/>
      <c r="IRS74" s="149"/>
      <c r="IRT74" s="149"/>
      <c r="IRU74" s="149"/>
      <c r="IRV74" s="149"/>
      <c r="IRW74" s="149"/>
      <c r="IRX74" s="149"/>
      <c r="IRY74" s="149"/>
      <c r="IRZ74" s="149"/>
      <c r="ISA74" s="149"/>
      <c r="ISB74" s="149"/>
      <c r="ISC74" s="149"/>
      <c r="ISD74" s="149"/>
      <c r="ISE74" s="149"/>
      <c r="ISF74" s="150"/>
      <c r="ISG74" s="149"/>
      <c r="ISH74" s="149"/>
      <c r="ISI74" s="149"/>
      <c r="ISJ74" s="149"/>
      <c r="ISK74" s="149"/>
      <c r="ISL74" s="149"/>
      <c r="ISM74" s="149"/>
      <c r="ISN74" s="149"/>
      <c r="ISO74" s="149"/>
      <c r="ISP74" s="149"/>
      <c r="ISQ74" s="149"/>
      <c r="ISR74" s="149"/>
      <c r="ISS74" s="149"/>
      <c r="IST74" s="149"/>
      <c r="ISU74" s="149"/>
      <c r="ISV74" s="150"/>
      <c r="ISW74" s="149"/>
      <c r="ISX74" s="149"/>
      <c r="ISY74" s="149"/>
      <c r="ISZ74" s="149"/>
      <c r="ITA74" s="149"/>
      <c r="ITB74" s="149"/>
      <c r="ITC74" s="149"/>
      <c r="ITD74" s="149"/>
      <c r="ITE74" s="149"/>
      <c r="ITF74" s="149"/>
      <c r="ITG74" s="149"/>
      <c r="ITH74" s="149"/>
      <c r="ITI74" s="149"/>
      <c r="ITJ74" s="149"/>
      <c r="ITK74" s="149"/>
      <c r="ITL74" s="150"/>
      <c r="ITM74" s="149"/>
      <c r="ITN74" s="149"/>
      <c r="ITO74" s="149"/>
      <c r="ITP74" s="149"/>
      <c r="ITQ74" s="149"/>
      <c r="ITR74" s="149"/>
      <c r="ITS74" s="149"/>
      <c r="ITT74" s="149"/>
      <c r="ITU74" s="149"/>
      <c r="ITV74" s="149"/>
      <c r="ITW74" s="149"/>
      <c r="ITX74" s="149"/>
      <c r="ITY74" s="149"/>
      <c r="ITZ74" s="149"/>
      <c r="IUA74" s="149"/>
      <c r="IUB74" s="150"/>
      <c r="IUC74" s="149"/>
      <c r="IUD74" s="149"/>
      <c r="IUE74" s="149"/>
      <c r="IUF74" s="149"/>
      <c r="IUG74" s="149"/>
      <c r="IUH74" s="149"/>
      <c r="IUI74" s="149"/>
      <c r="IUJ74" s="149"/>
      <c r="IUK74" s="149"/>
      <c r="IUL74" s="149"/>
      <c r="IUM74" s="149"/>
      <c r="IUN74" s="149"/>
      <c r="IUO74" s="149"/>
      <c r="IUP74" s="149"/>
      <c r="IUQ74" s="149"/>
      <c r="IUR74" s="150"/>
      <c r="IUS74" s="149"/>
      <c r="IUT74" s="149"/>
      <c r="IUU74" s="149"/>
      <c r="IUV74" s="149"/>
      <c r="IUW74" s="149"/>
      <c r="IUX74" s="149"/>
      <c r="IUY74" s="149"/>
      <c r="IUZ74" s="149"/>
      <c r="IVA74" s="149"/>
      <c r="IVB74" s="149"/>
      <c r="IVC74" s="149"/>
      <c r="IVD74" s="149"/>
      <c r="IVE74" s="149"/>
      <c r="IVF74" s="149"/>
      <c r="IVG74" s="149"/>
      <c r="IVH74" s="150"/>
      <c r="IVI74" s="149"/>
      <c r="IVJ74" s="149"/>
      <c r="IVK74" s="149"/>
      <c r="IVL74" s="149"/>
      <c r="IVM74" s="149"/>
      <c r="IVN74" s="149"/>
      <c r="IVO74" s="149"/>
      <c r="IVP74" s="149"/>
      <c r="IVQ74" s="149"/>
      <c r="IVR74" s="149"/>
      <c r="IVS74" s="149"/>
      <c r="IVT74" s="149"/>
      <c r="IVU74" s="149"/>
      <c r="IVV74" s="149"/>
      <c r="IVW74" s="149"/>
      <c r="IVX74" s="150"/>
      <c r="IVY74" s="149"/>
      <c r="IVZ74" s="149"/>
      <c r="IWA74" s="149"/>
      <c r="IWB74" s="149"/>
      <c r="IWC74" s="149"/>
      <c r="IWD74" s="149"/>
      <c r="IWE74" s="149"/>
      <c r="IWF74" s="149"/>
      <c r="IWG74" s="149"/>
      <c r="IWH74" s="149"/>
      <c r="IWI74" s="149"/>
      <c r="IWJ74" s="149"/>
      <c r="IWK74" s="149"/>
      <c r="IWL74" s="149"/>
      <c r="IWM74" s="149"/>
      <c r="IWN74" s="150"/>
      <c r="IWO74" s="149"/>
      <c r="IWP74" s="149"/>
      <c r="IWQ74" s="149"/>
      <c r="IWR74" s="149"/>
      <c r="IWS74" s="149"/>
      <c r="IWT74" s="149"/>
      <c r="IWU74" s="149"/>
      <c r="IWV74" s="149"/>
      <c r="IWW74" s="149"/>
      <c r="IWX74" s="149"/>
      <c r="IWY74" s="149"/>
      <c r="IWZ74" s="149"/>
      <c r="IXA74" s="149"/>
      <c r="IXB74" s="149"/>
      <c r="IXC74" s="149"/>
      <c r="IXD74" s="150"/>
      <c r="IXE74" s="149"/>
      <c r="IXF74" s="149"/>
      <c r="IXG74" s="149"/>
      <c r="IXH74" s="149"/>
      <c r="IXI74" s="149"/>
      <c r="IXJ74" s="149"/>
      <c r="IXK74" s="149"/>
      <c r="IXL74" s="149"/>
      <c r="IXM74" s="149"/>
      <c r="IXN74" s="149"/>
      <c r="IXO74" s="149"/>
      <c r="IXP74" s="149"/>
      <c r="IXQ74" s="149"/>
      <c r="IXR74" s="149"/>
      <c r="IXS74" s="149"/>
      <c r="IXT74" s="150"/>
      <c r="IXU74" s="149"/>
      <c r="IXV74" s="149"/>
      <c r="IXW74" s="149"/>
      <c r="IXX74" s="149"/>
      <c r="IXY74" s="149"/>
      <c r="IXZ74" s="149"/>
      <c r="IYA74" s="149"/>
      <c r="IYB74" s="149"/>
      <c r="IYC74" s="149"/>
      <c r="IYD74" s="149"/>
      <c r="IYE74" s="149"/>
      <c r="IYF74" s="149"/>
      <c r="IYG74" s="149"/>
      <c r="IYH74" s="149"/>
      <c r="IYI74" s="149"/>
      <c r="IYJ74" s="150"/>
      <c r="IYK74" s="149"/>
      <c r="IYL74" s="149"/>
      <c r="IYM74" s="149"/>
      <c r="IYN74" s="149"/>
      <c r="IYO74" s="149"/>
      <c r="IYP74" s="149"/>
      <c r="IYQ74" s="149"/>
      <c r="IYR74" s="149"/>
      <c r="IYS74" s="149"/>
      <c r="IYT74" s="149"/>
      <c r="IYU74" s="149"/>
      <c r="IYV74" s="149"/>
      <c r="IYW74" s="149"/>
      <c r="IYX74" s="149"/>
      <c r="IYY74" s="149"/>
      <c r="IYZ74" s="150"/>
      <c r="IZA74" s="149"/>
      <c r="IZB74" s="149"/>
      <c r="IZC74" s="149"/>
      <c r="IZD74" s="149"/>
      <c r="IZE74" s="149"/>
      <c r="IZF74" s="149"/>
      <c r="IZG74" s="149"/>
      <c r="IZH74" s="149"/>
      <c r="IZI74" s="149"/>
      <c r="IZJ74" s="149"/>
      <c r="IZK74" s="149"/>
      <c r="IZL74" s="149"/>
      <c r="IZM74" s="149"/>
      <c r="IZN74" s="149"/>
      <c r="IZO74" s="149"/>
      <c r="IZP74" s="150"/>
      <c r="IZQ74" s="149"/>
      <c r="IZR74" s="149"/>
      <c r="IZS74" s="149"/>
      <c r="IZT74" s="149"/>
      <c r="IZU74" s="149"/>
      <c r="IZV74" s="149"/>
      <c r="IZW74" s="149"/>
      <c r="IZX74" s="149"/>
      <c r="IZY74" s="149"/>
      <c r="IZZ74" s="149"/>
      <c r="JAA74" s="149"/>
      <c r="JAB74" s="149"/>
      <c r="JAC74" s="149"/>
      <c r="JAD74" s="149"/>
      <c r="JAE74" s="149"/>
      <c r="JAF74" s="150"/>
      <c r="JAG74" s="149"/>
      <c r="JAH74" s="149"/>
      <c r="JAI74" s="149"/>
      <c r="JAJ74" s="149"/>
      <c r="JAK74" s="149"/>
      <c r="JAL74" s="149"/>
      <c r="JAM74" s="149"/>
      <c r="JAN74" s="149"/>
      <c r="JAO74" s="149"/>
      <c r="JAP74" s="149"/>
      <c r="JAQ74" s="149"/>
      <c r="JAR74" s="149"/>
      <c r="JAS74" s="149"/>
      <c r="JAT74" s="149"/>
      <c r="JAU74" s="149"/>
      <c r="JAV74" s="150"/>
      <c r="JAW74" s="149"/>
      <c r="JAX74" s="149"/>
      <c r="JAY74" s="149"/>
      <c r="JAZ74" s="149"/>
      <c r="JBA74" s="149"/>
      <c r="JBB74" s="149"/>
      <c r="JBC74" s="149"/>
      <c r="JBD74" s="149"/>
      <c r="JBE74" s="149"/>
      <c r="JBF74" s="149"/>
      <c r="JBG74" s="149"/>
      <c r="JBH74" s="149"/>
      <c r="JBI74" s="149"/>
      <c r="JBJ74" s="149"/>
      <c r="JBK74" s="149"/>
      <c r="JBL74" s="150"/>
      <c r="JBM74" s="149"/>
      <c r="JBN74" s="149"/>
      <c r="JBO74" s="149"/>
      <c r="JBP74" s="149"/>
      <c r="JBQ74" s="149"/>
      <c r="JBR74" s="149"/>
      <c r="JBS74" s="149"/>
      <c r="JBT74" s="149"/>
      <c r="JBU74" s="149"/>
      <c r="JBV74" s="149"/>
      <c r="JBW74" s="149"/>
      <c r="JBX74" s="149"/>
      <c r="JBY74" s="149"/>
      <c r="JBZ74" s="149"/>
      <c r="JCA74" s="149"/>
      <c r="JCB74" s="150"/>
      <c r="JCC74" s="149"/>
      <c r="JCD74" s="149"/>
      <c r="JCE74" s="149"/>
      <c r="JCF74" s="149"/>
      <c r="JCG74" s="149"/>
      <c r="JCH74" s="149"/>
      <c r="JCI74" s="149"/>
      <c r="JCJ74" s="149"/>
      <c r="JCK74" s="149"/>
      <c r="JCL74" s="149"/>
      <c r="JCM74" s="149"/>
      <c r="JCN74" s="149"/>
      <c r="JCO74" s="149"/>
      <c r="JCP74" s="149"/>
      <c r="JCQ74" s="149"/>
      <c r="JCR74" s="150"/>
      <c r="JCS74" s="149"/>
      <c r="JCT74" s="149"/>
      <c r="JCU74" s="149"/>
      <c r="JCV74" s="149"/>
      <c r="JCW74" s="149"/>
      <c r="JCX74" s="149"/>
      <c r="JCY74" s="149"/>
      <c r="JCZ74" s="149"/>
      <c r="JDA74" s="149"/>
      <c r="JDB74" s="149"/>
      <c r="JDC74" s="149"/>
      <c r="JDD74" s="149"/>
      <c r="JDE74" s="149"/>
      <c r="JDF74" s="149"/>
      <c r="JDG74" s="149"/>
      <c r="JDH74" s="150"/>
      <c r="JDI74" s="149"/>
      <c r="JDJ74" s="149"/>
      <c r="JDK74" s="149"/>
      <c r="JDL74" s="149"/>
      <c r="JDM74" s="149"/>
      <c r="JDN74" s="149"/>
      <c r="JDO74" s="149"/>
      <c r="JDP74" s="149"/>
      <c r="JDQ74" s="149"/>
      <c r="JDR74" s="149"/>
      <c r="JDS74" s="149"/>
      <c r="JDT74" s="149"/>
      <c r="JDU74" s="149"/>
      <c r="JDV74" s="149"/>
      <c r="JDW74" s="149"/>
      <c r="JDX74" s="150"/>
      <c r="JDY74" s="149"/>
      <c r="JDZ74" s="149"/>
      <c r="JEA74" s="149"/>
      <c r="JEB74" s="149"/>
      <c r="JEC74" s="149"/>
      <c r="JED74" s="149"/>
      <c r="JEE74" s="149"/>
      <c r="JEF74" s="149"/>
      <c r="JEG74" s="149"/>
      <c r="JEH74" s="149"/>
      <c r="JEI74" s="149"/>
      <c r="JEJ74" s="149"/>
      <c r="JEK74" s="149"/>
      <c r="JEL74" s="149"/>
      <c r="JEM74" s="149"/>
      <c r="JEN74" s="150"/>
      <c r="JEO74" s="149"/>
      <c r="JEP74" s="149"/>
      <c r="JEQ74" s="149"/>
      <c r="JER74" s="149"/>
      <c r="JES74" s="149"/>
      <c r="JET74" s="149"/>
      <c r="JEU74" s="149"/>
      <c r="JEV74" s="149"/>
      <c r="JEW74" s="149"/>
      <c r="JEX74" s="149"/>
      <c r="JEY74" s="149"/>
      <c r="JEZ74" s="149"/>
      <c r="JFA74" s="149"/>
      <c r="JFB74" s="149"/>
      <c r="JFC74" s="149"/>
      <c r="JFD74" s="150"/>
      <c r="JFE74" s="149"/>
      <c r="JFF74" s="149"/>
      <c r="JFG74" s="149"/>
      <c r="JFH74" s="149"/>
      <c r="JFI74" s="149"/>
      <c r="JFJ74" s="149"/>
      <c r="JFK74" s="149"/>
      <c r="JFL74" s="149"/>
      <c r="JFM74" s="149"/>
      <c r="JFN74" s="149"/>
      <c r="JFO74" s="149"/>
      <c r="JFP74" s="149"/>
      <c r="JFQ74" s="149"/>
      <c r="JFR74" s="149"/>
      <c r="JFS74" s="149"/>
      <c r="JFT74" s="150"/>
      <c r="JFU74" s="149"/>
      <c r="JFV74" s="149"/>
      <c r="JFW74" s="149"/>
      <c r="JFX74" s="149"/>
      <c r="JFY74" s="149"/>
      <c r="JFZ74" s="149"/>
      <c r="JGA74" s="149"/>
      <c r="JGB74" s="149"/>
      <c r="JGC74" s="149"/>
      <c r="JGD74" s="149"/>
      <c r="JGE74" s="149"/>
      <c r="JGF74" s="149"/>
      <c r="JGG74" s="149"/>
      <c r="JGH74" s="149"/>
      <c r="JGI74" s="149"/>
      <c r="JGJ74" s="150"/>
      <c r="JGK74" s="149"/>
      <c r="JGL74" s="149"/>
      <c r="JGM74" s="149"/>
      <c r="JGN74" s="149"/>
      <c r="JGO74" s="149"/>
      <c r="JGP74" s="149"/>
      <c r="JGQ74" s="149"/>
      <c r="JGR74" s="149"/>
      <c r="JGS74" s="149"/>
      <c r="JGT74" s="149"/>
      <c r="JGU74" s="149"/>
      <c r="JGV74" s="149"/>
      <c r="JGW74" s="149"/>
      <c r="JGX74" s="149"/>
      <c r="JGY74" s="149"/>
      <c r="JGZ74" s="150"/>
      <c r="JHA74" s="149"/>
      <c r="JHB74" s="149"/>
      <c r="JHC74" s="149"/>
      <c r="JHD74" s="149"/>
      <c r="JHE74" s="149"/>
      <c r="JHF74" s="149"/>
      <c r="JHG74" s="149"/>
      <c r="JHH74" s="149"/>
      <c r="JHI74" s="149"/>
      <c r="JHJ74" s="149"/>
      <c r="JHK74" s="149"/>
      <c r="JHL74" s="149"/>
      <c r="JHM74" s="149"/>
      <c r="JHN74" s="149"/>
      <c r="JHO74" s="149"/>
      <c r="JHP74" s="150"/>
      <c r="JHQ74" s="149"/>
      <c r="JHR74" s="149"/>
      <c r="JHS74" s="149"/>
      <c r="JHT74" s="149"/>
      <c r="JHU74" s="149"/>
      <c r="JHV74" s="149"/>
      <c r="JHW74" s="149"/>
      <c r="JHX74" s="149"/>
      <c r="JHY74" s="149"/>
      <c r="JHZ74" s="149"/>
      <c r="JIA74" s="149"/>
      <c r="JIB74" s="149"/>
      <c r="JIC74" s="149"/>
      <c r="JID74" s="149"/>
      <c r="JIE74" s="149"/>
      <c r="JIF74" s="150"/>
      <c r="JIG74" s="149"/>
      <c r="JIH74" s="149"/>
      <c r="JII74" s="149"/>
      <c r="JIJ74" s="149"/>
      <c r="JIK74" s="149"/>
      <c r="JIL74" s="149"/>
      <c r="JIM74" s="149"/>
      <c r="JIN74" s="149"/>
      <c r="JIO74" s="149"/>
      <c r="JIP74" s="149"/>
      <c r="JIQ74" s="149"/>
      <c r="JIR74" s="149"/>
      <c r="JIS74" s="149"/>
      <c r="JIT74" s="149"/>
      <c r="JIU74" s="149"/>
      <c r="JIV74" s="150"/>
      <c r="JIW74" s="149"/>
      <c r="JIX74" s="149"/>
      <c r="JIY74" s="149"/>
      <c r="JIZ74" s="149"/>
      <c r="JJA74" s="149"/>
      <c r="JJB74" s="149"/>
      <c r="JJC74" s="149"/>
      <c r="JJD74" s="149"/>
      <c r="JJE74" s="149"/>
      <c r="JJF74" s="149"/>
      <c r="JJG74" s="149"/>
      <c r="JJH74" s="149"/>
      <c r="JJI74" s="149"/>
      <c r="JJJ74" s="149"/>
      <c r="JJK74" s="149"/>
      <c r="JJL74" s="150"/>
      <c r="JJM74" s="149"/>
      <c r="JJN74" s="149"/>
      <c r="JJO74" s="149"/>
      <c r="JJP74" s="149"/>
      <c r="JJQ74" s="149"/>
      <c r="JJR74" s="149"/>
      <c r="JJS74" s="149"/>
      <c r="JJT74" s="149"/>
      <c r="JJU74" s="149"/>
      <c r="JJV74" s="149"/>
      <c r="JJW74" s="149"/>
      <c r="JJX74" s="149"/>
      <c r="JJY74" s="149"/>
      <c r="JJZ74" s="149"/>
      <c r="JKA74" s="149"/>
      <c r="JKB74" s="150"/>
      <c r="JKC74" s="149"/>
      <c r="JKD74" s="149"/>
      <c r="JKE74" s="149"/>
      <c r="JKF74" s="149"/>
      <c r="JKG74" s="149"/>
      <c r="JKH74" s="149"/>
      <c r="JKI74" s="149"/>
      <c r="JKJ74" s="149"/>
      <c r="JKK74" s="149"/>
      <c r="JKL74" s="149"/>
      <c r="JKM74" s="149"/>
      <c r="JKN74" s="149"/>
      <c r="JKO74" s="149"/>
      <c r="JKP74" s="149"/>
      <c r="JKQ74" s="149"/>
      <c r="JKR74" s="150"/>
      <c r="JKS74" s="149"/>
      <c r="JKT74" s="149"/>
      <c r="JKU74" s="149"/>
      <c r="JKV74" s="149"/>
      <c r="JKW74" s="149"/>
      <c r="JKX74" s="149"/>
      <c r="JKY74" s="149"/>
      <c r="JKZ74" s="149"/>
      <c r="JLA74" s="149"/>
      <c r="JLB74" s="149"/>
      <c r="JLC74" s="149"/>
      <c r="JLD74" s="149"/>
      <c r="JLE74" s="149"/>
      <c r="JLF74" s="149"/>
      <c r="JLG74" s="149"/>
      <c r="JLH74" s="150"/>
      <c r="JLI74" s="149"/>
      <c r="JLJ74" s="149"/>
      <c r="JLK74" s="149"/>
      <c r="JLL74" s="149"/>
      <c r="JLM74" s="149"/>
      <c r="JLN74" s="149"/>
      <c r="JLO74" s="149"/>
      <c r="JLP74" s="149"/>
      <c r="JLQ74" s="149"/>
      <c r="JLR74" s="149"/>
      <c r="JLS74" s="149"/>
      <c r="JLT74" s="149"/>
      <c r="JLU74" s="149"/>
      <c r="JLV74" s="149"/>
      <c r="JLW74" s="149"/>
      <c r="JLX74" s="150"/>
      <c r="JLY74" s="149"/>
      <c r="JLZ74" s="149"/>
      <c r="JMA74" s="149"/>
      <c r="JMB74" s="149"/>
      <c r="JMC74" s="149"/>
      <c r="JMD74" s="149"/>
      <c r="JME74" s="149"/>
      <c r="JMF74" s="149"/>
      <c r="JMG74" s="149"/>
      <c r="JMH74" s="149"/>
      <c r="JMI74" s="149"/>
      <c r="JMJ74" s="149"/>
      <c r="JMK74" s="149"/>
      <c r="JML74" s="149"/>
      <c r="JMM74" s="149"/>
      <c r="JMN74" s="150"/>
      <c r="JMO74" s="149"/>
      <c r="JMP74" s="149"/>
      <c r="JMQ74" s="149"/>
      <c r="JMR74" s="149"/>
      <c r="JMS74" s="149"/>
      <c r="JMT74" s="149"/>
      <c r="JMU74" s="149"/>
      <c r="JMV74" s="149"/>
      <c r="JMW74" s="149"/>
      <c r="JMX74" s="149"/>
      <c r="JMY74" s="149"/>
      <c r="JMZ74" s="149"/>
      <c r="JNA74" s="149"/>
      <c r="JNB74" s="149"/>
      <c r="JNC74" s="149"/>
      <c r="JND74" s="150"/>
      <c r="JNE74" s="149"/>
      <c r="JNF74" s="149"/>
      <c r="JNG74" s="149"/>
      <c r="JNH74" s="149"/>
      <c r="JNI74" s="149"/>
      <c r="JNJ74" s="149"/>
      <c r="JNK74" s="149"/>
      <c r="JNL74" s="149"/>
      <c r="JNM74" s="149"/>
      <c r="JNN74" s="149"/>
      <c r="JNO74" s="149"/>
      <c r="JNP74" s="149"/>
      <c r="JNQ74" s="149"/>
      <c r="JNR74" s="149"/>
      <c r="JNS74" s="149"/>
      <c r="JNT74" s="150"/>
      <c r="JNU74" s="149"/>
      <c r="JNV74" s="149"/>
      <c r="JNW74" s="149"/>
      <c r="JNX74" s="149"/>
      <c r="JNY74" s="149"/>
      <c r="JNZ74" s="149"/>
      <c r="JOA74" s="149"/>
      <c r="JOB74" s="149"/>
      <c r="JOC74" s="149"/>
      <c r="JOD74" s="149"/>
      <c r="JOE74" s="149"/>
      <c r="JOF74" s="149"/>
      <c r="JOG74" s="149"/>
      <c r="JOH74" s="149"/>
      <c r="JOI74" s="149"/>
      <c r="JOJ74" s="150"/>
      <c r="JOK74" s="149"/>
      <c r="JOL74" s="149"/>
      <c r="JOM74" s="149"/>
      <c r="JON74" s="149"/>
      <c r="JOO74" s="149"/>
      <c r="JOP74" s="149"/>
      <c r="JOQ74" s="149"/>
      <c r="JOR74" s="149"/>
      <c r="JOS74" s="149"/>
      <c r="JOT74" s="149"/>
      <c r="JOU74" s="149"/>
      <c r="JOV74" s="149"/>
      <c r="JOW74" s="149"/>
      <c r="JOX74" s="149"/>
      <c r="JOY74" s="149"/>
      <c r="JOZ74" s="150"/>
      <c r="JPA74" s="149"/>
      <c r="JPB74" s="149"/>
      <c r="JPC74" s="149"/>
      <c r="JPD74" s="149"/>
      <c r="JPE74" s="149"/>
      <c r="JPF74" s="149"/>
      <c r="JPG74" s="149"/>
      <c r="JPH74" s="149"/>
      <c r="JPI74" s="149"/>
      <c r="JPJ74" s="149"/>
      <c r="JPK74" s="149"/>
      <c r="JPL74" s="149"/>
      <c r="JPM74" s="149"/>
      <c r="JPN74" s="149"/>
      <c r="JPO74" s="149"/>
      <c r="JPP74" s="150"/>
      <c r="JPQ74" s="149"/>
      <c r="JPR74" s="149"/>
      <c r="JPS74" s="149"/>
      <c r="JPT74" s="149"/>
      <c r="JPU74" s="149"/>
      <c r="JPV74" s="149"/>
      <c r="JPW74" s="149"/>
      <c r="JPX74" s="149"/>
      <c r="JPY74" s="149"/>
      <c r="JPZ74" s="149"/>
      <c r="JQA74" s="149"/>
      <c r="JQB74" s="149"/>
      <c r="JQC74" s="149"/>
      <c r="JQD74" s="149"/>
      <c r="JQE74" s="149"/>
      <c r="JQF74" s="150"/>
      <c r="JQG74" s="149"/>
      <c r="JQH74" s="149"/>
      <c r="JQI74" s="149"/>
      <c r="JQJ74" s="149"/>
      <c r="JQK74" s="149"/>
      <c r="JQL74" s="149"/>
      <c r="JQM74" s="149"/>
      <c r="JQN74" s="149"/>
      <c r="JQO74" s="149"/>
      <c r="JQP74" s="149"/>
      <c r="JQQ74" s="149"/>
      <c r="JQR74" s="149"/>
      <c r="JQS74" s="149"/>
      <c r="JQT74" s="149"/>
      <c r="JQU74" s="149"/>
      <c r="JQV74" s="150"/>
      <c r="JQW74" s="149"/>
      <c r="JQX74" s="149"/>
      <c r="JQY74" s="149"/>
      <c r="JQZ74" s="149"/>
      <c r="JRA74" s="149"/>
      <c r="JRB74" s="149"/>
      <c r="JRC74" s="149"/>
      <c r="JRD74" s="149"/>
      <c r="JRE74" s="149"/>
      <c r="JRF74" s="149"/>
      <c r="JRG74" s="149"/>
      <c r="JRH74" s="149"/>
      <c r="JRI74" s="149"/>
      <c r="JRJ74" s="149"/>
      <c r="JRK74" s="149"/>
      <c r="JRL74" s="150"/>
      <c r="JRM74" s="149"/>
      <c r="JRN74" s="149"/>
      <c r="JRO74" s="149"/>
      <c r="JRP74" s="149"/>
      <c r="JRQ74" s="149"/>
      <c r="JRR74" s="149"/>
      <c r="JRS74" s="149"/>
      <c r="JRT74" s="149"/>
      <c r="JRU74" s="149"/>
      <c r="JRV74" s="149"/>
      <c r="JRW74" s="149"/>
      <c r="JRX74" s="149"/>
      <c r="JRY74" s="149"/>
      <c r="JRZ74" s="149"/>
      <c r="JSA74" s="149"/>
      <c r="JSB74" s="150"/>
      <c r="JSC74" s="149"/>
      <c r="JSD74" s="149"/>
      <c r="JSE74" s="149"/>
      <c r="JSF74" s="149"/>
      <c r="JSG74" s="149"/>
      <c r="JSH74" s="149"/>
      <c r="JSI74" s="149"/>
      <c r="JSJ74" s="149"/>
      <c r="JSK74" s="149"/>
      <c r="JSL74" s="149"/>
      <c r="JSM74" s="149"/>
      <c r="JSN74" s="149"/>
      <c r="JSO74" s="149"/>
      <c r="JSP74" s="149"/>
      <c r="JSQ74" s="149"/>
      <c r="JSR74" s="150"/>
      <c r="JSS74" s="149"/>
      <c r="JST74" s="149"/>
      <c r="JSU74" s="149"/>
      <c r="JSV74" s="149"/>
      <c r="JSW74" s="149"/>
      <c r="JSX74" s="149"/>
      <c r="JSY74" s="149"/>
      <c r="JSZ74" s="149"/>
      <c r="JTA74" s="149"/>
      <c r="JTB74" s="149"/>
      <c r="JTC74" s="149"/>
      <c r="JTD74" s="149"/>
      <c r="JTE74" s="149"/>
      <c r="JTF74" s="149"/>
      <c r="JTG74" s="149"/>
      <c r="JTH74" s="150"/>
      <c r="JTI74" s="149"/>
      <c r="JTJ74" s="149"/>
      <c r="JTK74" s="149"/>
      <c r="JTL74" s="149"/>
      <c r="JTM74" s="149"/>
      <c r="JTN74" s="149"/>
      <c r="JTO74" s="149"/>
      <c r="JTP74" s="149"/>
      <c r="JTQ74" s="149"/>
      <c r="JTR74" s="149"/>
      <c r="JTS74" s="149"/>
      <c r="JTT74" s="149"/>
      <c r="JTU74" s="149"/>
      <c r="JTV74" s="149"/>
      <c r="JTW74" s="149"/>
      <c r="JTX74" s="150"/>
      <c r="JTY74" s="149"/>
      <c r="JTZ74" s="149"/>
      <c r="JUA74" s="149"/>
      <c r="JUB74" s="149"/>
      <c r="JUC74" s="149"/>
      <c r="JUD74" s="149"/>
      <c r="JUE74" s="149"/>
      <c r="JUF74" s="149"/>
      <c r="JUG74" s="149"/>
      <c r="JUH74" s="149"/>
      <c r="JUI74" s="149"/>
      <c r="JUJ74" s="149"/>
      <c r="JUK74" s="149"/>
      <c r="JUL74" s="149"/>
      <c r="JUM74" s="149"/>
      <c r="JUN74" s="150"/>
      <c r="JUO74" s="149"/>
      <c r="JUP74" s="149"/>
      <c r="JUQ74" s="149"/>
      <c r="JUR74" s="149"/>
      <c r="JUS74" s="149"/>
      <c r="JUT74" s="149"/>
      <c r="JUU74" s="149"/>
      <c r="JUV74" s="149"/>
      <c r="JUW74" s="149"/>
      <c r="JUX74" s="149"/>
      <c r="JUY74" s="149"/>
      <c r="JUZ74" s="149"/>
      <c r="JVA74" s="149"/>
      <c r="JVB74" s="149"/>
      <c r="JVC74" s="149"/>
      <c r="JVD74" s="150"/>
      <c r="JVE74" s="149"/>
      <c r="JVF74" s="149"/>
      <c r="JVG74" s="149"/>
      <c r="JVH74" s="149"/>
      <c r="JVI74" s="149"/>
      <c r="JVJ74" s="149"/>
      <c r="JVK74" s="149"/>
      <c r="JVL74" s="149"/>
      <c r="JVM74" s="149"/>
      <c r="JVN74" s="149"/>
      <c r="JVO74" s="149"/>
      <c r="JVP74" s="149"/>
      <c r="JVQ74" s="149"/>
      <c r="JVR74" s="149"/>
      <c r="JVS74" s="149"/>
      <c r="JVT74" s="150"/>
      <c r="JVU74" s="149"/>
      <c r="JVV74" s="149"/>
      <c r="JVW74" s="149"/>
      <c r="JVX74" s="149"/>
      <c r="JVY74" s="149"/>
      <c r="JVZ74" s="149"/>
      <c r="JWA74" s="149"/>
      <c r="JWB74" s="149"/>
      <c r="JWC74" s="149"/>
      <c r="JWD74" s="149"/>
      <c r="JWE74" s="149"/>
      <c r="JWF74" s="149"/>
      <c r="JWG74" s="149"/>
      <c r="JWH74" s="149"/>
      <c r="JWI74" s="149"/>
      <c r="JWJ74" s="150"/>
      <c r="JWK74" s="149"/>
      <c r="JWL74" s="149"/>
      <c r="JWM74" s="149"/>
      <c r="JWN74" s="149"/>
      <c r="JWO74" s="149"/>
      <c r="JWP74" s="149"/>
      <c r="JWQ74" s="149"/>
      <c r="JWR74" s="149"/>
      <c r="JWS74" s="149"/>
      <c r="JWT74" s="149"/>
      <c r="JWU74" s="149"/>
      <c r="JWV74" s="149"/>
      <c r="JWW74" s="149"/>
      <c r="JWX74" s="149"/>
      <c r="JWY74" s="149"/>
      <c r="JWZ74" s="150"/>
      <c r="JXA74" s="149"/>
      <c r="JXB74" s="149"/>
      <c r="JXC74" s="149"/>
      <c r="JXD74" s="149"/>
      <c r="JXE74" s="149"/>
      <c r="JXF74" s="149"/>
      <c r="JXG74" s="149"/>
      <c r="JXH74" s="149"/>
      <c r="JXI74" s="149"/>
      <c r="JXJ74" s="149"/>
      <c r="JXK74" s="149"/>
      <c r="JXL74" s="149"/>
      <c r="JXM74" s="149"/>
      <c r="JXN74" s="149"/>
      <c r="JXO74" s="149"/>
      <c r="JXP74" s="150"/>
      <c r="JXQ74" s="149"/>
      <c r="JXR74" s="149"/>
      <c r="JXS74" s="149"/>
      <c r="JXT74" s="149"/>
      <c r="JXU74" s="149"/>
      <c r="JXV74" s="149"/>
      <c r="JXW74" s="149"/>
      <c r="JXX74" s="149"/>
      <c r="JXY74" s="149"/>
      <c r="JXZ74" s="149"/>
      <c r="JYA74" s="149"/>
      <c r="JYB74" s="149"/>
      <c r="JYC74" s="149"/>
      <c r="JYD74" s="149"/>
      <c r="JYE74" s="149"/>
      <c r="JYF74" s="150"/>
      <c r="JYG74" s="149"/>
      <c r="JYH74" s="149"/>
      <c r="JYI74" s="149"/>
      <c r="JYJ74" s="149"/>
      <c r="JYK74" s="149"/>
      <c r="JYL74" s="149"/>
      <c r="JYM74" s="149"/>
      <c r="JYN74" s="149"/>
      <c r="JYO74" s="149"/>
      <c r="JYP74" s="149"/>
      <c r="JYQ74" s="149"/>
      <c r="JYR74" s="149"/>
      <c r="JYS74" s="149"/>
      <c r="JYT74" s="149"/>
      <c r="JYU74" s="149"/>
      <c r="JYV74" s="150"/>
      <c r="JYW74" s="149"/>
      <c r="JYX74" s="149"/>
      <c r="JYY74" s="149"/>
      <c r="JYZ74" s="149"/>
      <c r="JZA74" s="149"/>
      <c r="JZB74" s="149"/>
      <c r="JZC74" s="149"/>
      <c r="JZD74" s="149"/>
      <c r="JZE74" s="149"/>
      <c r="JZF74" s="149"/>
      <c r="JZG74" s="149"/>
      <c r="JZH74" s="149"/>
      <c r="JZI74" s="149"/>
      <c r="JZJ74" s="149"/>
      <c r="JZK74" s="149"/>
      <c r="JZL74" s="150"/>
      <c r="JZM74" s="149"/>
      <c r="JZN74" s="149"/>
      <c r="JZO74" s="149"/>
      <c r="JZP74" s="149"/>
      <c r="JZQ74" s="149"/>
      <c r="JZR74" s="149"/>
      <c r="JZS74" s="149"/>
      <c r="JZT74" s="149"/>
      <c r="JZU74" s="149"/>
      <c r="JZV74" s="149"/>
      <c r="JZW74" s="149"/>
      <c r="JZX74" s="149"/>
      <c r="JZY74" s="149"/>
      <c r="JZZ74" s="149"/>
      <c r="KAA74" s="149"/>
      <c r="KAB74" s="150"/>
      <c r="KAC74" s="149"/>
      <c r="KAD74" s="149"/>
      <c r="KAE74" s="149"/>
      <c r="KAF74" s="149"/>
      <c r="KAG74" s="149"/>
      <c r="KAH74" s="149"/>
      <c r="KAI74" s="149"/>
      <c r="KAJ74" s="149"/>
      <c r="KAK74" s="149"/>
      <c r="KAL74" s="149"/>
      <c r="KAM74" s="149"/>
      <c r="KAN74" s="149"/>
      <c r="KAO74" s="149"/>
      <c r="KAP74" s="149"/>
      <c r="KAQ74" s="149"/>
      <c r="KAR74" s="150"/>
      <c r="KAS74" s="149"/>
      <c r="KAT74" s="149"/>
      <c r="KAU74" s="149"/>
      <c r="KAV74" s="149"/>
      <c r="KAW74" s="149"/>
      <c r="KAX74" s="149"/>
      <c r="KAY74" s="149"/>
      <c r="KAZ74" s="149"/>
      <c r="KBA74" s="149"/>
      <c r="KBB74" s="149"/>
      <c r="KBC74" s="149"/>
      <c r="KBD74" s="149"/>
      <c r="KBE74" s="149"/>
      <c r="KBF74" s="149"/>
      <c r="KBG74" s="149"/>
      <c r="KBH74" s="150"/>
      <c r="KBI74" s="149"/>
      <c r="KBJ74" s="149"/>
      <c r="KBK74" s="149"/>
      <c r="KBL74" s="149"/>
      <c r="KBM74" s="149"/>
      <c r="KBN74" s="149"/>
      <c r="KBO74" s="149"/>
      <c r="KBP74" s="149"/>
      <c r="KBQ74" s="149"/>
      <c r="KBR74" s="149"/>
      <c r="KBS74" s="149"/>
      <c r="KBT74" s="149"/>
      <c r="KBU74" s="149"/>
      <c r="KBV74" s="149"/>
      <c r="KBW74" s="149"/>
      <c r="KBX74" s="150"/>
      <c r="KBY74" s="149"/>
      <c r="KBZ74" s="149"/>
      <c r="KCA74" s="149"/>
      <c r="KCB74" s="149"/>
      <c r="KCC74" s="149"/>
      <c r="KCD74" s="149"/>
      <c r="KCE74" s="149"/>
      <c r="KCF74" s="149"/>
      <c r="KCG74" s="149"/>
      <c r="KCH74" s="149"/>
      <c r="KCI74" s="149"/>
      <c r="KCJ74" s="149"/>
      <c r="KCK74" s="149"/>
      <c r="KCL74" s="149"/>
      <c r="KCM74" s="149"/>
      <c r="KCN74" s="150"/>
      <c r="KCO74" s="149"/>
      <c r="KCP74" s="149"/>
      <c r="KCQ74" s="149"/>
      <c r="KCR74" s="149"/>
      <c r="KCS74" s="149"/>
      <c r="KCT74" s="149"/>
      <c r="KCU74" s="149"/>
      <c r="KCV74" s="149"/>
      <c r="KCW74" s="149"/>
      <c r="KCX74" s="149"/>
      <c r="KCY74" s="149"/>
      <c r="KCZ74" s="149"/>
      <c r="KDA74" s="149"/>
      <c r="KDB74" s="149"/>
      <c r="KDC74" s="149"/>
      <c r="KDD74" s="150"/>
      <c r="KDE74" s="149"/>
      <c r="KDF74" s="149"/>
      <c r="KDG74" s="149"/>
      <c r="KDH74" s="149"/>
      <c r="KDI74" s="149"/>
      <c r="KDJ74" s="149"/>
      <c r="KDK74" s="149"/>
      <c r="KDL74" s="149"/>
      <c r="KDM74" s="149"/>
      <c r="KDN74" s="149"/>
      <c r="KDO74" s="149"/>
      <c r="KDP74" s="149"/>
      <c r="KDQ74" s="149"/>
      <c r="KDR74" s="149"/>
      <c r="KDS74" s="149"/>
      <c r="KDT74" s="150"/>
      <c r="KDU74" s="149"/>
      <c r="KDV74" s="149"/>
      <c r="KDW74" s="149"/>
      <c r="KDX74" s="149"/>
      <c r="KDY74" s="149"/>
      <c r="KDZ74" s="149"/>
      <c r="KEA74" s="149"/>
      <c r="KEB74" s="149"/>
      <c r="KEC74" s="149"/>
      <c r="KED74" s="149"/>
      <c r="KEE74" s="149"/>
      <c r="KEF74" s="149"/>
      <c r="KEG74" s="149"/>
      <c r="KEH74" s="149"/>
      <c r="KEI74" s="149"/>
      <c r="KEJ74" s="150"/>
      <c r="KEK74" s="149"/>
      <c r="KEL74" s="149"/>
      <c r="KEM74" s="149"/>
      <c r="KEN74" s="149"/>
      <c r="KEO74" s="149"/>
      <c r="KEP74" s="149"/>
      <c r="KEQ74" s="149"/>
      <c r="KER74" s="149"/>
      <c r="KES74" s="149"/>
      <c r="KET74" s="149"/>
      <c r="KEU74" s="149"/>
      <c r="KEV74" s="149"/>
      <c r="KEW74" s="149"/>
      <c r="KEX74" s="149"/>
      <c r="KEY74" s="149"/>
      <c r="KEZ74" s="150"/>
      <c r="KFA74" s="149"/>
      <c r="KFB74" s="149"/>
      <c r="KFC74" s="149"/>
      <c r="KFD74" s="149"/>
      <c r="KFE74" s="149"/>
      <c r="KFF74" s="149"/>
      <c r="KFG74" s="149"/>
      <c r="KFH74" s="149"/>
      <c r="KFI74" s="149"/>
      <c r="KFJ74" s="149"/>
      <c r="KFK74" s="149"/>
      <c r="KFL74" s="149"/>
      <c r="KFM74" s="149"/>
      <c r="KFN74" s="149"/>
      <c r="KFO74" s="149"/>
      <c r="KFP74" s="150"/>
      <c r="KFQ74" s="149"/>
      <c r="KFR74" s="149"/>
      <c r="KFS74" s="149"/>
      <c r="KFT74" s="149"/>
      <c r="KFU74" s="149"/>
      <c r="KFV74" s="149"/>
      <c r="KFW74" s="149"/>
      <c r="KFX74" s="149"/>
      <c r="KFY74" s="149"/>
      <c r="KFZ74" s="149"/>
      <c r="KGA74" s="149"/>
      <c r="KGB74" s="149"/>
      <c r="KGC74" s="149"/>
      <c r="KGD74" s="149"/>
      <c r="KGE74" s="149"/>
      <c r="KGF74" s="150"/>
      <c r="KGG74" s="149"/>
      <c r="KGH74" s="149"/>
      <c r="KGI74" s="149"/>
      <c r="KGJ74" s="149"/>
      <c r="KGK74" s="149"/>
      <c r="KGL74" s="149"/>
      <c r="KGM74" s="149"/>
      <c r="KGN74" s="149"/>
      <c r="KGO74" s="149"/>
      <c r="KGP74" s="149"/>
      <c r="KGQ74" s="149"/>
      <c r="KGR74" s="149"/>
      <c r="KGS74" s="149"/>
      <c r="KGT74" s="149"/>
      <c r="KGU74" s="149"/>
      <c r="KGV74" s="150"/>
      <c r="KGW74" s="149"/>
      <c r="KGX74" s="149"/>
      <c r="KGY74" s="149"/>
      <c r="KGZ74" s="149"/>
      <c r="KHA74" s="149"/>
      <c r="KHB74" s="149"/>
      <c r="KHC74" s="149"/>
      <c r="KHD74" s="149"/>
      <c r="KHE74" s="149"/>
      <c r="KHF74" s="149"/>
      <c r="KHG74" s="149"/>
      <c r="KHH74" s="149"/>
      <c r="KHI74" s="149"/>
      <c r="KHJ74" s="149"/>
      <c r="KHK74" s="149"/>
      <c r="KHL74" s="150"/>
      <c r="KHM74" s="149"/>
      <c r="KHN74" s="149"/>
      <c r="KHO74" s="149"/>
      <c r="KHP74" s="149"/>
      <c r="KHQ74" s="149"/>
      <c r="KHR74" s="149"/>
      <c r="KHS74" s="149"/>
      <c r="KHT74" s="149"/>
      <c r="KHU74" s="149"/>
      <c r="KHV74" s="149"/>
      <c r="KHW74" s="149"/>
      <c r="KHX74" s="149"/>
      <c r="KHY74" s="149"/>
      <c r="KHZ74" s="149"/>
      <c r="KIA74" s="149"/>
      <c r="KIB74" s="150"/>
      <c r="KIC74" s="149"/>
      <c r="KID74" s="149"/>
      <c r="KIE74" s="149"/>
      <c r="KIF74" s="149"/>
      <c r="KIG74" s="149"/>
      <c r="KIH74" s="149"/>
      <c r="KII74" s="149"/>
      <c r="KIJ74" s="149"/>
      <c r="KIK74" s="149"/>
      <c r="KIL74" s="149"/>
      <c r="KIM74" s="149"/>
      <c r="KIN74" s="149"/>
      <c r="KIO74" s="149"/>
      <c r="KIP74" s="149"/>
      <c r="KIQ74" s="149"/>
      <c r="KIR74" s="150"/>
      <c r="KIS74" s="149"/>
      <c r="KIT74" s="149"/>
      <c r="KIU74" s="149"/>
      <c r="KIV74" s="149"/>
      <c r="KIW74" s="149"/>
      <c r="KIX74" s="149"/>
      <c r="KIY74" s="149"/>
      <c r="KIZ74" s="149"/>
      <c r="KJA74" s="149"/>
      <c r="KJB74" s="149"/>
      <c r="KJC74" s="149"/>
      <c r="KJD74" s="149"/>
      <c r="KJE74" s="149"/>
      <c r="KJF74" s="149"/>
      <c r="KJG74" s="149"/>
      <c r="KJH74" s="150"/>
      <c r="KJI74" s="149"/>
      <c r="KJJ74" s="149"/>
      <c r="KJK74" s="149"/>
      <c r="KJL74" s="149"/>
      <c r="KJM74" s="149"/>
      <c r="KJN74" s="149"/>
      <c r="KJO74" s="149"/>
      <c r="KJP74" s="149"/>
      <c r="KJQ74" s="149"/>
      <c r="KJR74" s="149"/>
      <c r="KJS74" s="149"/>
      <c r="KJT74" s="149"/>
      <c r="KJU74" s="149"/>
      <c r="KJV74" s="149"/>
      <c r="KJW74" s="149"/>
      <c r="KJX74" s="150"/>
      <c r="KJY74" s="149"/>
      <c r="KJZ74" s="149"/>
      <c r="KKA74" s="149"/>
      <c r="KKB74" s="149"/>
      <c r="KKC74" s="149"/>
      <c r="KKD74" s="149"/>
      <c r="KKE74" s="149"/>
      <c r="KKF74" s="149"/>
      <c r="KKG74" s="149"/>
      <c r="KKH74" s="149"/>
      <c r="KKI74" s="149"/>
      <c r="KKJ74" s="149"/>
      <c r="KKK74" s="149"/>
      <c r="KKL74" s="149"/>
      <c r="KKM74" s="149"/>
      <c r="KKN74" s="150"/>
      <c r="KKO74" s="149"/>
      <c r="KKP74" s="149"/>
      <c r="KKQ74" s="149"/>
      <c r="KKR74" s="149"/>
      <c r="KKS74" s="149"/>
      <c r="KKT74" s="149"/>
      <c r="KKU74" s="149"/>
      <c r="KKV74" s="149"/>
      <c r="KKW74" s="149"/>
      <c r="KKX74" s="149"/>
      <c r="KKY74" s="149"/>
      <c r="KKZ74" s="149"/>
      <c r="KLA74" s="149"/>
      <c r="KLB74" s="149"/>
      <c r="KLC74" s="149"/>
      <c r="KLD74" s="150"/>
      <c r="KLE74" s="149"/>
      <c r="KLF74" s="149"/>
      <c r="KLG74" s="149"/>
      <c r="KLH74" s="149"/>
      <c r="KLI74" s="149"/>
      <c r="KLJ74" s="149"/>
      <c r="KLK74" s="149"/>
      <c r="KLL74" s="149"/>
      <c r="KLM74" s="149"/>
      <c r="KLN74" s="149"/>
      <c r="KLO74" s="149"/>
      <c r="KLP74" s="149"/>
      <c r="KLQ74" s="149"/>
      <c r="KLR74" s="149"/>
      <c r="KLS74" s="149"/>
      <c r="KLT74" s="150"/>
      <c r="KLU74" s="149"/>
      <c r="KLV74" s="149"/>
      <c r="KLW74" s="149"/>
      <c r="KLX74" s="149"/>
      <c r="KLY74" s="149"/>
      <c r="KLZ74" s="149"/>
      <c r="KMA74" s="149"/>
      <c r="KMB74" s="149"/>
      <c r="KMC74" s="149"/>
      <c r="KMD74" s="149"/>
      <c r="KME74" s="149"/>
      <c r="KMF74" s="149"/>
      <c r="KMG74" s="149"/>
      <c r="KMH74" s="149"/>
      <c r="KMI74" s="149"/>
      <c r="KMJ74" s="150"/>
      <c r="KMK74" s="149"/>
      <c r="KML74" s="149"/>
      <c r="KMM74" s="149"/>
      <c r="KMN74" s="149"/>
      <c r="KMO74" s="149"/>
      <c r="KMP74" s="149"/>
      <c r="KMQ74" s="149"/>
      <c r="KMR74" s="149"/>
      <c r="KMS74" s="149"/>
      <c r="KMT74" s="149"/>
      <c r="KMU74" s="149"/>
      <c r="KMV74" s="149"/>
      <c r="KMW74" s="149"/>
      <c r="KMX74" s="149"/>
      <c r="KMY74" s="149"/>
      <c r="KMZ74" s="150"/>
      <c r="KNA74" s="149"/>
      <c r="KNB74" s="149"/>
      <c r="KNC74" s="149"/>
      <c r="KND74" s="149"/>
      <c r="KNE74" s="149"/>
      <c r="KNF74" s="149"/>
      <c r="KNG74" s="149"/>
      <c r="KNH74" s="149"/>
      <c r="KNI74" s="149"/>
      <c r="KNJ74" s="149"/>
      <c r="KNK74" s="149"/>
      <c r="KNL74" s="149"/>
      <c r="KNM74" s="149"/>
      <c r="KNN74" s="149"/>
      <c r="KNO74" s="149"/>
      <c r="KNP74" s="150"/>
      <c r="KNQ74" s="149"/>
      <c r="KNR74" s="149"/>
      <c r="KNS74" s="149"/>
      <c r="KNT74" s="149"/>
      <c r="KNU74" s="149"/>
      <c r="KNV74" s="149"/>
      <c r="KNW74" s="149"/>
      <c r="KNX74" s="149"/>
      <c r="KNY74" s="149"/>
      <c r="KNZ74" s="149"/>
      <c r="KOA74" s="149"/>
      <c r="KOB74" s="149"/>
      <c r="KOC74" s="149"/>
      <c r="KOD74" s="149"/>
      <c r="KOE74" s="149"/>
      <c r="KOF74" s="150"/>
      <c r="KOG74" s="149"/>
      <c r="KOH74" s="149"/>
      <c r="KOI74" s="149"/>
      <c r="KOJ74" s="149"/>
      <c r="KOK74" s="149"/>
      <c r="KOL74" s="149"/>
      <c r="KOM74" s="149"/>
      <c r="KON74" s="149"/>
      <c r="KOO74" s="149"/>
      <c r="KOP74" s="149"/>
      <c r="KOQ74" s="149"/>
      <c r="KOR74" s="149"/>
      <c r="KOS74" s="149"/>
      <c r="KOT74" s="149"/>
      <c r="KOU74" s="149"/>
      <c r="KOV74" s="150"/>
      <c r="KOW74" s="149"/>
      <c r="KOX74" s="149"/>
      <c r="KOY74" s="149"/>
      <c r="KOZ74" s="149"/>
      <c r="KPA74" s="149"/>
      <c r="KPB74" s="149"/>
      <c r="KPC74" s="149"/>
      <c r="KPD74" s="149"/>
      <c r="KPE74" s="149"/>
      <c r="KPF74" s="149"/>
      <c r="KPG74" s="149"/>
      <c r="KPH74" s="149"/>
      <c r="KPI74" s="149"/>
      <c r="KPJ74" s="149"/>
      <c r="KPK74" s="149"/>
      <c r="KPL74" s="150"/>
      <c r="KPM74" s="149"/>
      <c r="KPN74" s="149"/>
      <c r="KPO74" s="149"/>
      <c r="KPP74" s="149"/>
      <c r="KPQ74" s="149"/>
      <c r="KPR74" s="149"/>
      <c r="KPS74" s="149"/>
      <c r="KPT74" s="149"/>
      <c r="KPU74" s="149"/>
      <c r="KPV74" s="149"/>
      <c r="KPW74" s="149"/>
      <c r="KPX74" s="149"/>
      <c r="KPY74" s="149"/>
      <c r="KPZ74" s="149"/>
      <c r="KQA74" s="149"/>
      <c r="KQB74" s="150"/>
      <c r="KQC74" s="149"/>
      <c r="KQD74" s="149"/>
      <c r="KQE74" s="149"/>
      <c r="KQF74" s="149"/>
      <c r="KQG74" s="149"/>
      <c r="KQH74" s="149"/>
      <c r="KQI74" s="149"/>
      <c r="KQJ74" s="149"/>
      <c r="KQK74" s="149"/>
      <c r="KQL74" s="149"/>
      <c r="KQM74" s="149"/>
      <c r="KQN74" s="149"/>
      <c r="KQO74" s="149"/>
      <c r="KQP74" s="149"/>
      <c r="KQQ74" s="149"/>
      <c r="KQR74" s="150"/>
      <c r="KQS74" s="149"/>
      <c r="KQT74" s="149"/>
      <c r="KQU74" s="149"/>
      <c r="KQV74" s="149"/>
      <c r="KQW74" s="149"/>
      <c r="KQX74" s="149"/>
      <c r="KQY74" s="149"/>
      <c r="KQZ74" s="149"/>
      <c r="KRA74" s="149"/>
      <c r="KRB74" s="149"/>
      <c r="KRC74" s="149"/>
      <c r="KRD74" s="149"/>
      <c r="KRE74" s="149"/>
      <c r="KRF74" s="149"/>
      <c r="KRG74" s="149"/>
      <c r="KRH74" s="150"/>
      <c r="KRI74" s="149"/>
      <c r="KRJ74" s="149"/>
      <c r="KRK74" s="149"/>
      <c r="KRL74" s="149"/>
      <c r="KRM74" s="149"/>
      <c r="KRN74" s="149"/>
      <c r="KRO74" s="149"/>
      <c r="KRP74" s="149"/>
      <c r="KRQ74" s="149"/>
      <c r="KRR74" s="149"/>
      <c r="KRS74" s="149"/>
      <c r="KRT74" s="149"/>
      <c r="KRU74" s="149"/>
      <c r="KRV74" s="149"/>
      <c r="KRW74" s="149"/>
      <c r="KRX74" s="150"/>
      <c r="KRY74" s="149"/>
      <c r="KRZ74" s="149"/>
      <c r="KSA74" s="149"/>
      <c r="KSB74" s="149"/>
      <c r="KSC74" s="149"/>
      <c r="KSD74" s="149"/>
      <c r="KSE74" s="149"/>
      <c r="KSF74" s="149"/>
      <c r="KSG74" s="149"/>
      <c r="KSH74" s="149"/>
      <c r="KSI74" s="149"/>
      <c r="KSJ74" s="149"/>
      <c r="KSK74" s="149"/>
      <c r="KSL74" s="149"/>
      <c r="KSM74" s="149"/>
      <c r="KSN74" s="150"/>
      <c r="KSO74" s="149"/>
      <c r="KSP74" s="149"/>
      <c r="KSQ74" s="149"/>
      <c r="KSR74" s="149"/>
      <c r="KSS74" s="149"/>
      <c r="KST74" s="149"/>
      <c r="KSU74" s="149"/>
      <c r="KSV74" s="149"/>
      <c r="KSW74" s="149"/>
      <c r="KSX74" s="149"/>
      <c r="KSY74" s="149"/>
      <c r="KSZ74" s="149"/>
      <c r="KTA74" s="149"/>
      <c r="KTB74" s="149"/>
      <c r="KTC74" s="149"/>
      <c r="KTD74" s="150"/>
      <c r="KTE74" s="149"/>
      <c r="KTF74" s="149"/>
      <c r="KTG74" s="149"/>
      <c r="KTH74" s="149"/>
      <c r="KTI74" s="149"/>
      <c r="KTJ74" s="149"/>
      <c r="KTK74" s="149"/>
      <c r="KTL74" s="149"/>
      <c r="KTM74" s="149"/>
      <c r="KTN74" s="149"/>
      <c r="KTO74" s="149"/>
      <c r="KTP74" s="149"/>
      <c r="KTQ74" s="149"/>
      <c r="KTR74" s="149"/>
      <c r="KTS74" s="149"/>
      <c r="KTT74" s="150"/>
      <c r="KTU74" s="149"/>
      <c r="KTV74" s="149"/>
      <c r="KTW74" s="149"/>
      <c r="KTX74" s="149"/>
      <c r="KTY74" s="149"/>
      <c r="KTZ74" s="149"/>
      <c r="KUA74" s="149"/>
      <c r="KUB74" s="149"/>
      <c r="KUC74" s="149"/>
      <c r="KUD74" s="149"/>
      <c r="KUE74" s="149"/>
      <c r="KUF74" s="149"/>
      <c r="KUG74" s="149"/>
      <c r="KUH74" s="149"/>
      <c r="KUI74" s="149"/>
      <c r="KUJ74" s="150"/>
      <c r="KUK74" s="149"/>
      <c r="KUL74" s="149"/>
      <c r="KUM74" s="149"/>
      <c r="KUN74" s="149"/>
      <c r="KUO74" s="149"/>
      <c r="KUP74" s="149"/>
      <c r="KUQ74" s="149"/>
      <c r="KUR74" s="149"/>
      <c r="KUS74" s="149"/>
      <c r="KUT74" s="149"/>
      <c r="KUU74" s="149"/>
      <c r="KUV74" s="149"/>
      <c r="KUW74" s="149"/>
      <c r="KUX74" s="149"/>
      <c r="KUY74" s="149"/>
      <c r="KUZ74" s="150"/>
      <c r="KVA74" s="149"/>
      <c r="KVB74" s="149"/>
      <c r="KVC74" s="149"/>
      <c r="KVD74" s="149"/>
      <c r="KVE74" s="149"/>
      <c r="KVF74" s="149"/>
      <c r="KVG74" s="149"/>
      <c r="KVH74" s="149"/>
      <c r="KVI74" s="149"/>
      <c r="KVJ74" s="149"/>
      <c r="KVK74" s="149"/>
      <c r="KVL74" s="149"/>
      <c r="KVM74" s="149"/>
      <c r="KVN74" s="149"/>
      <c r="KVO74" s="149"/>
      <c r="KVP74" s="150"/>
      <c r="KVQ74" s="149"/>
      <c r="KVR74" s="149"/>
      <c r="KVS74" s="149"/>
      <c r="KVT74" s="149"/>
      <c r="KVU74" s="149"/>
      <c r="KVV74" s="149"/>
      <c r="KVW74" s="149"/>
      <c r="KVX74" s="149"/>
      <c r="KVY74" s="149"/>
      <c r="KVZ74" s="149"/>
      <c r="KWA74" s="149"/>
      <c r="KWB74" s="149"/>
      <c r="KWC74" s="149"/>
      <c r="KWD74" s="149"/>
      <c r="KWE74" s="149"/>
      <c r="KWF74" s="150"/>
      <c r="KWG74" s="149"/>
      <c r="KWH74" s="149"/>
      <c r="KWI74" s="149"/>
      <c r="KWJ74" s="149"/>
      <c r="KWK74" s="149"/>
      <c r="KWL74" s="149"/>
      <c r="KWM74" s="149"/>
      <c r="KWN74" s="149"/>
      <c r="KWO74" s="149"/>
      <c r="KWP74" s="149"/>
      <c r="KWQ74" s="149"/>
      <c r="KWR74" s="149"/>
      <c r="KWS74" s="149"/>
      <c r="KWT74" s="149"/>
      <c r="KWU74" s="149"/>
      <c r="KWV74" s="150"/>
      <c r="KWW74" s="149"/>
      <c r="KWX74" s="149"/>
      <c r="KWY74" s="149"/>
      <c r="KWZ74" s="149"/>
      <c r="KXA74" s="149"/>
      <c r="KXB74" s="149"/>
      <c r="KXC74" s="149"/>
      <c r="KXD74" s="149"/>
      <c r="KXE74" s="149"/>
      <c r="KXF74" s="149"/>
      <c r="KXG74" s="149"/>
      <c r="KXH74" s="149"/>
      <c r="KXI74" s="149"/>
      <c r="KXJ74" s="149"/>
      <c r="KXK74" s="149"/>
      <c r="KXL74" s="150"/>
      <c r="KXM74" s="149"/>
      <c r="KXN74" s="149"/>
      <c r="KXO74" s="149"/>
      <c r="KXP74" s="149"/>
      <c r="KXQ74" s="149"/>
      <c r="KXR74" s="149"/>
      <c r="KXS74" s="149"/>
      <c r="KXT74" s="149"/>
      <c r="KXU74" s="149"/>
      <c r="KXV74" s="149"/>
      <c r="KXW74" s="149"/>
      <c r="KXX74" s="149"/>
      <c r="KXY74" s="149"/>
      <c r="KXZ74" s="149"/>
      <c r="KYA74" s="149"/>
      <c r="KYB74" s="150"/>
      <c r="KYC74" s="149"/>
      <c r="KYD74" s="149"/>
      <c r="KYE74" s="149"/>
      <c r="KYF74" s="149"/>
      <c r="KYG74" s="149"/>
      <c r="KYH74" s="149"/>
      <c r="KYI74" s="149"/>
      <c r="KYJ74" s="149"/>
      <c r="KYK74" s="149"/>
      <c r="KYL74" s="149"/>
      <c r="KYM74" s="149"/>
      <c r="KYN74" s="149"/>
      <c r="KYO74" s="149"/>
      <c r="KYP74" s="149"/>
      <c r="KYQ74" s="149"/>
      <c r="KYR74" s="150"/>
      <c r="KYS74" s="149"/>
      <c r="KYT74" s="149"/>
      <c r="KYU74" s="149"/>
      <c r="KYV74" s="149"/>
      <c r="KYW74" s="149"/>
      <c r="KYX74" s="149"/>
      <c r="KYY74" s="149"/>
      <c r="KYZ74" s="149"/>
      <c r="KZA74" s="149"/>
      <c r="KZB74" s="149"/>
      <c r="KZC74" s="149"/>
      <c r="KZD74" s="149"/>
      <c r="KZE74" s="149"/>
      <c r="KZF74" s="149"/>
      <c r="KZG74" s="149"/>
      <c r="KZH74" s="150"/>
      <c r="KZI74" s="149"/>
      <c r="KZJ74" s="149"/>
      <c r="KZK74" s="149"/>
      <c r="KZL74" s="149"/>
      <c r="KZM74" s="149"/>
      <c r="KZN74" s="149"/>
      <c r="KZO74" s="149"/>
      <c r="KZP74" s="149"/>
      <c r="KZQ74" s="149"/>
      <c r="KZR74" s="149"/>
      <c r="KZS74" s="149"/>
      <c r="KZT74" s="149"/>
      <c r="KZU74" s="149"/>
      <c r="KZV74" s="149"/>
      <c r="KZW74" s="149"/>
      <c r="KZX74" s="150"/>
      <c r="KZY74" s="149"/>
      <c r="KZZ74" s="149"/>
      <c r="LAA74" s="149"/>
      <c r="LAB74" s="149"/>
      <c r="LAC74" s="149"/>
      <c r="LAD74" s="149"/>
      <c r="LAE74" s="149"/>
      <c r="LAF74" s="149"/>
      <c r="LAG74" s="149"/>
      <c r="LAH74" s="149"/>
      <c r="LAI74" s="149"/>
      <c r="LAJ74" s="149"/>
      <c r="LAK74" s="149"/>
      <c r="LAL74" s="149"/>
      <c r="LAM74" s="149"/>
      <c r="LAN74" s="150"/>
      <c r="LAO74" s="149"/>
      <c r="LAP74" s="149"/>
      <c r="LAQ74" s="149"/>
      <c r="LAR74" s="149"/>
      <c r="LAS74" s="149"/>
      <c r="LAT74" s="149"/>
      <c r="LAU74" s="149"/>
      <c r="LAV74" s="149"/>
      <c r="LAW74" s="149"/>
      <c r="LAX74" s="149"/>
      <c r="LAY74" s="149"/>
      <c r="LAZ74" s="149"/>
      <c r="LBA74" s="149"/>
      <c r="LBB74" s="149"/>
      <c r="LBC74" s="149"/>
      <c r="LBD74" s="150"/>
      <c r="LBE74" s="149"/>
      <c r="LBF74" s="149"/>
      <c r="LBG74" s="149"/>
      <c r="LBH74" s="149"/>
      <c r="LBI74" s="149"/>
      <c r="LBJ74" s="149"/>
      <c r="LBK74" s="149"/>
      <c r="LBL74" s="149"/>
      <c r="LBM74" s="149"/>
      <c r="LBN74" s="149"/>
      <c r="LBO74" s="149"/>
      <c r="LBP74" s="149"/>
      <c r="LBQ74" s="149"/>
      <c r="LBR74" s="149"/>
      <c r="LBS74" s="149"/>
      <c r="LBT74" s="150"/>
      <c r="LBU74" s="149"/>
      <c r="LBV74" s="149"/>
      <c r="LBW74" s="149"/>
      <c r="LBX74" s="149"/>
      <c r="LBY74" s="149"/>
      <c r="LBZ74" s="149"/>
      <c r="LCA74" s="149"/>
      <c r="LCB74" s="149"/>
      <c r="LCC74" s="149"/>
      <c r="LCD74" s="149"/>
      <c r="LCE74" s="149"/>
      <c r="LCF74" s="149"/>
      <c r="LCG74" s="149"/>
      <c r="LCH74" s="149"/>
      <c r="LCI74" s="149"/>
      <c r="LCJ74" s="150"/>
      <c r="LCK74" s="149"/>
      <c r="LCL74" s="149"/>
      <c r="LCM74" s="149"/>
      <c r="LCN74" s="149"/>
      <c r="LCO74" s="149"/>
      <c r="LCP74" s="149"/>
      <c r="LCQ74" s="149"/>
      <c r="LCR74" s="149"/>
      <c r="LCS74" s="149"/>
      <c r="LCT74" s="149"/>
      <c r="LCU74" s="149"/>
      <c r="LCV74" s="149"/>
      <c r="LCW74" s="149"/>
      <c r="LCX74" s="149"/>
      <c r="LCY74" s="149"/>
      <c r="LCZ74" s="150"/>
      <c r="LDA74" s="149"/>
      <c r="LDB74" s="149"/>
      <c r="LDC74" s="149"/>
      <c r="LDD74" s="149"/>
      <c r="LDE74" s="149"/>
      <c r="LDF74" s="149"/>
      <c r="LDG74" s="149"/>
      <c r="LDH74" s="149"/>
      <c r="LDI74" s="149"/>
      <c r="LDJ74" s="149"/>
      <c r="LDK74" s="149"/>
      <c r="LDL74" s="149"/>
      <c r="LDM74" s="149"/>
      <c r="LDN74" s="149"/>
      <c r="LDO74" s="149"/>
      <c r="LDP74" s="150"/>
      <c r="LDQ74" s="149"/>
      <c r="LDR74" s="149"/>
      <c r="LDS74" s="149"/>
      <c r="LDT74" s="149"/>
      <c r="LDU74" s="149"/>
      <c r="LDV74" s="149"/>
      <c r="LDW74" s="149"/>
      <c r="LDX74" s="149"/>
      <c r="LDY74" s="149"/>
      <c r="LDZ74" s="149"/>
      <c r="LEA74" s="149"/>
      <c r="LEB74" s="149"/>
      <c r="LEC74" s="149"/>
      <c r="LED74" s="149"/>
      <c r="LEE74" s="149"/>
      <c r="LEF74" s="150"/>
      <c r="LEG74" s="149"/>
      <c r="LEH74" s="149"/>
      <c r="LEI74" s="149"/>
      <c r="LEJ74" s="149"/>
      <c r="LEK74" s="149"/>
      <c r="LEL74" s="149"/>
      <c r="LEM74" s="149"/>
      <c r="LEN74" s="149"/>
      <c r="LEO74" s="149"/>
      <c r="LEP74" s="149"/>
      <c r="LEQ74" s="149"/>
      <c r="LER74" s="149"/>
      <c r="LES74" s="149"/>
      <c r="LET74" s="149"/>
      <c r="LEU74" s="149"/>
      <c r="LEV74" s="150"/>
      <c r="LEW74" s="149"/>
      <c r="LEX74" s="149"/>
      <c r="LEY74" s="149"/>
      <c r="LEZ74" s="149"/>
      <c r="LFA74" s="149"/>
      <c r="LFB74" s="149"/>
      <c r="LFC74" s="149"/>
      <c r="LFD74" s="149"/>
      <c r="LFE74" s="149"/>
      <c r="LFF74" s="149"/>
      <c r="LFG74" s="149"/>
      <c r="LFH74" s="149"/>
      <c r="LFI74" s="149"/>
      <c r="LFJ74" s="149"/>
      <c r="LFK74" s="149"/>
      <c r="LFL74" s="150"/>
      <c r="LFM74" s="149"/>
      <c r="LFN74" s="149"/>
      <c r="LFO74" s="149"/>
      <c r="LFP74" s="149"/>
      <c r="LFQ74" s="149"/>
      <c r="LFR74" s="149"/>
      <c r="LFS74" s="149"/>
      <c r="LFT74" s="149"/>
      <c r="LFU74" s="149"/>
      <c r="LFV74" s="149"/>
      <c r="LFW74" s="149"/>
      <c r="LFX74" s="149"/>
      <c r="LFY74" s="149"/>
      <c r="LFZ74" s="149"/>
      <c r="LGA74" s="149"/>
      <c r="LGB74" s="150"/>
      <c r="LGC74" s="149"/>
      <c r="LGD74" s="149"/>
      <c r="LGE74" s="149"/>
      <c r="LGF74" s="149"/>
      <c r="LGG74" s="149"/>
      <c r="LGH74" s="149"/>
      <c r="LGI74" s="149"/>
      <c r="LGJ74" s="149"/>
      <c r="LGK74" s="149"/>
      <c r="LGL74" s="149"/>
      <c r="LGM74" s="149"/>
      <c r="LGN74" s="149"/>
      <c r="LGO74" s="149"/>
      <c r="LGP74" s="149"/>
      <c r="LGQ74" s="149"/>
      <c r="LGR74" s="150"/>
      <c r="LGS74" s="149"/>
      <c r="LGT74" s="149"/>
      <c r="LGU74" s="149"/>
      <c r="LGV74" s="149"/>
      <c r="LGW74" s="149"/>
      <c r="LGX74" s="149"/>
      <c r="LGY74" s="149"/>
      <c r="LGZ74" s="149"/>
      <c r="LHA74" s="149"/>
      <c r="LHB74" s="149"/>
      <c r="LHC74" s="149"/>
      <c r="LHD74" s="149"/>
      <c r="LHE74" s="149"/>
      <c r="LHF74" s="149"/>
      <c r="LHG74" s="149"/>
      <c r="LHH74" s="150"/>
      <c r="LHI74" s="149"/>
      <c r="LHJ74" s="149"/>
      <c r="LHK74" s="149"/>
      <c r="LHL74" s="149"/>
      <c r="LHM74" s="149"/>
      <c r="LHN74" s="149"/>
      <c r="LHO74" s="149"/>
      <c r="LHP74" s="149"/>
      <c r="LHQ74" s="149"/>
      <c r="LHR74" s="149"/>
      <c r="LHS74" s="149"/>
      <c r="LHT74" s="149"/>
      <c r="LHU74" s="149"/>
      <c r="LHV74" s="149"/>
      <c r="LHW74" s="149"/>
      <c r="LHX74" s="150"/>
      <c r="LHY74" s="149"/>
      <c r="LHZ74" s="149"/>
      <c r="LIA74" s="149"/>
      <c r="LIB74" s="149"/>
      <c r="LIC74" s="149"/>
      <c r="LID74" s="149"/>
      <c r="LIE74" s="149"/>
      <c r="LIF74" s="149"/>
      <c r="LIG74" s="149"/>
      <c r="LIH74" s="149"/>
      <c r="LII74" s="149"/>
      <c r="LIJ74" s="149"/>
      <c r="LIK74" s="149"/>
      <c r="LIL74" s="149"/>
      <c r="LIM74" s="149"/>
      <c r="LIN74" s="150"/>
      <c r="LIO74" s="149"/>
      <c r="LIP74" s="149"/>
      <c r="LIQ74" s="149"/>
      <c r="LIR74" s="149"/>
      <c r="LIS74" s="149"/>
      <c r="LIT74" s="149"/>
      <c r="LIU74" s="149"/>
      <c r="LIV74" s="149"/>
      <c r="LIW74" s="149"/>
      <c r="LIX74" s="149"/>
      <c r="LIY74" s="149"/>
      <c r="LIZ74" s="149"/>
      <c r="LJA74" s="149"/>
      <c r="LJB74" s="149"/>
      <c r="LJC74" s="149"/>
      <c r="LJD74" s="150"/>
      <c r="LJE74" s="149"/>
      <c r="LJF74" s="149"/>
      <c r="LJG74" s="149"/>
      <c r="LJH74" s="149"/>
      <c r="LJI74" s="149"/>
      <c r="LJJ74" s="149"/>
      <c r="LJK74" s="149"/>
      <c r="LJL74" s="149"/>
      <c r="LJM74" s="149"/>
      <c r="LJN74" s="149"/>
      <c r="LJO74" s="149"/>
      <c r="LJP74" s="149"/>
      <c r="LJQ74" s="149"/>
      <c r="LJR74" s="149"/>
      <c r="LJS74" s="149"/>
      <c r="LJT74" s="150"/>
      <c r="LJU74" s="149"/>
      <c r="LJV74" s="149"/>
      <c r="LJW74" s="149"/>
      <c r="LJX74" s="149"/>
      <c r="LJY74" s="149"/>
      <c r="LJZ74" s="149"/>
      <c r="LKA74" s="149"/>
      <c r="LKB74" s="149"/>
      <c r="LKC74" s="149"/>
      <c r="LKD74" s="149"/>
      <c r="LKE74" s="149"/>
      <c r="LKF74" s="149"/>
      <c r="LKG74" s="149"/>
      <c r="LKH74" s="149"/>
      <c r="LKI74" s="149"/>
      <c r="LKJ74" s="150"/>
      <c r="LKK74" s="149"/>
      <c r="LKL74" s="149"/>
      <c r="LKM74" s="149"/>
      <c r="LKN74" s="149"/>
      <c r="LKO74" s="149"/>
      <c r="LKP74" s="149"/>
      <c r="LKQ74" s="149"/>
      <c r="LKR74" s="149"/>
      <c r="LKS74" s="149"/>
      <c r="LKT74" s="149"/>
      <c r="LKU74" s="149"/>
      <c r="LKV74" s="149"/>
      <c r="LKW74" s="149"/>
      <c r="LKX74" s="149"/>
      <c r="LKY74" s="149"/>
      <c r="LKZ74" s="150"/>
      <c r="LLA74" s="149"/>
      <c r="LLB74" s="149"/>
      <c r="LLC74" s="149"/>
      <c r="LLD74" s="149"/>
      <c r="LLE74" s="149"/>
      <c r="LLF74" s="149"/>
      <c r="LLG74" s="149"/>
      <c r="LLH74" s="149"/>
      <c r="LLI74" s="149"/>
      <c r="LLJ74" s="149"/>
      <c r="LLK74" s="149"/>
      <c r="LLL74" s="149"/>
      <c r="LLM74" s="149"/>
      <c r="LLN74" s="149"/>
      <c r="LLO74" s="149"/>
      <c r="LLP74" s="150"/>
      <c r="LLQ74" s="149"/>
      <c r="LLR74" s="149"/>
      <c r="LLS74" s="149"/>
      <c r="LLT74" s="149"/>
      <c r="LLU74" s="149"/>
      <c r="LLV74" s="149"/>
      <c r="LLW74" s="149"/>
      <c r="LLX74" s="149"/>
      <c r="LLY74" s="149"/>
      <c r="LLZ74" s="149"/>
      <c r="LMA74" s="149"/>
      <c r="LMB74" s="149"/>
      <c r="LMC74" s="149"/>
      <c r="LMD74" s="149"/>
      <c r="LME74" s="149"/>
      <c r="LMF74" s="150"/>
      <c r="LMG74" s="149"/>
      <c r="LMH74" s="149"/>
      <c r="LMI74" s="149"/>
      <c r="LMJ74" s="149"/>
      <c r="LMK74" s="149"/>
      <c r="LML74" s="149"/>
      <c r="LMM74" s="149"/>
      <c r="LMN74" s="149"/>
      <c r="LMO74" s="149"/>
      <c r="LMP74" s="149"/>
      <c r="LMQ74" s="149"/>
      <c r="LMR74" s="149"/>
      <c r="LMS74" s="149"/>
      <c r="LMT74" s="149"/>
      <c r="LMU74" s="149"/>
      <c r="LMV74" s="150"/>
      <c r="LMW74" s="149"/>
      <c r="LMX74" s="149"/>
      <c r="LMY74" s="149"/>
      <c r="LMZ74" s="149"/>
      <c r="LNA74" s="149"/>
      <c r="LNB74" s="149"/>
      <c r="LNC74" s="149"/>
      <c r="LND74" s="149"/>
      <c r="LNE74" s="149"/>
      <c r="LNF74" s="149"/>
      <c r="LNG74" s="149"/>
      <c r="LNH74" s="149"/>
      <c r="LNI74" s="149"/>
      <c r="LNJ74" s="149"/>
      <c r="LNK74" s="149"/>
      <c r="LNL74" s="150"/>
      <c r="LNM74" s="149"/>
      <c r="LNN74" s="149"/>
      <c r="LNO74" s="149"/>
      <c r="LNP74" s="149"/>
      <c r="LNQ74" s="149"/>
      <c r="LNR74" s="149"/>
      <c r="LNS74" s="149"/>
      <c r="LNT74" s="149"/>
      <c r="LNU74" s="149"/>
      <c r="LNV74" s="149"/>
      <c r="LNW74" s="149"/>
      <c r="LNX74" s="149"/>
      <c r="LNY74" s="149"/>
      <c r="LNZ74" s="149"/>
      <c r="LOA74" s="149"/>
      <c r="LOB74" s="150"/>
      <c r="LOC74" s="149"/>
      <c r="LOD74" s="149"/>
      <c r="LOE74" s="149"/>
      <c r="LOF74" s="149"/>
      <c r="LOG74" s="149"/>
      <c r="LOH74" s="149"/>
      <c r="LOI74" s="149"/>
      <c r="LOJ74" s="149"/>
      <c r="LOK74" s="149"/>
      <c r="LOL74" s="149"/>
      <c r="LOM74" s="149"/>
      <c r="LON74" s="149"/>
      <c r="LOO74" s="149"/>
      <c r="LOP74" s="149"/>
      <c r="LOQ74" s="149"/>
      <c r="LOR74" s="150"/>
      <c r="LOS74" s="149"/>
      <c r="LOT74" s="149"/>
      <c r="LOU74" s="149"/>
      <c r="LOV74" s="149"/>
      <c r="LOW74" s="149"/>
      <c r="LOX74" s="149"/>
      <c r="LOY74" s="149"/>
      <c r="LOZ74" s="149"/>
      <c r="LPA74" s="149"/>
      <c r="LPB74" s="149"/>
      <c r="LPC74" s="149"/>
      <c r="LPD74" s="149"/>
      <c r="LPE74" s="149"/>
      <c r="LPF74" s="149"/>
      <c r="LPG74" s="149"/>
      <c r="LPH74" s="150"/>
      <c r="LPI74" s="149"/>
      <c r="LPJ74" s="149"/>
      <c r="LPK74" s="149"/>
      <c r="LPL74" s="149"/>
      <c r="LPM74" s="149"/>
      <c r="LPN74" s="149"/>
      <c r="LPO74" s="149"/>
      <c r="LPP74" s="149"/>
      <c r="LPQ74" s="149"/>
      <c r="LPR74" s="149"/>
      <c r="LPS74" s="149"/>
      <c r="LPT74" s="149"/>
      <c r="LPU74" s="149"/>
      <c r="LPV74" s="149"/>
      <c r="LPW74" s="149"/>
      <c r="LPX74" s="150"/>
      <c r="LPY74" s="149"/>
      <c r="LPZ74" s="149"/>
      <c r="LQA74" s="149"/>
      <c r="LQB74" s="149"/>
      <c r="LQC74" s="149"/>
      <c r="LQD74" s="149"/>
      <c r="LQE74" s="149"/>
      <c r="LQF74" s="149"/>
      <c r="LQG74" s="149"/>
      <c r="LQH74" s="149"/>
      <c r="LQI74" s="149"/>
      <c r="LQJ74" s="149"/>
      <c r="LQK74" s="149"/>
      <c r="LQL74" s="149"/>
      <c r="LQM74" s="149"/>
      <c r="LQN74" s="150"/>
      <c r="LQO74" s="149"/>
      <c r="LQP74" s="149"/>
      <c r="LQQ74" s="149"/>
      <c r="LQR74" s="149"/>
      <c r="LQS74" s="149"/>
      <c r="LQT74" s="149"/>
      <c r="LQU74" s="149"/>
      <c r="LQV74" s="149"/>
      <c r="LQW74" s="149"/>
      <c r="LQX74" s="149"/>
      <c r="LQY74" s="149"/>
      <c r="LQZ74" s="149"/>
      <c r="LRA74" s="149"/>
      <c r="LRB74" s="149"/>
      <c r="LRC74" s="149"/>
      <c r="LRD74" s="150"/>
      <c r="LRE74" s="149"/>
      <c r="LRF74" s="149"/>
      <c r="LRG74" s="149"/>
      <c r="LRH74" s="149"/>
      <c r="LRI74" s="149"/>
      <c r="LRJ74" s="149"/>
      <c r="LRK74" s="149"/>
      <c r="LRL74" s="149"/>
      <c r="LRM74" s="149"/>
      <c r="LRN74" s="149"/>
      <c r="LRO74" s="149"/>
      <c r="LRP74" s="149"/>
      <c r="LRQ74" s="149"/>
      <c r="LRR74" s="149"/>
      <c r="LRS74" s="149"/>
      <c r="LRT74" s="150"/>
      <c r="LRU74" s="149"/>
      <c r="LRV74" s="149"/>
      <c r="LRW74" s="149"/>
      <c r="LRX74" s="149"/>
      <c r="LRY74" s="149"/>
      <c r="LRZ74" s="149"/>
      <c r="LSA74" s="149"/>
      <c r="LSB74" s="149"/>
      <c r="LSC74" s="149"/>
      <c r="LSD74" s="149"/>
      <c r="LSE74" s="149"/>
      <c r="LSF74" s="149"/>
      <c r="LSG74" s="149"/>
      <c r="LSH74" s="149"/>
      <c r="LSI74" s="149"/>
      <c r="LSJ74" s="150"/>
      <c r="LSK74" s="149"/>
      <c r="LSL74" s="149"/>
      <c r="LSM74" s="149"/>
      <c r="LSN74" s="149"/>
      <c r="LSO74" s="149"/>
      <c r="LSP74" s="149"/>
      <c r="LSQ74" s="149"/>
      <c r="LSR74" s="149"/>
      <c r="LSS74" s="149"/>
      <c r="LST74" s="149"/>
      <c r="LSU74" s="149"/>
      <c r="LSV74" s="149"/>
      <c r="LSW74" s="149"/>
      <c r="LSX74" s="149"/>
      <c r="LSY74" s="149"/>
      <c r="LSZ74" s="150"/>
      <c r="LTA74" s="149"/>
      <c r="LTB74" s="149"/>
      <c r="LTC74" s="149"/>
      <c r="LTD74" s="149"/>
      <c r="LTE74" s="149"/>
      <c r="LTF74" s="149"/>
      <c r="LTG74" s="149"/>
      <c r="LTH74" s="149"/>
      <c r="LTI74" s="149"/>
      <c r="LTJ74" s="149"/>
      <c r="LTK74" s="149"/>
      <c r="LTL74" s="149"/>
      <c r="LTM74" s="149"/>
      <c r="LTN74" s="149"/>
      <c r="LTO74" s="149"/>
      <c r="LTP74" s="150"/>
      <c r="LTQ74" s="149"/>
      <c r="LTR74" s="149"/>
      <c r="LTS74" s="149"/>
      <c r="LTT74" s="149"/>
      <c r="LTU74" s="149"/>
      <c r="LTV74" s="149"/>
      <c r="LTW74" s="149"/>
      <c r="LTX74" s="149"/>
      <c r="LTY74" s="149"/>
      <c r="LTZ74" s="149"/>
      <c r="LUA74" s="149"/>
      <c r="LUB74" s="149"/>
      <c r="LUC74" s="149"/>
      <c r="LUD74" s="149"/>
      <c r="LUE74" s="149"/>
      <c r="LUF74" s="150"/>
      <c r="LUG74" s="149"/>
      <c r="LUH74" s="149"/>
      <c r="LUI74" s="149"/>
      <c r="LUJ74" s="149"/>
      <c r="LUK74" s="149"/>
      <c r="LUL74" s="149"/>
      <c r="LUM74" s="149"/>
      <c r="LUN74" s="149"/>
      <c r="LUO74" s="149"/>
      <c r="LUP74" s="149"/>
      <c r="LUQ74" s="149"/>
      <c r="LUR74" s="149"/>
      <c r="LUS74" s="149"/>
      <c r="LUT74" s="149"/>
      <c r="LUU74" s="149"/>
      <c r="LUV74" s="150"/>
      <c r="LUW74" s="149"/>
      <c r="LUX74" s="149"/>
      <c r="LUY74" s="149"/>
      <c r="LUZ74" s="149"/>
      <c r="LVA74" s="149"/>
      <c r="LVB74" s="149"/>
      <c r="LVC74" s="149"/>
      <c r="LVD74" s="149"/>
      <c r="LVE74" s="149"/>
      <c r="LVF74" s="149"/>
      <c r="LVG74" s="149"/>
      <c r="LVH74" s="149"/>
      <c r="LVI74" s="149"/>
      <c r="LVJ74" s="149"/>
      <c r="LVK74" s="149"/>
      <c r="LVL74" s="150"/>
      <c r="LVM74" s="149"/>
      <c r="LVN74" s="149"/>
      <c r="LVO74" s="149"/>
      <c r="LVP74" s="149"/>
      <c r="LVQ74" s="149"/>
      <c r="LVR74" s="149"/>
      <c r="LVS74" s="149"/>
      <c r="LVT74" s="149"/>
      <c r="LVU74" s="149"/>
      <c r="LVV74" s="149"/>
      <c r="LVW74" s="149"/>
      <c r="LVX74" s="149"/>
      <c r="LVY74" s="149"/>
      <c r="LVZ74" s="149"/>
      <c r="LWA74" s="149"/>
      <c r="LWB74" s="150"/>
      <c r="LWC74" s="149"/>
      <c r="LWD74" s="149"/>
      <c r="LWE74" s="149"/>
      <c r="LWF74" s="149"/>
      <c r="LWG74" s="149"/>
      <c r="LWH74" s="149"/>
      <c r="LWI74" s="149"/>
      <c r="LWJ74" s="149"/>
      <c r="LWK74" s="149"/>
      <c r="LWL74" s="149"/>
      <c r="LWM74" s="149"/>
      <c r="LWN74" s="149"/>
      <c r="LWO74" s="149"/>
      <c r="LWP74" s="149"/>
      <c r="LWQ74" s="149"/>
      <c r="LWR74" s="150"/>
      <c r="LWS74" s="149"/>
      <c r="LWT74" s="149"/>
      <c r="LWU74" s="149"/>
      <c r="LWV74" s="149"/>
      <c r="LWW74" s="149"/>
      <c r="LWX74" s="149"/>
      <c r="LWY74" s="149"/>
      <c r="LWZ74" s="149"/>
      <c r="LXA74" s="149"/>
      <c r="LXB74" s="149"/>
      <c r="LXC74" s="149"/>
      <c r="LXD74" s="149"/>
      <c r="LXE74" s="149"/>
      <c r="LXF74" s="149"/>
      <c r="LXG74" s="149"/>
      <c r="LXH74" s="150"/>
      <c r="LXI74" s="149"/>
      <c r="LXJ74" s="149"/>
      <c r="LXK74" s="149"/>
      <c r="LXL74" s="149"/>
      <c r="LXM74" s="149"/>
      <c r="LXN74" s="149"/>
      <c r="LXO74" s="149"/>
      <c r="LXP74" s="149"/>
      <c r="LXQ74" s="149"/>
      <c r="LXR74" s="149"/>
      <c r="LXS74" s="149"/>
      <c r="LXT74" s="149"/>
      <c r="LXU74" s="149"/>
      <c r="LXV74" s="149"/>
      <c r="LXW74" s="149"/>
      <c r="LXX74" s="150"/>
      <c r="LXY74" s="149"/>
      <c r="LXZ74" s="149"/>
      <c r="LYA74" s="149"/>
      <c r="LYB74" s="149"/>
      <c r="LYC74" s="149"/>
      <c r="LYD74" s="149"/>
      <c r="LYE74" s="149"/>
      <c r="LYF74" s="149"/>
      <c r="LYG74" s="149"/>
      <c r="LYH74" s="149"/>
      <c r="LYI74" s="149"/>
      <c r="LYJ74" s="149"/>
      <c r="LYK74" s="149"/>
      <c r="LYL74" s="149"/>
      <c r="LYM74" s="149"/>
      <c r="LYN74" s="150"/>
      <c r="LYO74" s="149"/>
      <c r="LYP74" s="149"/>
      <c r="LYQ74" s="149"/>
      <c r="LYR74" s="149"/>
      <c r="LYS74" s="149"/>
      <c r="LYT74" s="149"/>
      <c r="LYU74" s="149"/>
      <c r="LYV74" s="149"/>
      <c r="LYW74" s="149"/>
      <c r="LYX74" s="149"/>
      <c r="LYY74" s="149"/>
      <c r="LYZ74" s="149"/>
      <c r="LZA74" s="149"/>
      <c r="LZB74" s="149"/>
      <c r="LZC74" s="149"/>
      <c r="LZD74" s="150"/>
      <c r="LZE74" s="149"/>
      <c r="LZF74" s="149"/>
      <c r="LZG74" s="149"/>
      <c r="LZH74" s="149"/>
      <c r="LZI74" s="149"/>
      <c r="LZJ74" s="149"/>
      <c r="LZK74" s="149"/>
      <c r="LZL74" s="149"/>
      <c r="LZM74" s="149"/>
      <c r="LZN74" s="149"/>
      <c r="LZO74" s="149"/>
      <c r="LZP74" s="149"/>
      <c r="LZQ74" s="149"/>
      <c r="LZR74" s="149"/>
      <c r="LZS74" s="149"/>
      <c r="LZT74" s="150"/>
      <c r="LZU74" s="149"/>
      <c r="LZV74" s="149"/>
      <c r="LZW74" s="149"/>
      <c r="LZX74" s="149"/>
      <c r="LZY74" s="149"/>
      <c r="LZZ74" s="149"/>
      <c r="MAA74" s="149"/>
      <c r="MAB74" s="149"/>
      <c r="MAC74" s="149"/>
      <c r="MAD74" s="149"/>
      <c r="MAE74" s="149"/>
      <c r="MAF74" s="149"/>
      <c r="MAG74" s="149"/>
      <c r="MAH74" s="149"/>
      <c r="MAI74" s="149"/>
      <c r="MAJ74" s="150"/>
      <c r="MAK74" s="149"/>
      <c r="MAL74" s="149"/>
      <c r="MAM74" s="149"/>
      <c r="MAN74" s="149"/>
      <c r="MAO74" s="149"/>
      <c r="MAP74" s="149"/>
      <c r="MAQ74" s="149"/>
      <c r="MAR74" s="149"/>
      <c r="MAS74" s="149"/>
      <c r="MAT74" s="149"/>
      <c r="MAU74" s="149"/>
      <c r="MAV74" s="149"/>
      <c r="MAW74" s="149"/>
      <c r="MAX74" s="149"/>
      <c r="MAY74" s="149"/>
      <c r="MAZ74" s="150"/>
      <c r="MBA74" s="149"/>
      <c r="MBB74" s="149"/>
      <c r="MBC74" s="149"/>
      <c r="MBD74" s="149"/>
      <c r="MBE74" s="149"/>
      <c r="MBF74" s="149"/>
      <c r="MBG74" s="149"/>
      <c r="MBH74" s="149"/>
      <c r="MBI74" s="149"/>
      <c r="MBJ74" s="149"/>
      <c r="MBK74" s="149"/>
      <c r="MBL74" s="149"/>
      <c r="MBM74" s="149"/>
      <c r="MBN74" s="149"/>
      <c r="MBO74" s="149"/>
      <c r="MBP74" s="150"/>
      <c r="MBQ74" s="149"/>
      <c r="MBR74" s="149"/>
      <c r="MBS74" s="149"/>
      <c r="MBT74" s="149"/>
      <c r="MBU74" s="149"/>
      <c r="MBV74" s="149"/>
      <c r="MBW74" s="149"/>
      <c r="MBX74" s="149"/>
      <c r="MBY74" s="149"/>
      <c r="MBZ74" s="149"/>
      <c r="MCA74" s="149"/>
      <c r="MCB74" s="149"/>
      <c r="MCC74" s="149"/>
      <c r="MCD74" s="149"/>
      <c r="MCE74" s="149"/>
      <c r="MCF74" s="150"/>
      <c r="MCG74" s="149"/>
      <c r="MCH74" s="149"/>
      <c r="MCI74" s="149"/>
      <c r="MCJ74" s="149"/>
      <c r="MCK74" s="149"/>
      <c r="MCL74" s="149"/>
      <c r="MCM74" s="149"/>
      <c r="MCN74" s="149"/>
      <c r="MCO74" s="149"/>
      <c r="MCP74" s="149"/>
      <c r="MCQ74" s="149"/>
      <c r="MCR74" s="149"/>
      <c r="MCS74" s="149"/>
      <c r="MCT74" s="149"/>
      <c r="MCU74" s="149"/>
      <c r="MCV74" s="150"/>
      <c r="MCW74" s="149"/>
      <c r="MCX74" s="149"/>
      <c r="MCY74" s="149"/>
      <c r="MCZ74" s="149"/>
      <c r="MDA74" s="149"/>
      <c r="MDB74" s="149"/>
      <c r="MDC74" s="149"/>
      <c r="MDD74" s="149"/>
      <c r="MDE74" s="149"/>
      <c r="MDF74" s="149"/>
      <c r="MDG74" s="149"/>
      <c r="MDH74" s="149"/>
      <c r="MDI74" s="149"/>
      <c r="MDJ74" s="149"/>
      <c r="MDK74" s="149"/>
      <c r="MDL74" s="150"/>
      <c r="MDM74" s="149"/>
      <c r="MDN74" s="149"/>
      <c r="MDO74" s="149"/>
      <c r="MDP74" s="149"/>
      <c r="MDQ74" s="149"/>
      <c r="MDR74" s="149"/>
      <c r="MDS74" s="149"/>
      <c r="MDT74" s="149"/>
      <c r="MDU74" s="149"/>
      <c r="MDV74" s="149"/>
      <c r="MDW74" s="149"/>
      <c r="MDX74" s="149"/>
      <c r="MDY74" s="149"/>
      <c r="MDZ74" s="149"/>
      <c r="MEA74" s="149"/>
      <c r="MEB74" s="150"/>
      <c r="MEC74" s="149"/>
      <c r="MED74" s="149"/>
      <c r="MEE74" s="149"/>
      <c r="MEF74" s="149"/>
      <c r="MEG74" s="149"/>
      <c r="MEH74" s="149"/>
      <c r="MEI74" s="149"/>
      <c r="MEJ74" s="149"/>
      <c r="MEK74" s="149"/>
      <c r="MEL74" s="149"/>
      <c r="MEM74" s="149"/>
      <c r="MEN74" s="149"/>
      <c r="MEO74" s="149"/>
      <c r="MEP74" s="149"/>
      <c r="MEQ74" s="149"/>
      <c r="MER74" s="150"/>
      <c r="MES74" s="149"/>
      <c r="MET74" s="149"/>
      <c r="MEU74" s="149"/>
      <c r="MEV74" s="149"/>
      <c r="MEW74" s="149"/>
      <c r="MEX74" s="149"/>
      <c r="MEY74" s="149"/>
      <c r="MEZ74" s="149"/>
      <c r="MFA74" s="149"/>
      <c r="MFB74" s="149"/>
      <c r="MFC74" s="149"/>
      <c r="MFD74" s="149"/>
      <c r="MFE74" s="149"/>
      <c r="MFF74" s="149"/>
      <c r="MFG74" s="149"/>
      <c r="MFH74" s="150"/>
      <c r="MFI74" s="149"/>
      <c r="MFJ74" s="149"/>
      <c r="MFK74" s="149"/>
      <c r="MFL74" s="149"/>
      <c r="MFM74" s="149"/>
      <c r="MFN74" s="149"/>
      <c r="MFO74" s="149"/>
      <c r="MFP74" s="149"/>
      <c r="MFQ74" s="149"/>
      <c r="MFR74" s="149"/>
      <c r="MFS74" s="149"/>
      <c r="MFT74" s="149"/>
      <c r="MFU74" s="149"/>
      <c r="MFV74" s="149"/>
      <c r="MFW74" s="149"/>
      <c r="MFX74" s="150"/>
      <c r="MFY74" s="149"/>
      <c r="MFZ74" s="149"/>
      <c r="MGA74" s="149"/>
      <c r="MGB74" s="149"/>
      <c r="MGC74" s="149"/>
      <c r="MGD74" s="149"/>
      <c r="MGE74" s="149"/>
      <c r="MGF74" s="149"/>
      <c r="MGG74" s="149"/>
      <c r="MGH74" s="149"/>
      <c r="MGI74" s="149"/>
      <c r="MGJ74" s="149"/>
      <c r="MGK74" s="149"/>
      <c r="MGL74" s="149"/>
      <c r="MGM74" s="149"/>
      <c r="MGN74" s="150"/>
      <c r="MGO74" s="149"/>
      <c r="MGP74" s="149"/>
      <c r="MGQ74" s="149"/>
      <c r="MGR74" s="149"/>
      <c r="MGS74" s="149"/>
      <c r="MGT74" s="149"/>
      <c r="MGU74" s="149"/>
      <c r="MGV74" s="149"/>
      <c r="MGW74" s="149"/>
      <c r="MGX74" s="149"/>
      <c r="MGY74" s="149"/>
      <c r="MGZ74" s="149"/>
      <c r="MHA74" s="149"/>
      <c r="MHB74" s="149"/>
      <c r="MHC74" s="149"/>
      <c r="MHD74" s="150"/>
      <c r="MHE74" s="149"/>
      <c r="MHF74" s="149"/>
      <c r="MHG74" s="149"/>
      <c r="MHH74" s="149"/>
      <c r="MHI74" s="149"/>
      <c r="MHJ74" s="149"/>
      <c r="MHK74" s="149"/>
      <c r="MHL74" s="149"/>
      <c r="MHM74" s="149"/>
      <c r="MHN74" s="149"/>
      <c r="MHO74" s="149"/>
      <c r="MHP74" s="149"/>
      <c r="MHQ74" s="149"/>
      <c r="MHR74" s="149"/>
      <c r="MHS74" s="149"/>
      <c r="MHT74" s="150"/>
      <c r="MHU74" s="149"/>
      <c r="MHV74" s="149"/>
      <c r="MHW74" s="149"/>
      <c r="MHX74" s="149"/>
      <c r="MHY74" s="149"/>
      <c r="MHZ74" s="149"/>
      <c r="MIA74" s="149"/>
      <c r="MIB74" s="149"/>
      <c r="MIC74" s="149"/>
      <c r="MID74" s="149"/>
      <c r="MIE74" s="149"/>
      <c r="MIF74" s="149"/>
      <c r="MIG74" s="149"/>
      <c r="MIH74" s="149"/>
      <c r="MII74" s="149"/>
      <c r="MIJ74" s="150"/>
      <c r="MIK74" s="149"/>
      <c r="MIL74" s="149"/>
      <c r="MIM74" s="149"/>
      <c r="MIN74" s="149"/>
      <c r="MIO74" s="149"/>
      <c r="MIP74" s="149"/>
      <c r="MIQ74" s="149"/>
      <c r="MIR74" s="149"/>
      <c r="MIS74" s="149"/>
      <c r="MIT74" s="149"/>
      <c r="MIU74" s="149"/>
      <c r="MIV74" s="149"/>
      <c r="MIW74" s="149"/>
      <c r="MIX74" s="149"/>
      <c r="MIY74" s="149"/>
      <c r="MIZ74" s="150"/>
      <c r="MJA74" s="149"/>
      <c r="MJB74" s="149"/>
      <c r="MJC74" s="149"/>
      <c r="MJD74" s="149"/>
      <c r="MJE74" s="149"/>
      <c r="MJF74" s="149"/>
      <c r="MJG74" s="149"/>
      <c r="MJH74" s="149"/>
      <c r="MJI74" s="149"/>
      <c r="MJJ74" s="149"/>
      <c r="MJK74" s="149"/>
      <c r="MJL74" s="149"/>
      <c r="MJM74" s="149"/>
      <c r="MJN74" s="149"/>
      <c r="MJO74" s="149"/>
      <c r="MJP74" s="150"/>
      <c r="MJQ74" s="149"/>
      <c r="MJR74" s="149"/>
      <c r="MJS74" s="149"/>
      <c r="MJT74" s="149"/>
      <c r="MJU74" s="149"/>
      <c r="MJV74" s="149"/>
      <c r="MJW74" s="149"/>
      <c r="MJX74" s="149"/>
      <c r="MJY74" s="149"/>
      <c r="MJZ74" s="149"/>
      <c r="MKA74" s="149"/>
      <c r="MKB74" s="149"/>
      <c r="MKC74" s="149"/>
      <c r="MKD74" s="149"/>
      <c r="MKE74" s="149"/>
      <c r="MKF74" s="150"/>
      <c r="MKG74" s="149"/>
      <c r="MKH74" s="149"/>
      <c r="MKI74" s="149"/>
      <c r="MKJ74" s="149"/>
      <c r="MKK74" s="149"/>
      <c r="MKL74" s="149"/>
      <c r="MKM74" s="149"/>
      <c r="MKN74" s="149"/>
      <c r="MKO74" s="149"/>
      <c r="MKP74" s="149"/>
      <c r="MKQ74" s="149"/>
      <c r="MKR74" s="149"/>
      <c r="MKS74" s="149"/>
      <c r="MKT74" s="149"/>
      <c r="MKU74" s="149"/>
      <c r="MKV74" s="150"/>
      <c r="MKW74" s="149"/>
      <c r="MKX74" s="149"/>
      <c r="MKY74" s="149"/>
      <c r="MKZ74" s="149"/>
      <c r="MLA74" s="149"/>
      <c r="MLB74" s="149"/>
      <c r="MLC74" s="149"/>
      <c r="MLD74" s="149"/>
      <c r="MLE74" s="149"/>
      <c r="MLF74" s="149"/>
      <c r="MLG74" s="149"/>
      <c r="MLH74" s="149"/>
      <c r="MLI74" s="149"/>
      <c r="MLJ74" s="149"/>
      <c r="MLK74" s="149"/>
      <c r="MLL74" s="150"/>
      <c r="MLM74" s="149"/>
      <c r="MLN74" s="149"/>
      <c r="MLO74" s="149"/>
      <c r="MLP74" s="149"/>
      <c r="MLQ74" s="149"/>
      <c r="MLR74" s="149"/>
      <c r="MLS74" s="149"/>
      <c r="MLT74" s="149"/>
      <c r="MLU74" s="149"/>
      <c r="MLV74" s="149"/>
      <c r="MLW74" s="149"/>
      <c r="MLX74" s="149"/>
      <c r="MLY74" s="149"/>
      <c r="MLZ74" s="149"/>
      <c r="MMA74" s="149"/>
      <c r="MMB74" s="150"/>
      <c r="MMC74" s="149"/>
      <c r="MMD74" s="149"/>
      <c r="MME74" s="149"/>
      <c r="MMF74" s="149"/>
      <c r="MMG74" s="149"/>
      <c r="MMH74" s="149"/>
      <c r="MMI74" s="149"/>
      <c r="MMJ74" s="149"/>
      <c r="MMK74" s="149"/>
      <c r="MML74" s="149"/>
      <c r="MMM74" s="149"/>
      <c r="MMN74" s="149"/>
      <c r="MMO74" s="149"/>
      <c r="MMP74" s="149"/>
      <c r="MMQ74" s="149"/>
      <c r="MMR74" s="150"/>
      <c r="MMS74" s="149"/>
      <c r="MMT74" s="149"/>
      <c r="MMU74" s="149"/>
      <c r="MMV74" s="149"/>
      <c r="MMW74" s="149"/>
      <c r="MMX74" s="149"/>
      <c r="MMY74" s="149"/>
      <c r="MMZ74" s="149"/>
      <c r="MNA74" s="149"/>
      <c r="MNB74" s="149"/>
      <c r="MNC74" s="149"/>
      <c r="MND74" s="149"/>
      <c r="MNE74" s="149"/>
      <c r="MNF74" s="149"/>
      <c r="MNG74" s="149"/>
      <c r="MNH74" s="150"/>
      <c r="MNI74" s="149"/>
      <c r="MNJ74" s="149"/>
      <c r="MNK74" s="149"/>
      <c r="MNL74" s="149"/>
      <c r="MNM74" s="149"/>
      <c r="MNN74" s="149"/>
      <c r="MNO74" s="149"/>
      <c r="MNP74" s="149"/>
      <c r="MNQ74" s="149"/>
      <c r="MNR74" s="149"/>
      <c r="MNS74" s="149"/>
      <c r="MNT74" s="149"/>
      <c r="MNU74" s="149"/>
      <c r="MNV74" s="149"/>
      <c r="MNW74" s="149"/>
      <c r="MNX74" s="150"/>
      <c r="MNY74" s="149"/>
      <c r="MNZ74" s="149"/>
      <c r="MOA74" s="149"/>
      <c r="MOB74" s="149"/>
      <c r="MOC74" s="149"/>
      <c r="MOD74" s="149"/>
      <c r="MOE74" s="149"/>
      <c r="MOF74" s="149"/>
      <c r="MOG74" s="149"/>
      <c r="MOH74" s="149"/>
      <c r="MOI74" s="149"/>
      <c r="MOJ74" s="149"/>
      <c r="MOK74" s="149"/>
      <c r="MOL74" s="149"/>
      <c r="MOM74" s="149"/>
      <c r="MON74" s="150"/>
      <c r="MOO74" s="149"/>
      <c r="MOP74" s="149"/>
      <c r="MOQ74" s="149"/>
      <c r="MOR74" s="149"/>
      <c r="MOS74" s="149"/>
      <c r="MOT74" s="149"/>
      <c r="MOU74" s="149"/>
      <c r="MOV74" s="149"/>
      <c r="MOW74" s="149"/>
      <c r="MOX74" s="149"/>
      <c r="MOY74" s="149"/>
      <c r="MOZ74" s="149"/>
      <c r="MPA74" s="149"/>
      <c r="MPB74" s="149"/>
      <c r="MPC74" s="149"/>
      <c r="MPD74" s="150"/>
      <c r="MPE74" s="149"/>
      <c r="MPF74" s="149"/>
      <c r="MPG74" s="149"/>
      <c r="MPH74" s="149"/>
      <c r="MPI74" s="149"/>
      <c r="MPJ74" s="149"/>
      <c r="MPK74" s="149"/>
      <c r="MPL74" s="149"/>
      <c r="MPM74" s="149"/>
      <c r="MPN74" s="149"/>
      <c r="MPO74" s="149"/>
      <c r="MPP74" s="149"/>
      <c r="MPQ74" s="149"/>
      <c r="MPR74" s="149"/>
      <c r="MPS74" s="149"/>
      <c r="MPT74" s="150"/>
      <c r="MPU74" s="149"/>
      <c r="MPV74" s="149"/>
      <c r="MPW74" s="149"/>
      <c r="MPX74" s="149"/>
      <c r="MPY74" s="149"/>
      <c r="MPZ74" s="149"/>
      <c r="MQA74" s="149"/>
      <c r="MQB74" s="149"/>
      <c r="MQC74" s="149"/>
      <c r="MQD74" s="149"/>
      <c r="MQE74" s="149"/>
      <c r="MQF74" s="149"/>
      <c r="MQG74" s="149"/>
      <c r="MQH74" s="149"/>
      <c r="MQI74" s="149"/>
      <c r="MQJ74" s="150"/>
      <c r="MQK74" s="149"/>
      <c r="MQL74" s="149"/>
      <c r="MQM74" s="149"/>
      <c r="MQN74" s="149"/>
      <c r="MQO74" s="149"/>
      <c r="MQP74" s="149"/>
      <c r="MQQ74" s="149"/>
      <c r="MQR74" s="149"/>
      <c r="MQS74" s="149"/>
      <c r="MQT74" s="149"/>
      <c r="MQU74" s="149"/>
      <c r="MQV74" s="149"/>
      <c r="MQW74" s="149"/>
      <c r="MQX74" s="149"/>
      <c r="MQY74" s="149"/>
      <c r="MQZ74" s="150"/>
      <c r="MRA74" s="149"/>
      <c r="MRB74" s="149"/>
      <c r="MRC74" s="149"/>
      <c r="MRD74" s="149"/>
      <c r="MRE74" s="149"/>
      <c r="MRF74" s="149"/>
      <c r="MRG74" s="149"/>
      <c r="MRH74" s="149"/>
      <c r="MRI74" s="149"/>
      <c r="MRJ74" s="149"/>
      <c r="MRK74" s="149"/>
      <c r="MRL74" s="149"/>
      <c r="MRM74" s="149"/>
      <c r="MRN74" s="149"/>
      <c r="MRO74" s="149"/>
      <c r="MRP74" s="150"/>
      <c r="MRQ74" s="149"/>
      <c r="MRR74" s="149"/>
      <c r="MRS74" s="149"/>
      <c r="MRT74" s="149"/>
      <c r="MRU74" s="149"/>
      <c r="MRV74" s="149"/>
      <c r="MRW74" s="149"/>
      <c r="MRX74" s="149"/>
      <c r="MRY74" s="149"/>
      <c r="MRZ74" s="149"/>
      <c r="MSA74" s="149"/>
      <c r="MSB74" s="149"/>
      <c r="MSC74" s="149"/>
      <c r="MSD74" s="149"/>
      <c r="MSE74" s="149"/>
      <c r="MSF74" s="150"/>
      <c r="MSG74" s="149"/>
      <c r="MSH74" s="149"/>
      <c r="MSI74" s="149"/>
      <c r="MSJ74" s="149"/>
      <c r="MSK74" s="149"/>
      <c r="MSL74" s="149"/>
      <c r="MSM74" s="149"/>
      <c r="MSN74" s="149"/>
      <c r="MSO74" s="149"/>
      <c r="MSP74" s="149"/>
      <c r="MSQ74" s="149"/>
      <c r="MSR74" s="149"/>
      <c r="MSS74" s="149"/>
      <c r="MST74" s="149"/>
      <c r="MSU74" s="149"/>
      <c r="MSV74" s="150"/>
      <c r="MSW74" s="149"/>
      <c r="MSX74" s="149"/>
      <c r="MSY74" s="149"/>
      <c r="MSZ74" s="149"/>
      <c r="MTA74" s="149"/>
      <c r="MTB74" s="149"/>
      <c r="MTC74" s="149"/>
      <c r="MTD74" s="149"/>
      <c r="MTE74" s="149"/>
      <c r="MTF74" s="149"/>
      <c r="MTG74" s="149"/>
      <c r="MTH74" s="149"/>
      <c r="MTI74" s="149"/>
      <c r="MTJ74" s="149"/>
      <c r="MTK74" s="149"/>
      <c r="MTL74" s="150"/>
      <c r="MTM74" s="149"/>
      <c r="MTN74" s="149"/>
      <c r="MTO74" s="149"/>
      <c r="MTP74" s="149"/>
      <c r="MTQ74" s="149"/>
      <c r="MTR74" s="149"/>
      <c r="MTS74" s="149"/>
      <c r="MTT74" s="149"/>
      <c r="MTU74" s="149"/>
      <c r="MTV74" s="149"/>
      <c r="MTW74" s="149"/>
      <c r="MTX74" s="149"/>
      <c r="MTY74" s="149"/>
      <c r="MTZ74" s="149"/>
      <c r="MUA74" s="149"/>
      <c r="MUB74" s="150"/>
      <c r="MUC74" s="149"/>
      <c r="MUD74" s="149"/>
      <c r="MUE74" s="149"/>
      <c r="MUF74" s="149"/>
      <c r="MUG74" s="149"/>
      <c r="MUH74" s="149"/>
      <c r="MUI74" s="149"/>
      <c r="MUJ74" s="149"/>
      <c r="MUK74" s="149"/>
      <c r="MUL74" s="149"/>
      <c r="MUM74" s="149"/>
      <c r="MUN74" s="149"/>
      <c r="MUO74" s="149"/>
      <c r="MUP74" s="149"/>
      <c r="MUQ74" s="149"/>
      <c r="MUR74" s="150"/>
      <c r="MUS74" s="149"/>
      <c r="MUT74" s="149"/>
      <c r="MUU74" s="149"/>
      <c r="MUV74" s="149"/>
      <c r="MUW74" s="149"/>
      <c r="MUX74" s="149"/>
      <c r="MUY74" s="149"/>
      <c r="MUZ74" s="149"/>
      <c r="MVA74" s="149"/>
      <c r="MVB74" s="149"/>
      <c r="MVC74" s="149"/>
      <c r="MVD74" s="149"/>
      <c r="MVE74" s="149"/>
      <c r="MVF74" s="149"/>
      <c r="MVG74" s="149"/>
      <c r="MVH74" s="150"/>
      <c r="MVI74" s="149"/>
      <c r="MVJ74" s="149"/>
      <c r="MVK74" s="149"/>
      <c r="MVL74" s="149"/>
      <c r="MVM74" s="149"/>
      <c r="MVN74" s="149"/>
      <c r="MVO74" s="149"/>
      <c r="MVP74" s="149"/>
      <c r="MVQ74" s="149"/>
      <c r="MVR74" s="149"/>
      <c r="MVS74" s="149"/>
      <c r="MVT74" s="149"/>
      <c r="MVU74" s="149"/>
      <c r="MVV74" s="149"/>
      <c r="MVW74" s="149"/>
      <c r="MVX74" s="150"/>
      <c r="MVY74" s="149"/>
      <c r="MVZ74" s="149"/>
      <c r="MWA74" s="149"/>
      <c r="MWB74" s="149"/>
      <c r="MWC74" s="149"/>
      <c r="MWD74" s="149"/>
      <c r="MWE74" s="149"/>
      <c r="MWF74" s="149"/>
      <c r="MWG74" s="149"/>
      <c r="MWH74" s="149"/>
      <c r="MWI74" s="149"/>
      <c r="MWJ74" s="149"/>
      <c r="MWK74" s="149"/>
      <c r="MWL74" s="149"/>
      <c r="MWM74" s="149"/>
      <c r="MWN74" s="150"/>
      <c r="MWO74" s="149"/>
      <c r="MWP74" s="149"/>
      <c r="MWQ74" s="149"/>
      <c r="MWR74" s="149"/>
      <c r="MWS74" s="149"/>
      <c r="MWT74" s="149"/>
      <c r="MWU74" s="149"/>
      <c r="MWV74" s="149"/>
      <c r="MWW74" s="149"/>
      <c r="MWX74" s="149"/>
      <c r="MWY74" s="149"/>
      <c r="MWZ74" s="149"/>
      <c r="MXA74" s="149"/>
      <c r="MXB74" s="149"/>
      <c r="MXC74" s="149"/>
      <c r="MXD74" s="150"/>
      <c r="MXE74" s="149"/>
      <c r="MXF74" s="149"/>
      <c r="MXG74" s="149"/>
      <c r="MXH74" s="149"/>
      <c r="MXI74" s="149"/>
      <c r="MXJ74" s="149"/>
      <c r="MXK74" s="149"/>
      <c r="MXL74" s="149"/>
      <c r="MXM74" s="149"/>
      <c r="MXN74" s="149"/>
      <c r="MXO74" s="149"/>
      <c r="MXP74" s="149"/>
      <c r="MXQ74" s="149"/>
      <c r="MXR74" s="149"/>
      <c r="MXS74" s="149"/>
      <c r="MXT74" s="150"/>
      <c r="MXU74" s="149"/>
      <c r="MXV74" s="149"/>
      <c r="MXW74" s="149"/>
      <c r="MXX74" s="149"/>
      <c r="MXY74" s="149"/>
      <c r="MXZ74" s="149"/>
      <c r="MYA74" s="149"/>
      <c r="MYB74" s="149"/>
      <c r="MYC74" s="149"/>
      <c r="MYD74" s="149"/>
      <c r="MYE74" s="149"/>
      <c r="MYF74" s="149"/>
      <c r="MYG74" s="149"/>
      <c r="MYH74" s="149"/>
      <c r="MYI74" s="149"/>
      <c r="MYJ74" s="150"/>
      <c r="MYK74" s="149"/>
      <c r="MYL74" s="149"/>
      <c r="MYM74" s="149"/>
      <c r="MYN74" s="149"/>
      <c r="MYO74" s="149"/>
      <c r="MYP74" s="149"/>
      <c r="MYQ74" s="149"/>
      <c r="MYR74" s="149"/>
      <c r="MYS74" s="149"/>
      <c r="MYT74" s="149"/>
      <c r="MYU74" s="149"/>
      <c r="MYV74" s="149"/>
      <c r="MYW74" s="149"/>
      <c r="MYX74" s="149"/>
      <c r="MYY74" s="149"/>
      <c r="MYZ74" s="150"/>
      <c r="MZA74" s="149"/>
      <c r="MZB74" s="149"/>
      <c r="MZC74" s="149"/>
      <c r="MZD74" s="149"/>
      <c r="MZE74" s="149"/>
      <c r="MZF74" s="149"/>
      <c r="MZG74" s="149"/>
      <c r="MZH74" s="149"/>
      <c r="MZI74" s="149"/>
      <c r="MZJ74" s="149"/>
      <c r="MZK74" s="149"/>
      <c r="MZL74" s="149"/>
      <c r="MZM74" s="149"/>
      <c r="MZN74" s="149"/>
      <c r="MZO74" s="149"/>
      <c r="MZP74" s="150"/>
      <c r="MZQ74" s="149"/>
      <c r="MZR74" s="149"/>
      <c r="MZS74" s="149"/>
      <c r="MZT74" s="149"/>
      <c r="MZU74" s="149"/>
      <c r="MZV74" s="149"/>
      <c r="MZW74" s="149"/>
      <c r="MZX74" s="149"/>
      <c r="MZY74" s="149"/>
      <c r="MZZ74" s="149"/>
      <c r="NAA74" s="149"/>
      <c r="NAB74" s="149"/>
      <c r="NAC74" s="149"/>
      <c r="NAD74" s="149"/>
      <c r="NAE74" s="149"/>
      <c r="NAF74" s="150"/>
      <c r="NAG74" s="149"/>
      <c r="NAH74" s="149"/>
      <c r="NAI74" s="149"/>
      <c r="NAJ74" s="149"/>
      <c r="NAK74" s="149"/>
      <c r="NAL74" s="149"/>
      <c r="NAM74" s="149"/>
      <c r="NAN74" s="149"/>
      <c r="NAO74" s="149"/>
      <c r="NAP74" s="149"/>
      <c r="NAQ74" s="149"/>
      <c r="NAR74" s="149"/>
      <c r="NAS74" s="149"/>
      <c r="NAT74" s="149"/>
      <c r="NAU74" s="149"/>
      <c r="NAV74" s="150"/>
      <c r="NAW74" s="149"/>
      <c r="NAX74" s="149"/>
      <c r="NAY74" s="149"/>
      <c r="NAZ74" s="149"/>
      <c r="NBA74" s="149"/>
      <c r="NBB74" s="149"/>
      <c r="NBC74" s="149"/>
      <c r="NBD74" s="149"/>
      <c r="NBE74" s="149"/>
      <c r="NBF74" s="149"/>
      <c r="NBG74" s="149"/>
      <c r="NBH74" s="149"/>
      <c r="NBI74" s="149"/>
      <c r="NBJ74" s="149"/>
      <c r="NBK74" s="149"/>
      <c r="NBL74" s="150"/>
      <c r="NBM74" s="149"/>
      <c r="NBN74" s="149"/>
      <c r="NBO74" s="149"/>
      <c r="NBP74" s="149"/>
      <c r="NBQ74" s="149"/>
      <c r="NBR74" s="149"/>
      <c r="NBS74" s="149"/>
      <c r="NBT74" s="149"/>
      <c r="NBU74" s="149"/>
      <c r="NBV74" s="149"/>
      <c r="NBW74" s="149"/>
      <c r="NBX74" s="149"/>
      <c r="NBY74" s="149"/>
      <c r="NBZ74" s="149"/>
      <c r="NCA74" s="149"/>
      <c r="NCB74" s="150"/>
      <c r="NCC74" s="149"/>
      <c r="NCD74" s="149"/>
      <c r="NCE74" s="149"/>
      <c r="NCF74" s="149"/>
      <c r="NCG74" s="149"/>
      <c r="NCH74" s="149"/>
      <c r="NCI74" s="149"/>
      <c r="NCJ74" s="149"/>
      <c r="NCK74" s="149"/>
      <c r="NCL74" s="149"/>
      <c r="NCM74" s="149"/>
      <c r="NCN74" s="149"/>
      <c r="NCO74" s="149"/>
      <c r="NCP74" s="149"/>
      <c r="NCQ74" s="149"/>
      <c r="NCR74" s="150"/>
      <c r="NCS74" s="149"/>
      <c r="NCT74" s="149"/>
      <c r="NCU74" s="149"/>
      <c r="NCV74" s="149"/>
      <c r="NCW74" s="149"/>
      <c r="NCX74" s="149"/>
      <c r="NCY74" s="149"/>
      <c r="NCZ74" s="149"/>
      <c r="NDA74" s="149"/>
      <c r="NDB74" s="149"/>
      <c r="NDC74" s="149"/>
      <c r="NDD74" s="149"/>
      <c r="NDE74" s="149"/>
      <c r="NDF74" s="149"/>
      <c r="NDG74" s="149"/>
      <c r="NDH74" s="150"/>
      <c r="NDI74" s="149"/>
      <c r="NDJ74" s="149"/>
      <c r="NDK74" s="149"/>
      <c r="NDL74" s="149"/>
      <c r="NDM74" s="149"/>
      <c r="NDN74" s="149"/>
      <c r="NDO74" s="149"/>
      <c r="NDP74" s="149"/>
      <c r="NDQ74" s="149"/>
      <c r="NDR74" s="149"/>
      <c r="NDS74" s="149"/>
      <c r="NDT74" s="149"/>
      <c r="NDU74" s="149"/>
      <c r="NDV74" s="149"/>
      <c r="NDW74" s="149"/>
      <c r="NDX74" s="150"/>
      <c r="NDY74" s="149"/>
      <c r="NDZ74" s="149"/>
      <c r="NEA74" s="149"/>
      <c r="NEB74" s="149"/>
      <c r="NEC74" s="149"/>
      <c r="NED74" s="149"/>
      <c r="NEE74" s="149"/>
      <c r="NEF74" s="149"/>
      <c r="NEG74" s="149"/>
      <c r="NEH74" s="149"/>
      <c r="NEI74" s="149"/>
      <c r="NEJ74" s="149"/>
      <c r="NEK74" s="149"/>
      <c r="NEL74" s="149"/>
      <c r="NEM74" s="149"/>
      <c r="NEN74" s="150"/>
      <c r="NEO74" s="149"/>
      <c r="NEP74" s="149"/>
      <c r="NEQ74" s="149"/>
      <c r="NER74" s="149"/>
      <c r="NES74" s="149"/>
      <c r="NET74" s="149"/>
      <c r="NEU74" s="149"/>
      <c r="NEV74" s="149"/>
      <c r="NEW74" s="149"/>
      <c r="NEX74" s="149"/>
      <c r="NEY74" s="149"/>
      <c r="NEZ74" s="149"/>
      <c r="NFA74" s="149"/>
      <c r="NFB74" s="149"/>
      <c r="NFC74" s="149"/>
      <c r="NFD74" s="150"/>
      <c r="NFE74" s="149"/>
      <c r="NFF74" s="149"/>
      <c r="NFG74" s="149"/>
      <c r="NFH74" s="149"/>
      <c r="NFI74" s="149"/>
      <c r="NFJ74" s="149"/>
      <c r="NFK74" s="149"/>
      <c r="NFL74" s="149"/>
      <c r="NFM74" s="149"/>
      <c r="NFN74" s="149"/>
      <c r="NFO74" s="149"/>
      <c r="NFP74" s="149"/>
      <c r="NFQ74" s="149"/>
      <c r="NFR74" s="149"/>
      <c r="NFS74" s="149"/>
      <c r="NFT74" s="150"/>
      <c r="NFU74" s="149"/>
      <c r="NFV74" s="149"/>
      <c r="NFW74" s="149"/>
      <c r="NFX74" s="149"/>
      <c r="NFY74" s="149"/>
      <c r="NFZ74" s="149"/>
      <c r="NGA74" s="149"/>
      <c r="NGB74" s="149"/>
      <c r="NGC74" s="149"/>
      <c r="NGD74" s="149"/>
      <c r="NGE74" s="149"/>
      <c r="NGF74" s="149"/>
      <c r="NGG74" s="149"/>
      <c r="NGH74" s="149"/>
      <c r="NGI74" s="149"/>
      <c r="NGJ74" s="150"/>
      <c r="NGK74" s="149"/>
      <c r="NGL74" s="149"/>
      <c r="NGM74" s="149"/>
      <c r="NGN74" s="149"/>
      <c r="NGO74" s="149"/>
      <c r="NGP74" s="149"/>
      <c r="NGQ74" s="149"/>
      <c r="NGR74" s="149"/>
      <c r="NGS74" s="149"/>
      <c r="NGT74" s="149"/>
      <c r="NGU74" s="149"/>
      <c r="NGV74" s="149"/>
      <c r="NGW74" s="149"/>
      <c r="NGX74" s="149"/>
      <c r="NGY74" s="149"/>
      <c r="NGZ74" s="150"/>
      <c r="NHA74" s="149"/>
      <c r="NHB74" s="149"/>
      <c r="NHC74" s="149"/>
      <c r="NHD74" s="149"/>
      <c r="NHE74" s="149"/>
      <c r="NHF74" s="149"/>
      <c r="NHG74" s="149"/>
      <c r="NHH74" s="149"/>
      <c r="NHI74" s="149"/>
      <c r="NHJ74" s="149"/>
      <c r="NHK74" s="149"/>
      <c r="NHL74" s="149"/>
      <c r="NHM74" s="149"/>
      <c r="NHN74" s="149"/>
      <c r="NHO74" s="149"/>
      <c r="NHP74" s="150"/>
      <c r="NHQ74" s="149"/>
      <c r="NHR74" s="149"/>
      <c r="NHS74" s="149"/>
      <c r="NHT74" s="149"/>
      <c r="NHU74" s="149"/>
      <c r="NHV74" s="149"/>
      <c r="NHW74" s="149"/>
      <c r="NHX74" s="149"/>
      <c r="NHY74" s="149"/>
      <c r="NHZ74" s="149"/>
      <c r="NIA74" s="149"/>
      <c r="NIB74" s="149"/>
      <c r="NIC74" s="149"/>
      <c r="NID74" s="149"/>
      <c r="NIE74" s="149"/>
      <c r="NIF74" s="150"/>
      <c r="NIG74" s="149"/>
      <c r="NIH74" s="149"/>
      <c r="NII74" s="149"/>
      <c r="NIJ74" s="149"/>
      <c r="NIK74" s="149"/>
      <c r="NIL74" s="149"/>
      <c r="NIM74" s="149"/>
      <c r="NIN74" s="149"/>
      <c r="NIO74" s="149"/>
      <c r="NIP74" s="149"/>
      <c r="NIQ74" s="149"/>
      <c r="NIR74" s="149"/>
      <c r="NIS74" s="149"/>
      <c r="NIT74" s="149"/>
      <c r="NIU74" s="149"/>
      <c r="NIV74" s="150"/>
      <c r="NIW74" s="149"/>
      <c r="NIX74" s="149"/>
      <c r="NIY74" s="149"/>
      <c r="NIZ74" s="149"/>
      <c r="NJA74" s="149"/>
      <c r="NJB74" s="149"/>
      <c r="NJC74" s="149"/>
      <c r="NJD74" s="149"/>
      <c r="NJE74" s="149"/>
      <c r="NJF74" s="149"/>
      <c r="NJG74" s="149"/>
      <c r="NJH74" s="149"/>
      <c r="NJI74" s="149"/>
      <c r="NJJ74" s="149"/>
      <c r="NJK74" s="149"/>
      <c r="NJL74" s="150"/>
      <c r="NJM74" s="149"/>
      <c r="NJN74" s="149"/>
      <c r="NJO74" s="149"/>
      <c r="NJP74" s="149"/>
      <c r="NJQ74" s="149"/>
      <c r="NJR74" s="149"/>
      <c r="NJS74" s="149"/>
      <c r="NJT74" s="149"/>
      <c r="NJU74" s="149"/>
      <c r="NJV74" s="149"/>
      <c r="NJW74" s="149"/>
      <c r="NJX74" s="149"/>
      <c r="NJY74" s="149"/>
      <c r="NJZ74" s="149"/>
      <c r="NKA74" s="149"/>
      <c r="NKB74" s="150"/>
      <c r="NKC74" s="149"/>
      <c r="NKD74" s="149"/>
      <c r="NKE74" s="149"/>
      <c r="NKF74" s="149"/>
      <c r="NKG74" s="149"/>
      <c r="NKH74" s="149"/>
      <c r="NKI74" s="149"/>
      <c r="NKJ74" s="149"/>
      <c r="NKK74" s="149"/>
      <c r="NKL74" s="149"/>
      <c r="NKM74" s="149"/>
      <c r="NKN74" s="149"/>
      <c r="NKO74" s="149"/>
      <c r="NKP74" s="149"/>
      <c r="NKQ74" s="149"/>
      <c r="NKR74" s="150"/>
      <c r="NKS74" s="149"/>
      <c r="NKT74" s="149"/>
      <c r="NKU74" s="149"/>
      <c r="NKV74" s="149"/>
      <c r="NKW74" s="149"/>
      <c r="NKX74" s="149"/>
      <c r="NKY74" s="149"/>
      <c r="NKZ74" s="149"/>
      <c r="NLA74" s="149"/>
      <c r="NLB74" s="149"/>
      <c r="NLC74" s="149"/>
      <c r="NLD74" s="149"/>
      <c r="NLE74" s="149"/>
      <c r="NLF74" s="149"/>
      <c r="NLG74" s="149"/>
      <c r="NLH74" s="150"/>
      <c r="NLI74" s="149"/>
      <c r="NLJ74" s="149"/>
      <c r="NLK74" s="149"/>
      <c r="NLL74" s="149"/>
      <c r="NLM74" s="149"/>
      <c r="NLN74" s="149"/>
      <c r="NLO74" s="149"/>
      <c r="NLP74" s="149"/>
      <c r="NLQ74" s="149"/>
      <c r="NLR74" s="149"/>
      <c r="NLS74" s="149"/>
      <c r="NLT74" s="149"/>
      <c r="NLU74" s="149"/>
      <c r="NLV74" s="149"/>
      <c r="NLW74" s="149"/>
      <c r="NLX74" s="150"/>
      <c r="NLY74" s="149"/>
      <c r="NLZ74" s="149"/>
      <c r="NMA74" s="149"/>
      <c r="NMB74" s="149"/>
      <c r="NMC74" s="149"/>
      <c r="NMD74" s="149"/>
      <c r="NME74" s="149"/>
      <c r="NMF74" s="149"/>
      <c r="NMG74" s="149"/>
      <c r="NMH74" s="149"/>
      <c r="NMI74" s="149"/>
      <c r="NMJ74" s="149"/>
      <c r="NMK74" s="149"/>
      <c r="NML74" s="149"/>
      <c r="NMM74" s="149"/>
      <c r="NMN74" s="150"/>
      <c r="NMO74" s="149"/>
      <c r="NMP74" s="149"/>
      <c r="NMQ74" s="149"/>
      <c r="NMR74" s="149"/>
      <c r="NMS74" s="149"/>
      <c r="NMT74" s="149"/>
      <c r="NMU74" s="149"/>
      <c r="NMV74" s="149"/>
      <c r="NMW74" s="149"/>
      <c r="NMX74" s="149"/>
      <c r="NMY74" s="149"/>
      <c r="NMZ74" s="149"/>
      <c r="NNA74" s="149"/>
      <c r="NNB74" s="149"/>
      <c r="NNC74" s="149"/>
      <c r="NND74" s="150"/>
      <c r="NNE74" s="149"/>
      <c r="NNF74" s="149"/>
      <c r="NNG74" s="149"/>
      <c r="NNH74" s="149"/>
      <c r="NNI74" s="149"/>
      <c r="NNJ74" s="149"/>
      <c r="NNK74" s="149"/>
      <c r="NNL74" s="149"/>
      <c r="NNM74" s="149"/>
      <c r="NNN74" s="149"/>
      <c r="NNO74" s="149"/>
      <c r="NNP74" s="149"/>
      <c r="NNQ74" s="149"/>
      <c r="NNR74" s="149"/>
      <c r="NNS74" s="149"/>
      <c r="NNT74" s="150"/>
      <c r="NNU74" s="149"/>
      <c r="NNV74" s="149"/>
      <c r="NNW74" s="149"/>
      <c r="NNX74" s="149"/>
      <c r="NNY74" s="149"/>
      <c r="NNZ74" s="149"/>
      <c r="NOA74" s="149"/>
      <c r="NOB74" s="149"/>
      <c r="NOC74" s="149"/>
      <c r="NOD74" s="149"/>
      <c r="NOE74" s="149"/>
      <c r="NOF74" s="149"/>
      <c r="NOG74" s="149"/>
      <c r="NOH74" s="149"/>
      <c r="NOI74" s="149"/>
      <c r="NOJ74" s="150"/>
      <c r="NOK74" s="149"/>
      <c r="NOL74" s="149"/>
      <c r="NOM74" s="149"/>
      <c r="NON74" s="149"/>
      <c r="NOO74" s="149"/>
      <c r="NOP74" s="149"/>
      <c r="NOQ74" s="149"/>
      <c r="NOR74" s="149"/>
      <c r="NOS74" s="149"/>
      <c r="NOT74" s="149"/>
      <c r="NOU74" s="149"/>
      <c r="NOV74" s="149"/>
      <c r="NOW74" s="149"/>
      <c r="NOX74" s="149"/>
      <c r="NOY74" s="149"/>
      <c r="NOZ74" s="150"/>
      <c r="NPA74" s="149"/>
      <c r="NPB74" s="149"/>
      <c r="NPC74" s="149"/>
      <c r="NPD74" s="149"/>
      <c r="NPE74" s="149"/>
      <c r="NPF74" s="149"/>
      <c r="NPG74" s="149"/>
      <c r="NPH74" s="149"/>
      <c r="NPI74" s="149"/>
      <c r="NPJ74" s="149"/>
      <c r="NPK74" s="149"/>
      <c r="NPL74" s="149"/>
      <c r="NPM74" s="149"/>
      <c r="NPN74" s="149"/>
      <c r="NPO74" s="149"/>
      <c r="NPP74" s="150"/>
      <c r="NPQ74" s="149"/>
      <c r="NPR74" s="149"/>
      <c r="NPS74" s="149"/>
      <c r="NPT74" s="149"/>
      <c r="NPU74" s="149"/>
      <c r="NPV74" s="149"/>
      <c r="NPW74" s="149"/>
      <c r="NPX74" s="149"/>
      <c r="NPY74" s="149"/>
      <c r="NPZ74" s="149"/>
      <c r="NQA74" s="149"/>
      <c r="NQB74" s="149"/>
      <c r="NQC74" s="149"/>
      <c r="NQD74" s="149"/>
      <c r="NQE74" s="149"/>
      <c r="NQF74" s="150"/>
      <c r="NQG74" s="149"/>
      <c r="NQH74" s="149"/>
      <c r="NQI74" s="149"/>
      <c r="NQJ74" s="149"/>
      <c r="NQK74" s="149"/>
      <c r="NQL74" s="149"/>
      <c r="NQM74" s="149"/>
      <c r="NQN74" s="149"/>
      <c r="NQO74" s="149"/>
      <c r="NQP74" s="149"/>
      <c r="NQQ74" s="149"/>
      <c r="NQR74" s="149"/>
      <c r="NQS74" s="149"/>
      <c r="NQT74" s="149"/>
      <c r="NQU74" s="149"/>
      <c r="NQV74" s="150"/>
      <c r="NQW74" s="149"/>
      <c r="NQX74" s="149"/>
      <c r="NQY74" s="149"/>
      <c r="NQZ74" s="149"/>
      <c r="NRA74" s="149"/>
      <c r="NRB74" s="149"/>
      <c r="NRC74" s="149"/>
      <c r="NRD74" s="149"/>
      <c r="NRE74" s="149"/>
      <c r="NRF74" s="149"/>
      <c r="NRG74" s="149"/>
      <c r="NRH74" s="149"/>
      <c r="NRI74" s="149"/>
      <c r="NRJ74" s="149"/>
      <c r="NRK74" s="149"/>
      <c r="NRL74" s="150"/>
      <c r="NRM74" s="149"/>
      <c r="NRN74" s="149"/>
      <c r="NRO74" s="149"/>
      <c r="NRP74" s="149"/>
      <c r="NRQ74" s="149"/>
      <c r="NRR74" s="149"/>
      <c r="NRS74" s="149"/>
      <c r="NRT74" s="149"/>
      <c r="NRU74" s="149"/>
      <c r="NRV74" s="149"/>
      <c r="NRW74" s="149"/>
      <c r="NRX74" s="149"/>
      <c r="NRY74" s="149"/>
      <c r="NRZ74" s="149"/>
      <c r="NSA74" s="149"/>
      <c r="NSB74" s="150"/>
      <c r="NSC74" s="149"/>
      <c r="NSD74" s="149"/>
      <c r="NSE74" s="149"/>
      <c r="NSF74" s="149"/>
      <c r="NSG74" s="149"/>
      <c r="NSH74" s="149"/>
      <c r="NSI74" s="149"/>
      <c r="NSJ74" s="149"/>
      <c r="NSK74" s="149"/>
      <c r="NSL74" s="149"/>
      <c r="NSM74" s="149"/>
      <c r="NSN74" s="149"/>
      <c r="NSO74" s="149"/>
      <c r="NSP74" s="149"/>
      <c r="NSQ74" s="149"/>
      <c r="NSR74" s="150"/>
      <c r="NSS74" s="149"/>
      <c r="NST74" s="149"/>
      <c r="NSU74" s="149"/>
      <c r="NSV74" s="149"/>
      <c r="NSW74" s="149"/>
      <c r="NSX74" s="149"/>
      <c r="NSY74" s="149"/>
      <c r="NSZ74" s="149"/>
      <c r="NTA74" s="149"/>
      <c r="NTB74" s="149"/>
      <c r="NTC74" s="149"/>
      <c r="NTD74" s="149"/>
      <c r="NTE74" s="149"/>
      <c r="NTF74" s="149"/>
      <c r="NTG74" s="149"/>
      <c r="NTH74" s="150"/>
      <c r="NTI74" s="149"/>
      <c r="NTJ74" s="149"/>
      <c r="NTK74" s="149"/>
      <c r="NTL74" s="149"/>
      <c r="NTM74" s="149"/>
      <c r="NTN74" s="149"/>
      <c r="NTO74" s="149"/>
      <c r="NTP74" s="149"/>
      <c r="NTQ74" s="149"/>
      <c r="NTR74" s="149"/>
      <c r="NTS74" s="149"/>
      <c r="NTT74" s="149"/>
      <c r="NTU74" s="149"/>
      <c r="NTV74" s="149"/>
      <c r="NTW74" s="149"/>
      <c r="NTX74" s="150"/>
      <c r="NTY74" s="149"/>
      <c r="NTZ74" s="149"/>
      <c r="NUA74" s="149"/>
      <c r="NUB74" s="149"/>
      <c r="NUC74" s="149"/>
      <c r="NUD74" s="149"/>
      <c r="NUE74" s="149"/>
      <c r="NUF74" s="149"/>
      <c r="NUG74" s="149"/>
      <c r="NUH74" s="149"/>
      <c r="NUI74" s="149"/>
      <c r="NUJ74" s="149"/>
      <c r="NUK74" s="149"/>
      <c r="NUL74" s="149"/>
      <c r="NUM74" s="149"/>
      <c r="NUN74" s="150"/>
      <c r="NUO74" s="149"/>
      <c r="NUP74" s="149"/>
      <c r="NUQ74" s="149"/>
      <c r="NUR74" s="149"/>
      <c r="NUS74" s="149"/>
      <c r="NUT74" s="149"/>
      <c r="NUU74" s="149"/>
      <c r="NUV74" s="149"/>
      <c r="NUW74" s="149"/>
      <c r="NUX74" s="149"/>
      <c r="NUY74" s="149"/>
      <c r="NUZ74" s="149"/>
      <c r="NVA74" s="149"/>
      <c r="NVB74" s="149"/>
      <c r="NVC74" s="149"/>
      <c r="NVD74" s="150"/>
      <c r="NVE74" s="149"/>
      <c r="NVF74" s="149"/>
      <c r="NVG74" s="149"/>
      <c r="NVH74" s="149"/>
      <c r="NVI74" s="149"/>
      <c r="NVJ74" s="149"/>
      <c r="NVK74" s="149"/>
      <c r="NVL74" s="149"/>
      <c r="NVM74" s="149"/>
      <c r="NVN74" s="149"/>
      <c r="NVO74" s="149"/>
      <c r="NVP74" s="149"/>
      <c r="NVQ74" s="149"/>
      <c r="NVR74" s="149"/>
      <c r="NVS74" s="149"/>
      <c r="NVT74" s="150"/>
      <c r="NVU74" s="149"/>
      <c r="NVV74" s="149"/>
      <c r="NVW74" s="149"/>
      <c r="NVX74" s="149"/>
      <c r="NVY74" s="149"/>
      <c r="NVZ74" s="149"/>
      <c r="NWA74" s="149"/>
      <c r="NWB74" s="149"/>
      <c r="NWC74" s="149"/>
      <c r="NWD74" s="149"/>
      <c r="NWE74" s="149"/>
      <c r="NWF74" s="149"/>
      <c r="NWG74" s="149"/>
      <c r="NWH74" s="149"/>
      <c r="NWI74" s="149"/>
      <c r="NWJ74" s="150"/>
      <c r="NWK74" s="149"/>
      <c r="NWL74" s="149"/>
      <c r="NWM74" s="149"/>
      <c r="NWN74" s="149"/>
      <c r="NWO74" s="149"/>
      <c r="NWP74" s="149"/>
      <c r="NWQ74" s="149"/>
      <c r="NWR74" s="149"/>
      <c r="NWS74" s="149"/>
      <c r="NWT74" s="149"/>
      <c r="NWU74" s="149"/>
      <c r="NWV74" s="149"/>
      <c r="NWW74" s="149"/>
      <c r="NWX74" s="149"/>
      <c r="NWY74" s="149"/>
      <c r="NWZ74" s="150"/>
      <c r="NXA74" s="149"/>
      <c r="NXB74" s="149"/>
      <c r="NXC74" s="149"/>
      <c r="NXD74" s="149"/>
      <c r="NXE74" s="149"/>
      <c r="NXF74" s="149"/>
      <c r="NXG74" s="149"/>
      <c r="NXH74" s="149"/>
      <c r="NXI74" s="149"/>
      <c r="NXJ74" s="149"/>
      <c r="NXK74" s="149"/>
      <c r="NXL74" s="149"/>
      <c r="NXM74" s="149"/>
      <c r="NXN74" s="149"/>
      <c r="NXO74" s="149"/>
      <c r="NXP74" s="150"/>
      <c r="NXQ74" s="149"/>
      <c r="NXR74" s="149"/>
      <c r="NXS74" s="149"/>
      <c r="NXT74" s="149"/>
      <c r="NXU74" s="149"/>
      <c r="NXV74" s="149"/>
      <c r="NXW74" s="149"/>
      <c r="NXX74" s="149"/>
      <c r="NXY74" s="149"/>
      <c r="NXZ74" s="149"/>
      <c r="NYA74" s="149"/>
      <c r="NYB74" s="149"/>
      <c r="NYC74" s="149"/>
      <c r="NYD74" s="149"/>
      <c r="NYE74" s="149"/>
      <c r="NYF74" s="150"/>
      <c r="NYG74" s="149"/>
      <c r="NYH74" s="149"/>
      <c r="NYI74" s="149"/>
      <c r="NYJ74" s="149"/>
      <c r="NYK74" s="149"/>
      <c r="NYL74" s="149"/>
      <c r="NYM74" s="149"/>
      <c r="NYN74" s="149"/>
      <c r="NYO74" s="149"/>
      <c r="NYP74" s="149"/>
      <c r="NYQ74" s="149"/>
      <c r="NYR74" s="149"/>
      <c r="NYS74" s="149"/>
      <c r="NYT74" s="149"/>
      <c r="NYU74" s="149"/>
      <c r="NYV74" s="150"/>
      <c r="NYW74" s="149"/>
      <c r="NYX74" s="149"/>
      <c r="NYY74" s="149"/>
      <c r="NYZ74" s="149"/>
      <c r="NZA74" s="149"/>
      <c r="NZB74" s="149"/>
      <c r="NZC74" s="149"/>
      <c r="NZD74" s="149"/>
      <c r="NZE74" s="149"/>
      <c r="NZF74" s="149"/>
      <c r="NZG74" s="149"/>
      <c r="NZH74" s="149"/>
      <c r="NZI74" s="149"/>
      <c r="NZJ74" s="149"/>
      <c r="NZK74" s="149"/>
      <c r="NZL74" s="150"/>
      <c r="NZM74" s="149"/>
      <c r="NZN74" s="149"/>
      <c r="NZO74" s="149"/>
      <c r="NZP74" s="149"/>
      <c r="NZQ74" s="149"/>
      <c r="NZR74" s="149"/>
      <c r="NZS74" s="149"/>
      <c r="NZT74" s="149"/>
      <c r="NZU74" s="149"/>
      <c r="NZV74" s="149"/>
      <c r="NZW74" s="149"/>
      <c r="NZX74" s="149"/>
      <c r="NZY74" s="149"/>
      <c r="NZZ74" s="149"/>
      <c r="OAA74" s="149"/>
      <c r="OAB74" s="150"/>
      <c r="OAC74" s="149"/>
      <c r="OAD74" s="149"/>
      <c r="OAE74" s="149"/>
      <c r="OAF74" s="149"/>
      <c r="OAG74" s="149"/>
      <c r="OAH74" s="149"/>
      <c r="OAI74" s="149"/>
      <c r="OAJ74" s="149"/>
      <c r="OAK74" s="149"/>
      <c r="OAL74" s="149"/>
      <c r="OAM74" s="149"/>
      <c r="OAN74" s="149"/>
      <c r="OAO74" s="149"/>
      <c r="OAP74" s="149"/>
      <c r="OAQ74" s="149"/>
      <c r="OAR74" s="150"/>
      <c r="OAS74" s="149"/>
      <c r="OAT74" s="149"/>
      <c r="OAU74" s="149"/>
      <c r="OAV74" s="149"/>
      <c r="OAW74" s="149"/>
      <c r="OAX74" s="149"/>
      <c r="OAY74" s="149"/>
      <c r="OAZ74" s="149"/>
      <c r="OBA74" s="149"/>
      <c r="OBB74" s="149"/>
      <c r="OBC74" s="149"/>
      <c r="OBD74" s="149"/>
      <c r="OBE74" s="149"/>
      <c r="OBF74" s="149"/>
      <c r="OBG74" s="149"/>
      <c r="OBH74" s="150"/>
      <c r="OBI74" s="149"/>
      <c r="OBJ74" s="149"/>
      <c r="OBK74" s="149"/>
      <c r="OBL74" s="149"/>
      <c r="OBM74" s="149"/>
      <c r="OBN74" s="149"/>
      <c r="OBO74" s="149"/>
      <c r="OBP74" s="149"/>
      <c r="OBQ74" s="149"/>
      <c r="OBR74" s="149"/>
      <c r="OBS74" s="149"/>
      <c r="OBT74" s="149"/>
      <c r="OBU74" s="149"/>
      <c r="OBV74" s="149"/>
      <c r="OBW74" s="149"/>
      <c r="OBX74" s="150"/>
      <c r="OBY74" s="149"/>
      <c r="OBZ74" s="149"/>
      <c r="OCA74" s="149"/>
      <c r="OCB74" s="149"/>
      <c r="OCC74" s="149"/>
      <c r="OCD74" s="149"/>
      <c r="OCE74" s="149"/>
      <c r="OCF74" s="149"/>
      <c r="OCG74" s="149"/>
      <c r="OCH74" s="149"/>
      <c r="OCI74" s="149"/>
      <c r="OCJ74" s="149"/>
      <c r="OCK74" s="149"/>
      <c r="OCL74" s="149"/>
      <c r="OCM74" s="149"/>
      <c r="OCN74" s="150"/>
      <c r="OCO74" s="149"/>
      <c r="OCP74" s="149"/>
      <c r="OCQ74" s="149"/>
      <c r="OCR74" s="149"/>
      <c r="OCS74" s="149"/>
      <c r="OCT74" s="149"/>
      <c r="OCU74" s="149"/>
      <c r="OCV74" s="149"/>
      <c r="OCW74" s="149"/>
      <c r="OCX74" s="149"/>
      <c r="OCY74" s="149"/>
      <c r="OCZ74" s="149"/>
      <c r="ODA74" s="149"/>
      <c r="ODB74" s="149"/>
      <c r="ODC74" s="149"/>
      <c r="ODD74" s="150"/>
      <c r="ODE74" s="149"/>
      <c r="ODF74" s="149"/>
      <c r="ODG74" s="149"/>
      <c r="ODH74" s="149"/>
      <c r="ODI74" s="149"/>
      <c r="ODJ74" s="149"/>
      <c r="ODK74" s="149"/>
      <c r="ODL74" s="149"/>
      <c r="ODM74" s="149"/>
      <c r="ODN74" s="149"/>
      <c r="ODO74" s="149"/>
      <c r="ODP74" s="149"/>
      <c r="ODQ74" s="149"/>
      <c r="ODR74" s="149"/>
      <c r="ODS74" s="149"/>
      <c r="ODT74" s="150"/>
      <c r="ODU74" s="149"/>
      <c r="ODV74" s="149"/>
      <c r="ODW74" s="149"/>
      <c r="ODX74" s="149"/>
      <c r="ODY74" s="149"/>
      <c r="ODZ74" s="149"/>
      <c r="OEA74" s="149"/>
      <c r="OEB74" s="149"/>
      <c r="OEC74" s="149"/>
      <c r="OED74" s="149"/>
      <c r="OEE74" s="149"/>
      <c r="OEF74" s="149"/>
      <c r="OEG74" s="149"/>
      <c r="OEH74" s="149"/>
      <c r="OEI74" s="149"/>
      <c r="OEJ74" s="150"/>
      <c r="OEK74" s="149"/>
      <c r="OEL74" s="149"/>
      <c r="OEM74" s="149"/>
      <c r="OEN74" s="149"/>
      <c r="OEO74" s="149"/>
      <c r="OEP74" s="149"/>
      <c r="OEQ74" s="149"/>
      <c r="OER74" s="149"/>
      <c r="OES74" s="149"/>
      <c r="OET74" s="149"/>
      <c r="OEU74" s="149"/>
      <c r="OEV74" s="149"/>
      <c r="OEW74" s="149"/>
      <c r="OEX74" s="149"/>
      <c r="OEY74" s="149"/>
      <c r="OEZ74" s="150"/>
      <c r="OFA74" s="149"/>
      <c r="OFB74" s="149"/>
      <c r="OFC74" s="149"/>
      <c r="OFD74" s="149"/>
      <c r="OFE74" s="149"/>
      <c r="OFF74" s="149"/>
      <c r="OFG74" s="149"/>
      <c r="OFH74" s="149"/>
      <c r="OFI74" s="149"/>
      <c r="OFJ74" s="149"/>
      <c r="OFK74" s="149"/>
      <c r="OFL74" s="149"/>
      <c r="OFM74" s="149"/>
      <c r="OFN74" s="149"/>
      <c r="OFO74" s="149"/>
      <c r="OFP74" s="150"/>
      <c r="OFQ74" s="149"/>
      <c r="OFR74" s="149"/>
      <c r="OFS74" s="149"/>
      <c r="OFT74" s="149"/>
      <c r="OFU74" s="149"/>
      <c r="OFV74" s="149"/>
      <c r="OFW74" s="149"/>
      <c r="OFX74" s="149"/>
      <c r="OFY74" s="149"/>
      <c r="OFZ74" s="149"/>
      <c r="OGA74" s="149"/>
      <c r="OGB74" s="149"/>
      <c r="OGC74" s="149"/>
      <c r="OGD74" s="149"/>
      <c r="OGE74" s="149"/>
      <c r="OGF74" s="150"/>
      <c r="OGG74" s="149"/>
      <c r="OGH74" s="149"/>
      <c r="OGI74" s="149"/>
      <c r="OGJ74" s="149"/>
      <c r="OGK74" s="149"/>
      <c r="OGL74" s="149"/>
      <c r="OGM74" s="149"/>
      <c r="OGN74" s="149"/>
      <c r="OGO74" s="149"/>
      <c r="OGP74" s="149"/>
      <c r="OGQ74" s="149"/>
      <c r="OGR74" s="149"/>
      <c r="OGS74" s="149"/>
      <c r="OGT74" s="149"/>
      <c r="OGU74" s="149"/>
      <c r="OGV74" s="150"/>
      <c r="OGW74" s="149"/>
      <c r="OGX74" s="149"/>
      <c r="OGY74" s="149"/>
      <c r="OGZ74" s="149"/>
      <c r="OHA74" s="149"/>
      <c r="OHB74" s="149"/>
      <c r="OHC74" s="149"/>
      <c r="OHD74" s="149"/>
      <c r="OHE74" s="149"/>
      <c r="OHF74" s="149"/>
      <c r="OHG74" s="149"/>
      <c r="OHH74" s="149"/>
      <c r="OHI74" s="149"/>
      <c r="OHJ74" s="149"/>
      <c r="OHK74" s="149"/>
      <c r="OHL74" s="150"/>
      <c r="OHM74" s="149"/>
      <c r="OHN74" s="149"/>
      <c r="OHO74" s="149"/>
      <c r="OHP74" s="149"/>
      <c r="OHQ74" s="149"/>
      <c r="OHR74" s="149"/>
      <c r="OHS74" s="149"/>
      <c r="OHT74" s="149"/>
      <c r="OHU74" s="149"/>
      <c r="OHV74" s="149"/>
      <c r="OHW74" s="149"/>
      <c r="OHX74" s="149"/>
      <c r="OHY74" s="149"/>
      <c r="OHZ74" s="149"/>
      <c r="OIA74" s="149"/>
      <c r="OIB74" s="150"/>
      <c r="OIC74" s="149"/>
      <c r="OID74" s="149"/>
      <c r="OIE74" s="149"/>
      <c r="OIF74" s="149"/>
      <c r="OIG74" s="149"/>
      <c r="OIH74" s="149"/>
      <c r="OII74" s="149"/>
      <c r="OIJ74" s="149"/>
      <c r="OIK74" s="149"/>
      <c r="OIL74" s="149"/>
      <c r="OIM74" s="149"/>
      <c r="OIN74" s="149"/>
      <c r="OIO74" s="149"/>
      <c r="OIP74" s="149"/>
      <c r="OIQ74" s="149"/>
      <c r="OIR74" s="150"/>
      <c r="OIS74" s="149"/>
      <c r="OIT74" s="149"/>
      <c r="OIU74" s="149"/>
      <c r="OIV74" s="149"/>
      <c r="OIW74" s="149"/>
      <c r="OIX74" s="149"/>
      <c r="OIY74" s="149"/>
      <c r="OIZ74" s="149"/>
      <c r="OJA74" s="149"/>
      <c r="OJB74" s="149"/>
      <c r="OJC74" s="149"/>
      <c r="OJD74" s="149"/>
      <c r="OJE74" s="149"/>
      <c r="OJF74" s="149"/>
      <c r="OJG74" s="149"/>
      <c r="OJH74" s="150"/>
      <c r="OJI74" s="149"/>
      <c r="OJJ74" s="149"/>
      <c r="OJK74" s="149"/>
      <c r="OJL74" s="149"/>
      <c r="OJM74" s="149"/>
      <c r="OJN74" s="149"/>
      <c r="OJO74" s="149"/>
      <c r="OJP74" s="149"/>
      <c r="OJQ74" s="149"/>
      <c r="OJR74" s="149"/>
      <c r="OJS74" s="149"/>
      <c r="OJT74" s="149"/>
      <c r="OJU74" s="149"/>
      <c r="OJV74" s="149"/>
      <c r="OJW74" s="149"/>
      <c r="OJX74" s="150"/>
      <c r="OJY74" s="149"/>
      <c r="OJZ74" s="149"/>
      <c r="OKA74" s="149"/>
      <c r="OKB74" s="149"/>
      <c r="OKC74" s="149"/>
      <c r="OKD74" s="149"/>
      <c r="OKE74" s="149"/>
      <c r="OKF74" s="149"/>
      <c r="OKG74" s="149"/>
      <c r="OKH74" s="149"/>
      <c r="OKI74" s="149"/>
      <c r="OKJ74" s="149"/>
      <c r="OKK74" s="149"/>
      <c r="OKL74" s="149"/>
      <c r="OKM74" s="149"/>
      <c r="OKN74" s="150"/>
      <c r="OKO74" s="149"/>
      <c r="OKP74" s="149"/>
      <c r="OKQ74" s="149"/>
      <c r="OKR74" s="149"/>
      <c r="OKS74" s="149"/>
      <c r="OKT74" s="149"/>
      <c r="OKU74" s="149"/>
      <c r="OKV74" s="149"/>
      <c r="OKW74" s="149"/>
      <c r="OKX74" s="149"/>
      <c r="OKY74" s="149"/>
      <c r="OKZ74" s="149"/>
      <c r="OLA74" s="149"/>
      <c r="OLB74" s="149"/>
      <c r="OLC74" s="149"/>
      <c r="OLD74" s="150"/>
      <c r="OLE74" s="149"/>
      <c r="OLF74" s="149"/>
      <c r="OLG74" s="149"/>
      <c r="OLH74" s="149"/>
      <c r="OLI74" s="149"/>
      <c r="OLJ74" s="149"/>
      <c r="OLK74" s="149"/>
      <c r="OLL74" s="149"/>
      <c r="OLM74" s="149"/>
      <c r="OLN74" s="149"/>
      <c r="OLO74" s="149"/>
      <c r="OLP74" s="149"/>
      <c r="OLQ74" s="149"/>
      <c r="OLR74" s="149"/>
      <c r="OLS74" s="149"/>
      <c r="OLT74" s="150"/>
      <c r="OLU74" s="149"/>
      <c r="OLV74" s="149"/>
      <c r="OLW74" s="149"/>
      <c r="OLX74" s="149"/>
      <c r="OLY74" s="149"/>
      <c r="OLZ74" s="149"/>
      <c r="OMA74" s="149"/>
      <c r="OMB74" s="149"/>
      <c r="OMC74" s="149"/>
      <c r="OMD74" s="149"/>
      <c r="OME74" s="149"/>
      <c r="OMF74" s="149"/>
      <c r="OMG74" s="149"/>
      <c r="OMH74" s="149"/>
      <c r="OMI74" s="149"/>
      <c r="OMJ74" s="150"/>
      <c r="OMK74" s="149"/>
      <c r="OML74" s="149"/>
      <c r="OMM74" s="149"/>
      <c r="OMN74" s="149"/>
      <c r="OMO74" s="149"/>
      <c r="OMP74" s="149"/>
      <c r="OMQ74" s="149"/>
      <c r="OMR74" s="149"/>
      <c r="OMS74" s="149"/>
      <c r="OMT74" s="149"/>
      <c r="OMU74" s="149"/>
      <c r="OMV74" s="149"/>
      <c r="OMW74" s="149"/>
      <c r="OMX74" s="149"/>
      <c r="OMY74" s="149"/>
      <c r="OMZ74" s="150"/>
      <c r="ONA74" s="149"/>
      <c r="ONB74" s="149"/>
      <c r="ONC74" s="149"/>
      <c r="OND74" s="149"/>
      <c r="ONE74" s="149"/>
      <c r="ONF74" s="149"/>
      <c r="ONG74" s="149"/>
      <c r="ONH74" s="149"/>
      <c r="ONI74" s="149"/>
      <c r="ONJ74" s="149"/>
      <c r="ONK74" s="149"/>
      <c r="ONL74" s="149"/>
      <c r="ONM74" s="149"/>
      <c r="ONN74" s="149"/>
      <c r="ONO74" s="149"/>
      <c r="ONP74" s="150"/>
      <c r="ONQ74" s="149"/>
      <c r="ONR74" s="149"/>
      <c r="ONS74" s="149"/>
      <c r="ONT74" s="149"/>
      <c r="ONU74" s="149"/>
      <c r="ONV74" s="149"/>
      <c r="ONW74" s="149"/>
      <c r="ONX74" s="149"/>
      <c r="ONY74" s="149"/>
      <c r="ONZ74" s="149"/>
      <c r="OOA74" s="149"/>
      <c r="OOB74" s="149"/>
      <c r="OOC74" s="149"/>
      <c r="OOD74" s="149"/>
      <c r="OOE74" s="149"/>
      <c r="OOF74" s="150"/>
      <c r="OOG74" s="149"/>
      <c r="OOH74" s="149"/>
      <c r="OOI74" s="149"/>
      <c r="OOJ74" s="149"/>
      <c r="OOK74" s="149"/>
      <c r="OOL74" s="149"/>
      <c r="OOM74" s="149"/>
      <c r="OON74" s="149"/>
      <c r="OOO74" s="149"/>
      <c r="OOP74" s="149"/>
      <c r="OOQ74" s="149"/>
      <c r="OOR74" s="149"/>
      <c r="OOS74" s="149"/>
      <c r="OOT74" s="149"/>
      <c r="OOU74" s="149"/>
      <c r="OOV74" s="150"/>
      <c r="OOW74" s="149"/>
      <c r="OOX74" s="149"/>
      <c r="OOY74" s="149"/>
      <c r="OOZ74" s="149"/>
      <c r="OPA74" s="149"/>
      <c r="OPB74" s="149"/>
      <c r="OPC74" s="149"/>
      <c r="OPD74" s="149"/>
      <c r="OPE74" s="149"/>
      <c r="OPF74" s="149"/>
      <c r="OPG74" s="149"/>
      <c r="OPH74" s="149"/>
      <c r="OPI74" s="149"/>
      <c r="OPJ74" s="149"/>
      <c r="OPK74" s="149"/>
      <c r="OPL74" s="150"/>
      <c r="OPM74" s="149"/>
      <c r="OPN74" s="149"/>
      <c r="OPO74" s="149"/>
      <c r="OPP74" s="149"/>
      <c r="OPQ74" s="149"/>
      <c r="OPR74" s="149"/>
      <c r="OPS74" s="149"/>
      <c r="OPT74" s="149"/>
      <c r="OPU74" s="149"/>
      <c r="OPV74" s="149"/>
      <c r="OPW74" s="149"/>
      <c r="OPX74" s="149"/>
      <c r="OPY74" s="149"/>
      <c r="OPZ74" s="149"/>
      <c r="OQA74" s="149"/>
      <c r="OQB74" s="150"/>
      <c r="OQC74" s="149"/>
      <c r="OQD74" s="149"/>
      <c r="OQE74" s="149"/>
      <c r="OQF74" s="149"/>
      <c r="OQG74" s="149"/>
      <c r="OQH74" s="149"/>
      <c r="OQI74" s="149"/>
      <c r="OQJ74" s="149"/>
      <c r="OQK74" s="149"/>
      <c r="OQL74" s="149"/>
      <c r="OQM74" s="149"/>
      <c r="OQN74" s="149"/>
      <c r="OQO74" s="149"/>
      <c r="OQP74" s="149"/>
      <c r="OQQ74" s="149"/>
      <c r="OQR74" s="150"/>
      <c r="OQS74" s="149"/>
      <c r="OQT74" s="149"/>
      <c r="OQU74" s="149"/>
      <c r="OQV74" s="149"/>
      <c r="OQW74" s="149"/>
      <c r="OQX74" s="149"/>
      <c r="OQY74" s="149"/>
      <c r="OQZ74" s="149"/>
      <c r="ORA74" s="149"/>
      <c r="ORB74" s="149"/>
      <c r="ORC74" s="149"/>
      <c r="ORD74" s="149"/>
      <c r="ORE74" s="149"/>
      <c r="ORF74" s="149"/>
      <c r="ORG74" s="149"/>
      <c r="ORH74" s="150"/>
      <c r="ORI74" s="149"/>
      <c r="ORJ74" s="149"/>
      <c r="ORK74" s="149"/>
      <c r="ORL74" s="149"/>
      <c r="ORM74" s="149"/>
      <c r="ORN74" s="149"/>
      <c r="ORO74" s="149"/>
      <c r="ORP74" s="149"/>
      <c r="ORQ74" s="149"/>
      <c r="ORR74" s="149"/>
      <c r="ORS74" s="149"/>
      <c r="ORT74" s="149"/>
      <c r="ORU74" s="149"/>
      <c r="ORV74" s="149"/>
      <c r="ORW74" s="149"/>
      <c r="ORX74" s="150"/>
      <c r="ORY74" s="149"/>
      <c r="ORZ74" s="149"/>
      <c r="OSA74" s="149"/>
      <c r="OSB74" s="149"/>
      <c r="OSC74" s="149"/>
      <c r="OSD74" s="149"/>
      <c r="OSE74" s="149"/>
      <c r="OSF74" s="149"/>
      <c r="OSG74" s="149"/>
      <c r="OSH74" s="149"/>
      <c r="OSI74" s="149"/>
      <c r="OSJ74" s="149"/>
      <c r="OSK74" s="149"/>
      <c r="OSL74" s="149"/>
      <c r="OSM74" s="149"/>
      <c r="OSN74" s="150"/>
      <c r="OSO74" s="149"/>
      <c r="OSP74" s="149"/>
      <c r="OSQ74" s="149"/>
      <c r="OSR74" s="149"/>
      <c r="OSS74" s="149"/>
      <c r="OST74" s="149"/>
      <c r="OSU74" s="149"/>
      <c r="OSV74" s="149"/>
      <c r="OSW74" s="149"/>
      <c r="OSX74" s="149"/>
      <c r="OSY74" s="149"/>
      <c r="OSZ74" s="149"/>
      <c r="OTA74" s="149"/>
      <c r="OTB74" s="149"/>
      <c r="OTC74" s="149"/>
      <c r="OTD74" s="150"/>
      <c r="OTE74" s="149"/>
      <c r="OTF74" s="149"/>
      <c r="OTG74" s="149"/>
      <c r="OTH74" s="149"/>
      <c r="OTI74" s="149"/>
      <c r="OTJ74" s="149"/>
      <c r="OTK74" s="149"/>
      <c r="OTL74" s="149"/>
      <c r="OTM74" s="149"/>
      <c r="OTN74" s="149"/>
      <c r="OTO74" s="149"/>
      <c r="OTP74" s="149"/>
      <c r="OTQ74" s="149"/>
      <c r="OTR74" s="149"/>
      <c r="OTS74" s="149"/>
      <c r="OTT74" s="150"/>
      <c r="OTU74" s="149"/>
      <c r="OTV74" s="149"/>
      <c r="OTW74" s="149"/>
      <c r="OTX74" s="149"/>
      <c r="OTY74" s="149"/>
      <c r="OTZ74" s="149"/>
      <c r="OUA74" s="149"/>
      <c r="OUB74" s="149"/>
      <c r="OUC74" s="149"/>
      <c r="OUD74" s="149"/>
      <c r="OUE74" s="149"/>
      <c r="OUF74" s="149"/>
      <c r="OUG74" s="149"/>
      <c r="OUH74" s="149"/>
      <c r="OUI74" s="149"/>
      <c r="OUJ74" s="150"/>
      <c r="OUK74" s="149"/>
      <c r="OUL74" s="149"/>
      <c r="OUM74" s="149"/>
      <c r="OUN74" s="149"/>
      <c r="OUO74" s="149"/>
      <c r="OUP74" s="149"/>
      <c r="OUQ74" s="149"/>
      <c r="OUR74" s="149"/>
      <c r="OUS74" s="149"/>
      <c r="OUT74" s="149"/>
      <c r="OUU74" s="149"/>
      <c r="OUV74" s="149"/>
      <c r="OUW74" s="149"/>
      <c r="OUX74" s="149"/>
      <c r="OUY74" s="149"/>
      <c r="OUZ74" s="150"/>
      <c r="OVA74" s="149"/>
      <c r="OVB74" s="149"/>
      <c r="OVC74" s="149"/>
      <c r="OVD74" s="149"/>
      <c r="OVE74" s="149"/>
      <c r="OVF74" s="149"/>
      <c r="OVG74" s="149"/>
      <c r="OVH74" s="149"/>
      <c r="OVI74" s="149"/>
      <c r="OVJ74" s="149"/>
      <c r="OVK74" s="149"/>
      <c r="OVL74" s="149"/>
      <c r="OVM74" s="149"/>
      <c r="OVN74" s="149"/>
      <c r="OVO74" s="149"/>
      <c r="OVP74" s="150"/>
      <c r="OVQ74" s="149"/>
      <c r="OVR74" s="149"/>
      <c r="OVS74" s="149"/>
      <c r="OVT74" s="149"/>
      <c r="OVU74" s="149"/>
      <c r="OVV74" s="149"/>
      <c r="OVW74" s="149"/>
      <c r="OVX74" s="149"/>
      <c r="OVY74" s="149"/>
      <c r="OVZ74" s="149"/>
      <c r="OWA74" s="149"/>
      <c r="OWB74" s="149"/>
      <c r="OWC74" s="149"/>
      <c r="OWD74" s="149"/>
      <c r="OWE74" s="149"/>
      <c r="OWF74" s="150"/>
      <c r="OWG74" s="149"/>
      <c r="OWH74" s="149"/>
      <c r="OWI74" s="149"/>
      <c r="OWJ74" s="149"/>
      <c r="OWK74" s="149"/>
      <c r="OWL74" s="149"/>
      <c r="OWM74" s="149"/>
      <c r="OWN74" s="149"/>
      <c r="OWO74" s="149"/>
      <c r="OWP74" s="149"/>
      <c r="OWQ74" s="149"/>
      <c r="OWR74" s="149"/>
      <c r="OWS74" s="149"/>
      <c r="OWT74" s="149"/>
      <c r="OWU74" s="149"/>
      <c r="OWV74" s="150"/>
      <c r="OWW74" s="149"/>
      <c r="OWX74" s="149"/>
      <c r="OWY74" s="149"/>
      <c r="OWZ74" s="149"/>
      <c r="OXA74" s="149"/>
      <c r="OXB74" s="149"/>
      <c r="OXC74" s="149"/>
      <c r="OXD74" s="149"/>
      <c r="OXE74" s="149"/>
      <c r="OXF74" s="149"/>
      <c r="OXG74" s="149"/>
      <c r="OXH74" s="149"/>
      <c r="OXI74" s="149"/>
      <c r="OXJ74" s="149"/>
      <c r="OXK74" s="149"/>
      <c r="OXL74" s="150"/>
      <c r="OXM74" s="149"/>
      <c r="OXN74" s="149"/>
      <c r="OXO74" s="149"/>
      <c r="OXP74" s="149"/>
      <c r="OXQ74" s="149"/>
      <c r="OXR74" s="149"/>
      <c r="OXS74" s="149"/>
      <c r="OXT74" s="149"/>
      <c r="OXU74" s="149"/>
      <c r="OXV74" s="149"/>
      <c r="OXW74" s="149"/>
      <c r="OXX74" s="149"/>
      <c r="OXY74" s="149"/>
      <c r="OXZ74" s="149"/>
      <c r="OYA74" s="149"/>
      <c r="OYB74" s="150"/>
      <c r="OYC74" s="149"/>
      <c r="OYD74" s="149"/>
      <c r="OYE74" s="149"/>
      <c r="OYF74" s="149"/>
      <c r="OYG74" s="149"/>
      <c r="OYH74" s="149"/>
      <c r="OYI74" s="149"/>
      <c r="OYJ74" s="149"/>
      <c r="OYK74" s="149"/>
      <c r="OYL74" s="149"/>
      <c r="OYM74" s="149"/>
      <c r="OYN74" s="149"/>
      <c r="OYO74" s="149"/>
      <c r="OYP74" s="149"/>
      <c r="OYQ74" s="149"/>
      <c r="OYR74" s="150"/>
      <c r="OYS74" s="149"/>
      <c r="OYT74" s="149"/>
      <c r="OYU74" s="149"/>
      <c r="OYV74" s="149"/>
      <c r="OYW74" s="149"/>
      <c r="OYX74" s="149"/>
      <c r="OYY74" s="149"/>
      <c r="OYZ74" s="149"/>
      <c r="OZA74" s="149"/>
      <c r="OZB74" s="149"/>
      <c r="OZC74" s="149"/>
      <c r="OZD74" s="149"/>
      <c r="OZE74" s="149"/>
      <c r="OZF74" s="149"/>
      <c r="OZG74" s="149"/>
      <c r="OZH74" s="150"/>
      <c r="OZI74" s="149"/>
      <c r="OZJ74" s="149"/>
      <c r="OZK74" s="149"/>
      <c r="OZL74" s="149"/>
      <c r="OZM74" s="149"/>
      <c r="OZN74" s="149"/>
      <c r="OZO74" s="149"/>
      <c r="OZP74" s="149"/>
      <c r="OZQ74" s="149"/>
      <c r="OZR74" s="149"/>
      <c r="OZS74" s="149"/>
      <c r="OZT74" s="149"/>
      <c r="OZU74" s="149"/>
      <c r="OZV74" s="149"/>
      <c r="OZW74" s="149"/>
      <c r="OZX74" s="150"/>
      <c r="OZY74" s="149"/>
      <c r="OZZ74" s="149"/>
      <c r="PAA74" s="149"/>
      <c r="PAB74" s="149"/>
      <c r="PAC74" s="149"/>
      <c r="PAD74" s="149"/>
      <c r="PAE74" s="149"/>
      <c r="PAF74" s="149"/>
      <c r="PAG74" s="149"/>
      <c r="PAH74" s="149"/>
      <c r="PAI74" s="149"/>
      <c r="PAJ74" s="149"/>
      <c r="PAK74" s="149"/>
      <c r="PAL74" s="149"/>
      <c r="PAM74" s="149"/>
      <c r="PAN74" s="150"/>
      <c r="PAO74" s="149"/>
      <c r="PAP74" s="149"/>
      <c r="PAQ74" s="149"/>
      <c r="PAR74" s="149"/>
      <c r="PAS74" s="149"/>
      <c r="PAT74" s="149"/>
      <c r="PAU74" s="149"/>
      <c r="PAV74" s="149"/>
      <c r="PAW74" s="149"/>
      <c r="PAX74" s="149"/>
      <c r="PAY74" s="149"/>
      <c r="PAZ74" s="149"/>
      <c r="PBA74" s="149"/>
      <c r="PBB74" s="149"/>
      <c r="PBC74" s="149"/>
      <c r="PBD74" s="150"/>
      <c r="PBE74" s="149"/>
      <c r="PBF74" s="149"/>
      <c r="PBG74" s="149"/>
      <c r="PBH74" s="149"/>
      <c r="PBI74" s="149"/>
      <c r="PBJ74" s="149"/>
      <c r="PBK74" s="149"/>
      <c r="PBL74" s="149"/>
      <c r="PBM74" s="149"/>
      <c r="PBN74" s="149"/>
      <c r="PBO74" s="149"/>
      <c r="PBP74" s="149"/>
      <c r="PBQ74" s="149"/>
      <c r="PBR74" s="149"/>
      <c r="PBS74" s="149"/>
      <c r="PBT74" s="150"/>
      <c r="PBU74" s="149"/>
      <c r="PBV74" s="149"/>
      <c r="PBW74" s="149"/>
      <c r="PBX74" s="149"/>
      <c r="PBY74" s="149"/>
      <c r="PBZ74" s="149"/>
      <c r="PCA74" s="149"/>
      <c r="PCB74" s="149"/>
      <c r="PCC74" s="149"/>
      <c r="PCD74" s="149"/>
      <c r="PCE74" s="149"/>
      <c r="PCF74" s="149"/>
      <c r="PCG74" s="149"/>
      <c r="PCH74" s="149"/>
      <c r="PCI74" s="149"/>
      <c r="PCJ74" s="150"/>
      <c r="PCK74" s="149"/>
      <c r="PCL74" s="149"/>
      <c r="PCM74" s="149"/>
      <c r="PCN74" s="149"/>
      <c r="PCO74" s="149"/>
      <c r="PCP74" s="149"/>
      <c r="PCQ74" s="149"/>
      <c r="PCR74" s="149"/>
      <c r="PCS74" s="149"/>
      <c r="PCT74" s="149"/>
      <c r="PCU74" s="149"/>
      <c r="PCV74" s="149"/>
      <c r="PCW74" s="149"/>
      <c r="PCX74" s="149"/>
      <c r="PCY74" s="149"/>
      <c r="PCZ74" s="150"/>
      <c r="PDA74" s="149"/>
      <c r="PDB74" s="149"/>
      <c r="PDC74" s="149"/>
      <c r="PDD74" s="149"/>
      <c r="PDE74" s="149"/>
      <c r="PDF74" s="149"/>
      <c r="PDG74" s="149"/>
      <c r="PDH74" s="149"/>
      <c r="PDI74" s="149"/>
      <c r="PDJ74" s="149"/>
      <c r="PDK74" s="149"/>
      <c r="PDL74" s="149"/>
      <c r="PDM74" s="149"/>
      <c r="PDN74" s="149"/>
      <c r="PDO74" s="149"/>
      <c r="PDP74" s="150"/>
      <c r="PDQ74" s="149"/>
      <c r="PDR74" s="149"/>
      <c r="PDS74" s="149"/>
      <c r="PDT74" s="149"/>
      <c r="PDU74" s="149"/>
      <c r="PDV74" s="149"/>
      <c r="PDW74" s="149"/>
      <c r="PDX74" s="149"/>
      <c r="PDY74" s="149"/>
      <c r="PDZ74" s="149"/>
      <c r="PEA74" s="149"/>
      <c r="PEB74" s="149"/>
      <c r="PEC74" s="149"/>
      <c r="PED74" s="149"/>
      <c r="PEE74" s="149"/>
      <c r="PEF74" s="150"/>
      <c r="PEG74" s="149"/>
      <c r="PEH74" s="149"/>
      <c r="PEI74" s="149"/>
      <c r="PEJ74" s="149"/>
      <c r="PEK74" s="149"/>
      <c r="PEL74" s="149"/>
      <c r="PEM74" s="149"/>
      <c r="PEN74" s="149"/>
      <c r="PEO74" s="149"/>
      <c r="PEP74" s="149"/>
      <c r="PEQ74" s="149"/>
      <c r="PER74" s="149"/>
      <c r="PES74" s="149"/>
      <c r="PET74" s="149"/>
      <c r="PEU74" s="149"/>
      <c r="PEV74" s="150"/>
      <c r="PEW74" s="149"/>
      <c r="PEX74" s="149"/>
      <c r="PEY74" s="149"/>
      <c r="PEZ74" s="149"/>
      <c r="PFA74" s="149"/>
      <c r="PFB74" s="149"/>
      <c r="PFC74" s="149"/>
      <c r="PFD74" s="149"/>
      <c r="PFE74" s="149"/>
      <c r="PFF74" s="149"/>
      <c r="PFG74" s="149"/>
      <c r="PFH74" s="149"/>
      <c r="PFI74" s="149"/>
      <c r="PFJ74" s="149"/>
      <c r="PFK74" s="149"/>
      <c r="PFL74" s="150"/>
      <c r="PFM74" s="149"/>
      <c r="PFN74" s="149"/>
      <c r="PFO74" s="149"/>
      <c r="PFP74" s="149"/>
      <c r="PFQ74" s="149"/>
      <c r="PFR74" s="149"/>
      <c r="PFS74" s="149"/>
      <c r="PFT74" s="149"/>
      <c r="PFU74" s="149"/>
      <c r="PFV74" s="149"/>
      <c r="PFW74" s="149"/>
      <c r="PFX74" s="149"/>
      <c r="PFY74" s="149"/>
      <c r="PFZ74" s="149"/>
      <c r="PGA74" s="149"/>
      <c r="PGB74" s="150"/>
      <c r="PGC74" s="149"/>
      <c r="PGD74" s="149"/>
      <c r="PGE74" s="149"/>
      <c r="PGF74" s="149"/>
      <c r="PGG74" s="149"/>
      <c r="PGH74" s="149"/>
      <c r="PGI74" s="149"/>
      <c r="PGJ74" s="149"/>
      <c r="PGK74" s="149"/>
      <c r="PGL74" s="149"/>
      <c r="PGM74" s="149"/>
      <c r="PGN74" s="149"/>
      <c r="PGO74" s="149"/>
      <c r="PGP74" s="149"/>
      <c r="PGQ74" s="149"/>
      <c r="PGR74" s="150"/>
      <c r="PGS74" s="149"/>
      <c r="PGT74" s="149"/>
      <c r="PGU74" s="149"/>
      <c r="PGV74" s="149"/>
      <c r="PGW74" s="149"/>
      <c r="PGX74" s="149"/>
      <c r="PGY74" s="149"/>
      <c r="PGZ74" s="149"/>
      <c r="PHA74" s="149"/>
      <c r="PHB74" s="149"/>
      <c r="PHC74" s="149"/>
      <c r="PHD74" s="149"/>
      <c r="PHE74" s="149"/>
      <c r="PHF74" s="149"/>
      <c r="PHG74" s="149"/>
      <c r="PHH74" s="150"/>
      <c r="PHI74" s="149"/>
      <c r="PHJ74" s="149"/>
      <c r="PHK74" s="149"/>
      <c r="PHL74" s="149"/>
      <c r="PHM74" s="149"/>
      <c r="PHN74" s="149"/>
      <c r="PHO74" s="149"/>
      <c r="PHP74" s="149"/>
      <c r="PHQ74" s="149"/>
      <c r="PHR74" s="149"/>
      <c r="PHS74" s="149"/>
      <c r="PHT74" s="149"/>
      <c r="PHU74" s="149"/>
      <c r="PHV74" s="149"/>
      <c r="PHW74" s="149"/>
      <c r="PHX74" s="150"/>
      <c r="PHY74" s="149"/>
      <c r="PHZ74" s="149"/>
      <c r="PIA74" s="149"/>
      <c r="PIB74" s="149"/>
      <c r="PIC74" s="149"/>
      <c r="PID74" s="149"/>
      <c r="PIE74" s="149"/>
      <c r="PIF74" s="149"/>
      <c r="PIG74" s="149"/>
      <c r="PIH74" s="149"/>
      <c r="PII74" s="149"/>
      <c r="PIJ74" s="149"/>
      <c r="PIK74" s="149"/>
      <c r="PIL74" s="149"/>
      <c r="PIM74" s="149"/>
      <c r="PIN74" s="150"/>
      <c r="PIO74" s="149"/>
      <c r="PIP74" s="149"/>
      <c r="PIQ74" s="149"/>
      <c r="PIR74" s="149"/>
      <c r="PIS74" s="149"/>
      <c r="PIT74" s="149"/>
      <c r="PIU74" s="149"/>
      <c r="PIV74" s="149"/>
      <c r="PIW74" s="149"/>
      <c r="PIX74" s="149"/>
      <c r="PIY74" s="149"/>
      <c r="PIZ74" s="149"/>
      <c r="PJA74" s="149"/>
      <c r="PJB74" s="149"/>
      <c r="PJC74" s="149"/>
      <c r="PJD74" s="150"/>
      <c r="PJE74" s="149"/>
      <c r="PJF74" s="149"/>
      <c r="PJG74" s="149"/>
      <c r="PJH74" s="149"/>
      <c r="PJI74" s="149"/>
      <c r="PJJ74" s="149"/>
      <c r="PJK74" s="149"/>
      <c r="PJL74" s="149"/>
      <c r="PJM74" s="149"/>
      <c r="PJN74" s="149"/>
      <c r="PJO74" s="149"/>
      <c r="PJP74" s="149"/>
      <c r="PJQ74" s="149"/>
      <c r="PJR74" s="149"/>
      <c r="PJS74" s="149"/>
      <c r="PJT74" s="150"/>
      <c r="PJU74" s="149"/>
      <c r="PJV74" s="149"/>
      <c r="PJW74" s="149"/>
      <c r="PJX74" s="149"/>
      <c r="PJY74" s="149"/>
      <c r="PJZ74" s="149"/>
      <c r="PKA74" s="149"/>
      <c r="PKB74" s="149"/>
      <c r="PKC74" s="149"/>
      <c r="PKD74" s="149"/>
      <c r="PKE74" s="149"/>
      <c r="PKF74" s="149"/>
      <c r="PKG74" s="149"/>
      <c r="PKH74" s="149"/>
      <c r="PKI74" s="149"/>
      <c r="PKJ74" s="150"/>
      <c r="PKK74" s="149"/>
      <c r="PKL74" s="149"/>
      <c r="PKM74" s="149"/>
      <c r="PKN74" s="149"/>
      <c r="PKO74" s="149"/>
      <c r="PKP74" s="149"/>
      <c r="PKQ74" s="149"/>
      <c r="PKR74" s="149"/>
      <c r="PKS74" s="149"/>
      <c r="PKT74" s="149"/>
      <c r="PKU74" s="149"/>
      <c r="PKV74" s="149"/>
      <c r="PKW74" s="149"/>
      <c r="PKX74" s="149"/>
      <c r="PKY74" s="149"/>
      <c r="PKZ74" s="150"/>
      <c r="PLA74" s="149"/>
      <c r="PLB74" s="149"/>
      <c r="PLC74" s="149"/>
      <c r="PLD74" s="149"/>
      <c r="PLE74" s="149"/>
      <c r="PLF74" s="149"/>
      <c r="PLG74" s="149"/>
      <c r="PLH74" s="149"/>
      <c r="PLI74" s="149"/>
      <c r="PLJ74" s="149"/>
      <c r="PLK74" s="149"/>
      <c r="PLL74" s="149"/>
      <c r="PLM74" s="149"/>
      <c r="PLN74" s="149"/>
      <c r="PLO74" s="149"/>
      <c r="PLP74" s="150"/>
      <c r="PLQ74" s="149"/>
      <c r="PLR74" s="149"/>
      <c r="PLS74" s="149"/>
      <c r="PLT74" s="149"/>
      <c r="PLU74" s="149"/>
      <c r="PLV74" s="149"/>
      <c r="PLW74" s="149"/>
      <c r="PLX74" s="149"/>
      <c r="PLY74" s="149"/>
      <c r="PLZ74" s="149"/>
      <c r="PMA74" s="149"/>
      <c r="PMB74" s="149"/>
      <c r="PMC74" s="149"/>
      <c r="PMD74" s="149"/>
      <c r="PME74" s="149"/>
      <c r="PMF74" s="150"/>
      <c r="PMG74" s="149"/>
      <c r="PMH74" s="149"/>
      <c r="PMI74" s="149"/>
      <c r="PMJ74" s="149"/>
      <c r="PMK74" s="149"/>
      <c r="PML74" s="149"/>
      <c r="PMM74" s="149"/>
      <c r="PMN74" s="149"/>
      <c r="PMO74" s="149"/>
      <c r="PMP74" s="149"/>
      <c r="PMQ74" s="149"/>
      <c r="PMR74" s="149"/>
      <c r="PMS74" s="149"/>
      <c r="PMT74" s="149"/>
      <c r="PMU74" s="149"/>
      <c r="PMV74" s="150"/>
      <c r="PMW74" s="149"/>
      <c r="PMX74" s="149"/>
      <c r="PMY74" s="149"/>
      <c r="PMZ74" s="149"/>
      <c r="PNA74" s="149"/>
      <c r="PNB74" s="149"/>
      <c r="PNC74" s="149"/>
      <c r="PND74" s="149"/>
      <c r="PNE74" s="149"/>
      <c r="PNF74" s="149"/>
      <c r="PNG74" s="149"/>
      <c r="PNH74" s="149"/>
      <c r="PNI74" s="149"/>
      <c r="PNJ74" s="149"/>
      <c r="PNK74" s="149"/>
      <c r="PNL74" s="150"/>
      <c r="PNM74" s="149"/>
      <c r="PNN74" s="149"/>
      <c r="PNO74" s="149"/>
      <c r="PNP74" s="149"/>
      <c r="PNQ74" s="149"/>
      <c r="PNR74" s="149"/>
      <c r="PNS74" s="149"/>
      <c r="PNT74" s="149"/>
      <c r="PNU74" s="149"/>
      <c r="PNV74" s="149"/>
      <c r="PNW74" s="149"/>
      <c r="PNX74" s="149"/>
      <c r="PNY74" s="149"/>
      <c r="PNZ74" s="149"/>
      <c r="POA74" s="149"/>
      <c r="POB74" s="150"/>
      <c r="POC74" s="149"/>
      <c r="POD74" s="149"/>
      <c r="POE74" s="149"/>
      <c r="POF74" s="149"/>
      <c r="POG74" s="149"/>
      <c r="POH74" s="149"/>
      <c r="POI74" s="149"/>
      <c r="POJ74" s="149"/>
      <c r="POK74" s="149"/>
      <c r="POL74" s="149"/>
      <c r="POM74" s="149"/>
      <c r="PON74" s="149"/>
      <c r="POO74" s="149"/>
      <c r="POP74" s="149"/>
      <c r="POQ74" s="149"/>
      <c r="POR74" s="150"/>
      <c r="POS74" s="149"/>
      <c r="POT74" s="149"/>
      <c r="POU74" s="149"/>
      <c r="POV74" s="149"/>
      <c r="POW74" s="149"/>
      <c r="POX74" s="149"/>
      <c r="POY74" s="149"/>
      <c r="POZ74" s="149"/>
      <c r="PPA74" s="149"/>
      <c r="PPB74" s="149"/>
      <c r="PPC74" s="149"/>
      <c r="PPD74" s="149"/>
      <c r="PPE74" s="149"/>
      <c r="PPF74" s="149"/>
      <c r="PPG74" s="149"/>
      <c r="PPH74" s="150"/>
      <c r="PPI74" s="149"/>
      <c r="PPJ74" s="149"/>
      <c r="PPK74" s="149"/>
      <c r="PPL74" s="149"/>
      <c r="PPM74" s="149"/>
      <c r="PPN74" s="149"/>
      <c r="PPO74" s="149"/>
      <c r="PPP74" s="149"/>
      <c r="PPQ74" s="149"/>
      <c r="PPR74" s="149"/>
      <c r="PPS74" s="149"/>
      <c r="PPT74" s="149"/>
      <c r="PPU74" s="149"/>
      <c r="PPV74" s="149"/>
      <c r="PPW74" s="149"/>
      <c r="PPX74" s="150"/>
      <c r="PPY74" s="149"/>
      <c r="PPZ74" s="149"/>
      <c r="PQA74" s="149"/>
      <c r="PQB74" s="149"/>
      <c r="PQC74" s="149"/>
      <c r="PQD74" s="149"/>
      <c r="PQE74" s="149"/>
      <c r="PQF74" s="149"/>
      <c r="PQG74" s="149"/>
      <c r="PQH74" s="149"/>
      <c r="PQI74" s="149"/>
      <c r="PQJ74" s="149"/>
      <c r="PQK74" s="149"/>
      <c r="PQL74" s="149"/>
      <c r="PQM74" s="149"/>
      <c r="PQN74" s="150"/>
      <c r="PQO74" s="149"/>
      <c r="PQP74" s="149"/>
      <c r="PQQ74" s="149"/>
      <c r="PQR74" s="149"/>
      <c r="PQS74" s="149"/>
      <c r="PQT74" s="149"/>
      <c r="PQU74" s="149"/>
      <c r="PQV74" s="149"/>
      <c r="PQW74" s="149"/>
      <c r="PQX74" s="149"/>
      <c r="PQY74" s="149"/>
      <c r="PQZ74" s="149"/>
      <c r="PRA74" s="149"/>
      <c r="PRB74" s="149"/>
      <c r="PRC74" s="149"/>
      <c r="PRD74" s="150"/>
      <c r="PRE74" s="149"/>
      <c r="PRF74" s="149"/>
      <c r="PRG74" s="149"/>
      <c r="PRH74" s="149"/>
      <c r="PRI74" s="149"/>
      <c r="PRJ74" s="149"/>
      <c r="PRK74" s="149"/>
      <c r="PRL74" s="149"/>
      <c r="PRM74" s="149"/>
      <c r="PRN74" s="149"/>
      <c r="PRO74" s="149"/>
      <c r="PRP74" s="149"/>
      <c r="PRQ74" s="149"/>
      <c r="PRR74" s="149"/>
      <c r="PRS74" s="149"/>
      <c r="PRT74" s="150"/>
      <c r="PRU74" s="149"/>
      <c r="PRV74" s="149"/>
      <c r="PRW74" s="149"/>
      <c r="PRX74" s="149"/>
      <c r="PRY74" s="149"/>
      <c r="PRZ74" s="149"/>
      <c r="PSA74" s="149"/>
      <c r="PSB74" s="149"/>
      <c r="PSC74" s="149"/>
      <c r="PSD74" s="149"/>
      <c r="PSE74" s="149"/>
      <c r="PSF74" s="149"/>
      <c r="PSG74" s="149"/>
      <c r="PSH74" s="149"/>
      <c r="PSI74" s="149"/>
      <c r="PSJ74" s="150"/>
      <c r="PSK74" s="149"/>
      <c r="PSL74" s="149"/>
      <c r="PSM74" s="149"/>
      <c r="PSN74" s="149"/>
      <c r="PSO74" s="149"/>
      <c r="PSP74" s="149"/>
      <c r="PSQ74" s="149"/>
      <c r="PSR74" s="149"/>
      <c r="PSS74" s="149"/>
      <c r="PST74" s="149"/>
      <c r="PSU74" s="149"/>
      <c r="PSV74" s="149"/>
      <c r="PSW74" s="149"/>
      <c r="PSX74" s="149"/>
      <c r="PSY74" s="149"/>
      <c r="PSZ74" s="150"/>
      <c r="PTA74" s="149"/>
      <c r="PTB74" s="149"/>
      <c r="PTC74" s="149"/>
      <c r="PTD74" s="149"/>
      <c r="PTE74" s="149"/>
      <c r="PTF74" s="149"/>
      <c r="PTG74" s="149"/>
      <c r="PTH74" s="149"/>
      <c r="PTI74" s="149"/>
      <c r="PTJ74" s="149"/>
      <c r="PTK74" s="149"/>
      <c r="PTL74" s="149"/>
      <c r="PTM74" s="149"/>
      <c r="PTN74" s="149"/>
      <c r="PTO74" s="149"/>
      <c r="PTP74" s="150"/>
      <c r="PTQ74" s="149"/>
      <c r="PTR74" s="149"/>
      <c r="PTS74" s="149"/>
      <c r="PTT74" s="149"/>
      <c r="PTU74" s="149"/>
      <c r="PTV74" s="149"/>
      <c r="PTW74" s="149"/>
      <c r="PTX74" s="149"/>
      <c r="PTY74" s="149"/>
      <c r="PTZ74" s="149"/>
      <c r="PUA74" s="149"/>
      <c r="PUB74" s="149"/>
      <c r="PUC74" s="149"/>
      <c r="PUD74" s="149"/>
      <c r="PUE74" s="149"/>
      <c r="PUF74" s="150"/>
      <c r="PUG74" s="149"/>
      <c r="PUH74" s="149"/>
      <c r="PUI74" s="149"/>
      <c r="PUJ74" s="149"/>
      <c r="PUK74" s="149"/>
      <c r="PUL74" s="149"/>
      <c r="PUM74" s="149"/>
      <c r="PUN74" s="149"/>
      <c r="PUO74" s="149"/>
      <c r="PUP74" s="149"/>
      <c r="PUQ74" s="149"/>
      <c r="PUR74" s="149"/>
      <c r="PUS74" s="149"/>
      <c r="PUT74" s="149"/>
      <c r="PUU74" s="149"/>
      <c r="PUV74" s="150"/>
      <c r="PUW74" s="149"/>
      <c r="PUX74" s="149"/>
      <c r="PUY74" s="149"/>
      <c r="PUZ74" s="149"/>
      <c r="PVA74" s="149"/>
      <c r="PVB74" s="149"/>
      <c r="PVC74" s="149"/>
      <c r="PVD74" s="149"/>
      <c r="PVE74" s="149"/>
      <c r="PVF74" s="149"/>
      <c r="PVG74" s="149"/>
      <c r="PVH74" s="149"/>
      <c r="PVI74" s="149"/>
      <c r="PVJ74" s="149"/>
      <c r="PVK74" s="149"/>
      <c r="PVL74" s="150"/>
      <c r="PVM74" s="149"/>
      <c r="PVN74" s="149"/>
      <c r="PVO74" s="149"/>
      <c r="PVP74" s="149"/>
      <c r="PVQ74" s="149"/>
      <c r="PVR74" s="149"/>
      <c r="PVS74" s="149"/>
      <c r="PVT74" s="149"/>
      <c r="PVU74" s="149"/>
      <c r="PVV74" s="149"/>
      <c r="PVW74" s="149"/>
      <c r="PVX74" s="149"/>
      <c r="PVY74" s="149"/>
      <c r="PVZ74" s="149"/>
      <c r="PWA74" s="149"/>
      <c r="PWB74" s="150"/>
      <c r="PWC74" s="149"/>
      <c r="PWD74" s="149"/>
      <c r="PWE74" s="149"/>
      <c r="PWF74" s="149"/>
      <c r="PWG74" s="149"/>
      <c r="PWH74" s="149"/>
      <c r="PWI74" s="149"/>
      <c r="PWJ74" s="149"/>
      <c r="PWK74" s="149"/>
      <c r="PWL74" s="149"/>
      <c r="PWM74" s="149"/>
      <c r="PWN74" s="149"/>
      <c r="PWO74" s="149"/>
      <c r="PWP74" s="149"/>
      <c r="PWQ74" s="149"/>
      <c r="PWR74" s="150"/>
      <c r="PWS74" s="149"/>
      <c r="PWT74" s="149"/>
      <c r="PWU74" s="149"/>
      <c r="PWV74" s="149"/>
      <c r="PWW74" s="149"/>
      <c r="PWX74" s="149"/>
      <c r="PWY74" s="149"/>
      <c r="PWZ74" s="149"/>
      <c r="PXA74" s="149"/>
      <c r="PXB74" s="149"/>
      <c r="PXC74" s="149"/>
      <c r="PXD74" s="149"/>
      <c r="PXE74" s="149"/>
      <c r="PXF74" s="149"/>
      <c r="PXG74" s="149"/>
      <c r="PXH74" s="150"/>
      <c r="PXI74" s="149"/>
      <c r="PXJ74" s="149"/>
      <c r="PXK74" s="149"/>
      <c r="PXL74" s="149"/>
      <c r="PXM74" s="149"/>
      <c r="PXN74" s="149"/>
      <c r="PXO74" s="149"/>
      <c r="PXP74" s="149"/>
      <c r="PXQ74" s="149"/>
      <c r="PXR74" s="149"/>
      <c r="PXS74" s="149"/>
      <c r="PXT74" s="149"/>
      <c r="PXU74" s="149"/>
      <c r="PXV74" s="149"/>
      <c r="PXW74" s="149"/>
      <c r="PXX74" s="150"/>
      <c r="PXY74" s="149"/>
      <c r="PXZ74" s="149"/>
      <c r="PYA74" s="149"/>
      <c r="PYB74" s="149"/>
      <c r="PYC74" s="149"/>
      <c r="PYD74" s="149"/>
      <c r="PYE74" s="149"/>
      <c r="PYF74" s="149"/>
      <c r="PYG74" s="149"/>
      <c r="PYH74" s="149"/>
      <c r="PYI74" s="149"/>
      <c r="PYJ74" s="149"/>
      <c r="PYK74" s="149"/>
      <c r="PYL74" s="149"/>
      <c r="PYM74" s="149"/>
      <c r="PYN74" s="150"/>
      <c r="PYO74" s="149"/>
      <c r="PYP74" s="149"/>
      <c r="PYQ74" s="149"/>
      <c r="PYR74" s="149"/>
      <c r="PYS74" s="149"/>
      <c r="PYT74" s="149"/>
      <c r="PYU74" s="149"/>
      <c r="PYV74" s="149"/>
      <c r="PYW74" s="149"/>
      <c r="PYX74" s="149"/>
      <c r="PYY74" s="149"/>
      <c r="PYZ74" s="149"/>
      <c r="PZA74" s="149"/>
      <c r="PZB74" s="149"/>
      <c r="PZC74" s="149"/>
      <c r="PZD74" s="150"/>
      <c r="PZE74" s="149"/>
      <c r="PZF74" s="149"/>
      <c r="PZG74" s="149"/>
      <c r="PZH74" s="149"/>
      <c r="PZI74" s="149"/>
      <c r="PZJ74" s="149"/>
      <c r="PZK74" s="149"/>
      <c r="PZL74" s="149"/>
      <c r="PZM74" s="149"/>
      <c r="PZN74" s="149"/>
      <c r="PZO74" s="149"/>
      <c r="PZP74" s="149"/>
      <c r="PZQ74" s="149"/>
      <c r="PZR74" s="149"/>
      <c r="PZS74" s="149"/>
      <c r="PZT74" s="150"/>
      <c r="PZU74" s="149"/>
      <c r="PZV74" s="149"/>
      <c r="PZW74" s="149"/>
      <c r="PZX74" s="149"/>
      <c r="PZY74" s="149"/>
      <c r="PZZ74" s="149"/>
      <c r="QAA74" s="149"/>
      <c r="QAB74" s="149"/>
      <c r="QAC74" s="149"/>
      <c r="QAD74" s="149"/>
      <c r="QAE74" s="149"/>
      <c r="QAF74" s="149"/>
      <c r="QAG74" s="149"/>
      <c r="QAH74" s="149"/>
      <c r="QAI74" s="149"/>
      <c r="QAJ74" s="150"/>
      <c r="QAK74" s="149"/>
      <c r="QAL74" s="149"/>
      <c r="QAM74" s="149"/>
      <c r="QAN74" s="149"/>
      <c r="QAO74" s="149"/>
      <c r="QAP74" s="149"/>
      <c r="QAQ74" s="149"/>
      <c r="QAR74" s="149"/>
      <c r="QAS74" s="149"/>
      <c r="QAT74" s="149"/>
      <c r="QAU74" s="149"/>
      <c r="QAV74" s="149"/>
      <c r="QAW74" s="149"/>
      <c r="QAX74" s="149"/>
      <c r="QAY74" s="149"/>
      <c r="QAZ74" s="150"/>
      <c r="QBA74" s="149"/>
      <c r="QBB74" s="149"/>
      <c r="QBC74" s="149"/>
      <c r="QBD74" s="149"/>
      <c r="QBE74" s="149"/>
      <c r="QBF74" s="149"/>
      <c r="QBG74" s="149"/>
      <c r="QBH74" s="149"/>
      <c r="QBI74" s="149"/>
      <c r="QBJ74" s="149"/>
      <c r="QBK74" s="149"/>
      <c r="QBL74" s="149"/>
      <c r="QBM74" s="149"/>
      <c r="QBN74" s="149"/>
      <c r="QBO74" s="149"/>
      <c r="QBP74" s="150"/>
      <c r="QBQ74" s="149"/>
      <c r="QBR74" s="149"/>
      <c r="QBS74" s="149"/>
      <c r="QBT74" s="149"/>
      <c r="QBU74" s="149"/>
      <c r="QBV74" s="149"/>
      <c r="QBW74" s="149"/>
      <c r="QBX74" s="149"/>
      <c r="QBY74" s="149"/>
      <c r="QBZ74" s="149"/>
      <c r="QCA74" s="149"/>
      <c r="QCB74" s="149"/>
      <c r="QCC74" s="149"/>
      <c r="QCD74" s="149"/>
      <c r="QCE74" s="149"/>
      <c r="QCF74" s="150"/>
      <c r="QCG74" s="149"/>
      <c r="QCH74" s="149"/>
      <c r="QCI74" s="149"/>
      <c r="QCJ74" s="149"/>
      <c r="QCK74" s="149"/>
      <c r="QCL74" s="149"/>
      <c r="QCM74" s="149"/>
      <c r="QCN74" s="149"/>
      <c r="QCO74" s="149"/>
      <c r="QCP74" s="149"/>
      <c r="QCQ74" s="149"/>
      <c r="QCR74" s="149"/>
      <c r="QCS74" s="149"/>
      <c r="QCT74" s="149"/>
      <c r="QCU74" s="149"/>
      <c r="QCV74" s="150"/>
      <c r="QCW74" s="149"/>
      <c r="QCX74" s="149"/>
      <c r="QCY74" s="149"/>
      <c r="QCZ74" s="149"/>
      <c r="QDA74" s="149"/>
      <c r="QDB74" s="149"/>
      <c r="QDC74" s="149"/>
      <c r="QDD74" s="149"/>
      <c r="QDE74" s="149"/>
      <c r="QDF74" s="149"/>
      <c r="QDG74" s="149"/>
      <c r="QDH74" s="149"/>
      <c r="QDI74" s="149"/>
      <c r="QDJ74" s="149"/>
      <c r="QDK74" s="149"/>
      <c r="QDL74" s="150"/>
      <c r="QDM74" s="149"/>
      <c r="QDN74" s="149"/>
      <c r="QDO74" s="149"/>
      <c r="QDP74" s="149"/>
      <c r="QDQ74" s="149"/>
      <c r="QDR74" s="149"/>
      <c r="QDS74" s="149"/>
      <c r="QDT74" s="149"/>
      <c r="QDU74" s="149"/>
      <c r="QDV74" s="149"/>
      <c r="QDW74" s="149"/>
      <c r="QDX74" s="149"/>
      <c r="QDY74" s="149"/>
      <c r="QDZ74" s="149"/>
      <c r="QEA74" s="149"/>
      <c r="QEB74" s="150"/>
      <c r="QEC74" s="149"/>
      <c r="QED74" s="149"/>
      <c r="QEE74" s="149"/>
      <c r="QEF74" s="149"/>
      <c r="QEG74" s="149"/>
      <c r="QEH74" s="149"/>
      <c r="QEI74" s="149"/>
      <c r="QEJ74" s="149"/>
      <c r="QEK74" s="149"/>
      <c r="QEL74" s="149"/>
      <c r="QEM74" s="149"/>
      <c r="QEN74" s="149"/>
      <c r="QEO74" s="149"/>
      <c r="QEP74" s="149"/>
      <c r="QEQ74" s="149"/>
      <c r="QER74" s="150"/>
      <c r="QES74" s="149"/>
      <c r="QET74" s="149"/>
      <c r="QEU74" s="149"/>
      <c r="QEV74" s="149"/>
      <c r="QEW74" s="149"/>
      <c r="QEX74" s="149"/>
      <c r="QEY74" s="149"/>
      <c r="QEZ74" s="149"/>
      <c r="QFA74" s="149"/>
      <c r="QFB74" s="149"/>
      <c r="QFC74" s="149"/>
      <c r="QFD74" s="149"/>
      <c r="QFE74" s="149"/>
      <c r="QFF74" s="149"/>
      <c r="QFG74" s="149"/>
      <c r="QFH74" s="150"/>
      <c r="QFI74" s="149"/>
      <c r="QFJ74" s="149"/>
      <c r="QFK74" s="149"/>
      <c r="QFL74" s="149"/>
      <c r="QFM74" s="149"/>
      <c r="QFN74" s="149"/>
      <c r="QFO74" s="149"/>
      <c r="QFP74" s="149"/>
      <c r="QFQ74" s="149"/>
      <c r="QFR74" s="149"/>
      <c r="QFS74" s="149"/>
      <c r="QFT74" s="149"/>
      <c r="QFU74" s="149"/>
      <c r="QFV74" s="149"/>
      <c r="QFW74" s="149"/>
      <c r="QFX74" s="150"/>
      <c r="QFY74" s="149"/>
      <c r="QFZ74" s="149"/>
      <c r="QGA74" s="149"/>
      <c r="QGB74" s="149"/>
      <c r="QGC74" s="149"/>
      <c r="QGD74" s="149"/>
      <c r="QGE74" s="149"/>
      <c r="QGF74" s="149"/>
      <c r="QGG74" s="149"/>
      <c r="QGH74" s="149"/>
      <c r="QGI74" s="149"/>
      <c r="QGJ74" s="149"/>
      <c r="QGK74" s="149"/>
      <c r="QGL74" s="149"/>
      <c r="QGM74" s="149"/>
      <c r="QGN74" s="150"/>
      <c r="QGO74" s="149"/>
      <c r="QGP74" s="149"/>
      <c r="QGQ74" s="149"/>
      <c r="QGR74" s="149"/>
      <c r="QGS74" s="149"/>
      <c r="QGT74" s="149"/>
      <c r="QGU74" s="149"/>
      <c r="QGV74" s="149"/>
      <c r="QGW74" s="149"/>
      <c r="QGX74" s="149"/>
      <c r="QGY74" s="149"/>
      <c r="QGZ74" s="149"/>
      <c r="QHA74" s="149"/>
      <c r="QHB74" s="149"/>
      <c r="QHC74" s="149"/>
      <c r="QHD74" s="150"/>
      <c r="QHE74" s="149"/>
      <c r="QHF74" s="149"/>
      <c r="QHG74" s="149"/>
      <c r="QHH74" s="149"/>
      <c r="QHI74" s="149"/>
      <c r="QHJ74" s="149"/>
      <c r="QHK74" s="149"/>
      <c r="QHL74" s="149"/>
      <c r="QHM74" s="149"/>
      <c r="QHN74" s="149"/>
      <c r="QHO74" s="149"/>
      <c r="QHP74" s="149"/>
      <c r="QHQ74" s="149"/>
      <c r="QHR74" s="149"/>
      <c r="QHS74" s="149"/>
      <c r="QHT74" s="150"/>
      <c r="QHU74" s="149"/>
      <c r="QHV74" s="149"/>
      <c r="QHW74" s="149"/>
      <c r="QHX74" s="149"/>
      <c r="QHY74" s="149"/>
      <c r="QHZ74" s="149"/>
      <c r="QIA74" s="149"/>
      <c r="QIB74" s="149"/>
      <c r="QIC74" s="149"/>
      <c r="QID74" s="149"/>
      <c r="QIE74" s="149"/>
      <c r="QIF74" s="149"/>
      <c r="QIG74" s="149"/>
      <c r="QIH74" s="149"/>
      <c r="QII74" s="149"/>
      <c r="QIJ74" s="150"/>
      <c r="QIK74" s="149"/>
      <c r="QIL74" s="149"/>
      <c r="QIM74" s="149"/>
      <c r="QIN74" s="149"/>
      <c r="QIO74" s="149"/>
      <c r="QIP74" s="149"/>
      <c r="QIQ74" s="149"/>
      <c r="QIR74" s="149"/>
      <c r="QIS74" s="149"/>
      <c r="QIT74" s="149"/>
      <c r="QIU74" s="149"/>
      <c r="QIV74" s="149"/>
      <c r="QIW74" s="149"/>
      <c r="QIX74" s="149"/>
      <c r="QIY74" s="149"/>
      <c r="QIZ74" s="150"/>
      <c r="QJA74" s="149"/>
      <c r="QJB74" s="149"/>
      <c r="QJC74" s="149"/>
      <c r="QJD74" s="149"/>
      <c r="QJE74" s="149"/>
      <c r="QJF74" s="149"/>
      <c r="QJG74" s="149"/>
      <c r="QJH74" s="149"/>
      <c r="QJI74" s="149"/>
      <c r="QJJ74" s="149"/>
      <c r="QJK74" s="149"/>
      <c r="QJL74" s="149"/>
      <c r="QJM74" s="149"/>
      <c r="QJN74" s="149"/>
      <c r="QJO74" s="149"/>
      <c r="QJP74" s="150"/>
      <c r="QJQ74" s="149"/>
      <c r="QJR74" s="149"/>
      <c r="QJS74" s="149"/>
      <c r="QJT74" s="149"/>
      <c r="QJU74" s="149"/>
      <c r="QJV74" s="149"/>
      <c r="QJW74" s="149"/>
      <c r="QJX74" s="149"/>
      <c r="QJY74" s="149"/>
      <c r="QJZ74" s="149"/>
      <c r="QKA74" s="149"/>
      <c r="QKB74" s="149"/>
      <c r="QKC74" s="149"/>
      <c r="QKD74" s="149"/>
      <c r="QKE74" s="149"/>
      <c r="QKF74" s="150"/>
      <c r="QKG74" s="149"/>
      <c r="QKH74" s="149"/>
      <c r="QKI74" s="149"/>
      <c r="QKJ74" s="149"/>
      <c r="QKK74" s="149"/>
      <c r="QKL74" s="149"/>
      <c r="QKM74" s="149"/>
      <c r="QKN74" s="149"/>
      <c r="QKO74" s="149"/>
      <c r="QKP74" s="149"/>
      <c r="QKQ74" s="149"/>
      <c r="QKR74" s="149"/>
      <c r="QKS74" s="149"/>
      <c r="QKT74" s="149"/>
      <c r="QKU74" s="149"/>
      <c r="QKV74" s="150"/>
      <c r="QKW74" s="149"/>
      <c r="QKX74" s="149"/>
      <c r="QKY74" s="149"/>
      <c r="QKZ74" s="149"/>
      <c r="QLA74" s="149"/>
      <c r="QLB74" s="149"/>
      <c r="QLC74" s="149"/>
      <c r="QLD74" s="149"/>
      <c r="QLE74" s="149"/>
      <c r="QLF74" s="149"/>
      <c r="QLG74" s="149"/>
      <c r="QLH74" s="149"/>
      <c r="QLI74" s="149"/>
      <c r="QLJ74" s="149"/>
      <c r="QLK74" s="149"/>
      <c r="QLL74" s="150"/>
      <c r="QLM74" s="149"/>
      <c r="QLN74" s="149"/>
      <c r="QLO74" s="149"/>
      <c r="QLP74" s="149"/>
      <c r="QLQ74" s="149"/>
      <c r="QLR74" s="149"/>
      <c r="QLS74" s="149"/>
      <c r="QLT74" s="149"/>
      <c r="QLU74" s="149"/>
      <c r="QLV74" s="149"/>
      <c r="QLW74" s="149"/>
      <c r="QLX74" s="149"/>
      <c r="QLY74" s="149"/>
      <c r="QLZ74" s="149"/>
      <c r="QMA74" s="149"/>
      <c r="QMB74" s="150"/>
      <c r="QMC74" s="149"/>
      <c r="QMD74" s="149"/>
      <c r="QME74" s="149"/>
      <c r="QMF74" s="149"/>
      <c r="QMG74" s="149"/>
      <c r="QMH74" s="149"/>
      <c r="QMI74" s="149"/>
      <c r="QMJ74" s="149"/>
      <c r="QMK74" s="149"/>
      <c r="QML74" s="149"/>
      <c r="QMM74" s="149"/>
      <c r="QMN74" s="149"/>
      <c r="QMO74" s="149"/>
      <c r="QMP74" s="149"/>
      <c r="QMQ74" s="149"/>
      <c r="QMR74" s="150"/>
      <c r="QMS74" s="149"/>
      <c r="QMT74" s="149"/>
      <c r="QMU74" s="149"/>
      <c r="QMV74" s="149"/>
      <c r="QMW74" s="149"/>
      <c r="QMX74" s="149"/>
      <c r="QMY74" s="149"/>
      <c r="QMZ74" s="149"/>
      <c r="QNA74" s="149"/>
      <c r="QNB74" s="149"/>
      <c r="QNC74" s="149"/>
      <c r="QND74" s="149"/>
      <c r="QNE74" s="149"/>
      <c r="QNF74" s="149"/>
      <c r="QNG74" s="149"/>
      <c r="QNH74" s="150"/>
      <c r="QNI74" s="149"/>
      <c r="QNJ74" s="149"/>
      <c r="QNK74" s="149"/>
      <c r="QNL74" s="149"/>
      <c r="QNM74" s="149"/>
      <c r="QNN74" s="149"/>
      <c r="QNO74" s="149"/>
      <c r="QNP74" s="149"/>
      <c r="QNQ74" s="149"/>
      <c r="QNR74" s="149"/>
      <c r="QNS74" s="149"/>
      <c r="QNT74" s="149"/>
      <c r="QNU74" s="149"/>
      <c r="QNV74" s="149"/>
      <c r="QNW74" s="149"/>
      <c r="QNX74" s="150"/>
      <c r="QNY74" s="149"/>
      <c r="QNZ74" s="149"/>
      <c r="QOA74" s="149"/>
      <c r="QOB74" s="149"/>
      <c r="QOC74" s="149"/>
      <c r="QOD74" s="149"/>
      <c r="QOE74" s="149"/>
      <c r="QOF74" s="149"/>
      <c r="QOG74" s="149"/>
      <c r="QOH74" s="149"/>
      <c r="QOI74" s="149"/>
      <c r="QOJ74" s="149"/>
      <c r="QOK74" s="149"/>
      <c r="QOL74" s="149"/>
      <c r="QOM74" s="149"/>
      <c r="QON74" s="150"/>
      <c r="QOO74" s="149"/>
      <c r="QOP74" s="149"/>
      <c r="QOQ74" s="149"/>
      <c r="QOR74" s="149"/>
      <c r="QOS74" s="149"/>
      <c r="QOT74" s="149"/>
      <c r="QOU74" s="149"/>
      <c r="QOV74" s="149"/>
      <c r="QOW74" s="149"/>
      <c r="QOX74" s="149"/>
      <c r="QOY74" s="149"/>
      <c r="QOZ74" s="149"/>
      <c r="QPA74" s="149"/>
      <c r="QPB74" s="149"/>
      <c r="QPC74" s="149"/>
      <c r="QPD74" s="150"/>
      <c r="QPE74" s="149"/>
      <c r="QPF74" s="149"/>
      <c r="QPG74" s="149"/>
      <c r="QPH74" s="149"/>
      <c r="QPI74" s="149"/>
      <c r="QPJ74" s="149"/>
      <c r="QPK74" s="149"/>
      <c r="QPL74" s="149"/>
      <c r="QPM74" s="149"/>
      <c r="QPN74" s="149"/>
      <c r="QPO74" s="149"/>
      <c r="QPP74" s="149"/>
      <c r="QPQ74" s="149"/>
      <c r="QPR74" s="149"/>
      <c r="QPS74" s="149"/>
      <c r="QPT74" s="150"/>
      <c r="QPU74" s="149"/>
      <c r="QPV74" s="149"/>
      <c r="QPW74" s="149"/>
      <c r="QPX74" s="149"/>
      <c r="QPY74" s="149"/>
      <c r="QPZ74" s="149"/>
      <c r="QQA74" s="149"/>
      <c r="QQB74" s="149"/>
      <c r="QQC74" s="149"/>
      <c r="QQD74" s="149"/>
      <c r="QQE74" s="149"/>
      <c r="QQF74" s="149"/>
      <c r="QQG74" s="149"/>
      <c r="QQH74" s="149"/>
      <c r="QQI74" s="149"/>
      <c r="QQJ74" s="150"/>
      <c r="QQK74" s="149"/>
      <c r="QQL74" s="149"/>
      <c r="QQM74" s="149"/>
      <c r="QQN74" s="149"/>
      <c r="QQO74" s="149"/>
      <c r="QQP74" s="149"/>
      <c r="QQQ74" s="149"/>
      <c r="QQR74" s="149"/>
      <c r="QQS74" s="149"/>
      <c r="QQT74" s="149"/>
      <c r="QQU74" s="149"/>
      <c r="QQV74" s="149"/>
      <c r="QQW74" s="149"/>
      <c r="QQX74" s="149"/>
      <c r="QQY74" s="149"/>
      <c r="QQZ74" s="150"/>
      <c r="QRA74" s="149"/>
      <c r="QRB74" s="149"/>
      <c r="QRC74" s="149"/>
      <c r="QRD74" s="149"/>
      <c r="QRE74" s="149"/>
      <c r="QRF74" s="149"/>
      <c r="QRG74" s="149"/>
      <c r="QRH74" s="149"/>
      <c r="QRI74" s="149"/>
      <c r="QRJ74" s="149"/>
      <c r="QRK74" s="149"/>
      <c r="QRL74" s="149"/>
      <c r="QRM74" s="149"/>
      <c r="QRN74" s="149"/>
      <c r="QRO74" s="149"/>
      <c r="QRP74" s="150"/>
      <c r="QRQ74" s="149"/>
      <c r="QRR74" s="149"/>
      <c r="QRS74" s="149"/>
      <c r="QRT74" s="149"/>
      <c r="QRU74" s="149"/>
      <c r="QRV74" s="149"/>
      <c r="QRW74" s="149"/>
      <c r="QRX74" s="149"/>
      <c r="QRY74" s="149"/>
      <c r="QRZ74" s="149"/>
      <c r="QSA74" s="149"/>
      <c r="QSB74" s="149"/>
      <c r="QSC74" s="149"/>
      <c r="QSD74" s="149"/>
      <c r="QSE74" s="149"/>
      <c r="QSF74" s="150"/>
      <c r="QSG74" s="149"/>
      <c r="QSH74" s="149"/>
      <c r="QSI74" s="149"/>
      <c r="QSJ74" s="149"/>
      <c r="QSK74" s="149"/>
      <c r="QSL74" s="149"/>
      <c r="QSM74" s="149"/>
      <c r="QSN74" s="149"/>
      <c r="QSO74" s="149"/>
      <c r="QSP74" s="149"/>
      <c r="QSQ74" s="149"/>
      <c r="QSR74" s="149"/>
      <c r="QSS74" s="149"/>
      <c r="QST74" s="149"/>
      <c r="QSU74" s="149"/>
      <c r="QSV74" s="150"/>
      <c r="QSW74" s="149"/>
      <c r="QSX74" s="149"/>
      <c r="QSY74" s="149"/>
      <c r="QSZ74" s="149"/>
      <c r="QTA74" s="149"/>
      <c r="QTB74" s="149"/>
      <c r="QTC74" s="149"/>
      <c r="QTD74" s="149"/>
      <c r="QTE74" s="149"/>
      <c r="QTF74" s="149"/>
      <c r="QTG74" s="149"/>
      <c r="QTH74" s="149"/>
      <c r="QTI74" s="149"/>
      <c r="QTJ74" s="149"/>
      <c r="QTK74" s="149"/>
      <c r="QTL74" s="150"/>
      <c r="QTM74" s="149"/>
      <c r="QTN74" s="149"/>
      <c r="QTO74" s="149"/>
      <c r="QTP74" s="149"/>
      <c r="QTQ74" s="149"/>
      <c r="QTR74" s="149"/>
      <c r="QTS74" s="149"/>
      <c r="QTT74" s="149"/>
      <c r="QTU74" s="149"/>
      <c r="QTV74" s="149"/>
      <c r="QTW74" s="149"/>
      <c r="QTX74" s="149"/>
      <c r="QTY74" s="149"/>
      <c r="QTZ74" s="149"/>
      <c r="QUA74" s="149"/>
      <c r="QUB74" s="150"/>
      <c r="QUC74" s="149"/>
      <c r="QUD74" s="149"/>
      <c r="QUE74" s="149"/>
      <c r="QUF74" s="149"/>
      <c r="QUG74" s="149"/>
      <c r="QUH74" s="149"/>
      <c r="QUI74" s="149"/>
      <c r="QUJ74" s="149"/>
      <c r="QUK74" s="149"/>
      <c r="QUL74" s="149"/>
      <c r="QUM74" s="149"/>
      <c r="QUN74" s="149"/>
      <c r="QUO74" s="149"/>
      <c r="QUP74" s="149"/>
      <c r="QUQ74" s="149"/>
      <c r="QUR74" s="150"/>
      <c r="QUS74" s="149"/>
      <c r="QUT74" s="149"/>
      <c r="QUU74" s="149"/>
      <c r="QUV74" s="149"/>
      <c r="QUW74" s="149"/>
      <c r="QUX74" s="149"/>
      <c r="QUY74" s="149"/>
      <c r="QUZ74" s="149"/>
      <c r="QVA74" s="149"/>
      <c r="QVB74" s="149"/>
      <c r="QVC74" s="149"/>
      <c r="QVD74" s="149"/>
      <c r="QVE74" s="149"/>
      <c r="QVF74" s="149"/>
      <c r="QVG74" s="149"/>
      <c r="QVH74" s="150"/>
      <c r="QVI74" s="149"/>
      <c r="QVJ74" s="149"/>
      <c r="QVK74" s="149"/>
      <c r="QVL74" s="149"/>
      <c r="QVM74" s="149"/>
      <c r="QVN74" s="149"/>
      <c r="QVO74" s="149"/>
      <c r="QVP74" s="149"/>
      <c r="QVQ74" s="149"/>
      <c r="QVR74" s="149"/>
      <c r="QVS74" s="149"/>
      <c r="QVT74" s="149"/>
      <c r="QVU74" s="149"/>
      <c r="QVV74" s="149"/>
      <c r="QVW74" s="149"/>
      <c r="QVX74" s="150"/>
      <c r="QVY74" s="149"/>
      <c r="QVZ74" s="149"/>
      <c r="QWA74" s="149"/>
      <c r="QWB74" s="149"/>
      <c r="QWC74" s="149"/>
      <c r="QWD74" s="149"/>
      <c r="QWE74" s="149"/>
      <c r="QWF74" s="149"/>
      <c r="QWG74" s="149"/>
      <c r="QWH74" s="149"/>
      <c r="QWI74" s="149"/>
      <c r="QWJ74" s="149"/>
      <c r="QWK74" s="149"/>
      <c r="QWL74" s="149"/>
      <c r="QWM74" s="149"/>
      <c r="QWN74" s="150"/>
      <c r="QWO74" s="149"/>
      <c r="QWP74" s="149"/>
      <c r="QWQ74" s="149"/>
      <c r="QWR74" s="149"/>
      <c r="QWS74" s="149"/>
      <c r="QWT74" s="149"/>
      <c r="QWU74" s="149"/>
      <c r="QWV74" s="149"/>
      <c r="QWW74" s="149"/>
      <c r="QWX74" s="149"/>
      <c r="QWY74" s="149"/>
      <c r="QWZ74" s="149"/>
      <c r="QXA74" s="149"/>
      <c r="QXB74" s="149"/>
      <c r="QXC74" s="149"/>
      <c r="QXD74" s="150"/>
      <c r="QXE74" s="149"/>
      <c r="QXF74" s="149"/>
      <c r="QXG74" s="149"/>
      <c r="QXH74" s="149"/>
      <c r="QXI74" s="149"/>
      <c r="QXJ74" s="149"/>
      <c r="QXK74" s="149"/>
      <c r="QXL74" s="149"/>
      <c r="QXM74" s="149"/>
      <c r="QXN74" s="149"/>
      <c r="QXO74" s="149"/>
      <c r="QXP74" s="149"/>
      <c r="QXQ74" s="149"/>
      <c r="QXR74" s="149"/>
      <c r="QXS74" s="149"/>
      <c r="QXT74" s="150"/>
      <c r="QXU74" s="149"/>
      <c r="QXV74" s="149"/>
      <c r="QXW74" s="149"/>
      <c r="QXX74" s="149"/>
      <c r="QXY74" s="149"/>
      <c r="QXZ74" s="149"/>
      <c r="QYA74" s="149"/>
      <c r="QYB74" s="149"/>
      <c r="QYC74" s="149"/>
      <c r="QYD74" s="149"/>
      <c r="QYE74" s="149"/>
      <c r="QYF74" s="149"/>
      <c r="QYG74" s="149"/>
      <c r="QYH74" s="149"/>
      <c r="QYI74" s="149"/>
      <c r="QYJ74" s="150"/>
      <c r="QYK74" s="149"/>
      <c r="QYL74" s="149"/>
      <c r="QYM74" s="149"/>
      <c r="QYN74" s="149"/>
      <c r="QYO74" s="149"/>
      <c r="QYP74" s="149"/>
      <c r="QYQ74" s="149"/>
      <c r="QYR74" s="149"/>
      <c r="QYS74" s="149"/>
      <c r="QYT74" s="149"/>
      <c r="QYU74" s="149"/>
      <c r="QYV74" s="149"/>
      <c r="QYW74" s="149"/>
      <c r="QYX74" s="149"/>
      <c r="QYY74" s="149"/>
      <c r="QYZ74" s="150"/>
      <c r="QZA74" s="149"/>
      <c r="QZB74" s="149"/>
      <c r="QZC74" s="149"/>
      <c r="QZD74" s="149"/>
      <c r="QZE74" s="149"/>
      <c r="QZF74" s="149"/>
      <c r="QZG74" s="149"/>
      <c r="QZH74" s="149"/>
      <c r="QZI74" s="149"/>
      <c r="QZJ74" s="149"/>
      <c r="QZK74" s="149"/>
      <c r="QZL74" s="149"/>
      <c r="QZM74" s="149"/>
      <c r="QZN74" s="149"/>
      <c r="QZO74" s="149"/>
      <c r="QZP74" s="150"/>
      <c r="QZQ74" s="149"/>
      <c r="QZR74" s="149"/>
      <c r="QZS74" s="149"/>
      <c r="QZT74" s="149"/>
      <c r="QZU74" s="149"/>
      <c r="QZV74" s="149"/>
      <c r="QZW74" s="149"/>
      <c r="QZX74" s="149"/>
      <c r="QZY74" s="149"/>
      <c r="QZZ74" s="149"/>
      <c r="RAA74" s="149"/>
      <c r="RAB74" s="149"/>
      <c r="RAC74" s="149"/>
      <c r="RAD74" s="149"/>
      <c r="RAE74" s="149"/>
      <c r="RAF74" s="150"/>
      <c r="RAG74" s="149"/>
      <c r="RAH74" s="149"/>
      <c r="RAI74" s="149"/>
      <c r="RAJ74" s="149"/>
      <c r="RAK74" s="149"/>
      <c r="RAL74" s="149"/>
      <c r="RAM74" s="149"/>
      <c r="RAN74" s="149"/>
      <c r="RAO74" s="149"/>
      <c r="RAP74" s="149"/>
      <c r="RAQ74" s="149"/>
      <c r="RAR74" s="149"/>
      <c r="RAS74" s="149"/>
      <c r="RAT74" s="149"/>
      <c r="RAU74" s="149"/>
      <c r="RAV74" s="150"/>
      <c r="RAW74" s="149"/>
      <c r="RAX74" s="149"/>
      <c r="RAY74" s="149"/>
      <c r="RAZ74" s="149"/>
      <c r="RBA74" s="149"/>
      <c r="RBB74" s="149"/>
      <c r="RBC74" s="149"/>
      <c r="RBD74" s="149"/>
      <c r="RBE74" s="149"/>
      <c r="RBF74" s="149"/>
      <c r="RBG74" s="149"/>
      <c r="RBH74" s="149"/>
      <c r="RBI74" s="149"/>
      <c r="RBJ74" s="149"/>
      <c r="RBK74" s="149"/>
      <c r="RBL74" s="150"/>
      <c r="RBM74" s="149"/>
      <c r="RBN74" s="149"/>
      <c r="RBO74" s="149"/>
      <c r="RBP74" s="149"/>
      <c r="RBQ74" s="149"/>
      <c r="RBR74" s="149"/>
      <c r="RBS74" s="149"/>
      <c r="RBT74" s="149"/>
      <c r="RBU74" s="149"/>
      <c r="RBV74" s="149"/>
      <c r="RBW74" s="149"/>
      <c r="RBX74" s="149"/>
      <c r="RBY74" s="149"/>
      <c r="RBZ74" s="149"/>
      <c r="RCA74" s="149"/>
      <c r="RCB74" s="150"/>
      <c r="RCC74" s="149"/>
      <c r="RCD74" s="149"/>
      <c r="RCE74" s="149"/>
      <c r="RCF74" s="149"/>
      <c r="RCG74" s="149"/>
      <c r="RCH74" s="149"/>
      <c r="RCI74" s="149"/>
      <c r="RCJ74" s="149"/>
      <c r="RCK74" s="149"/>
      <c r="RCL74" s="149"/>
      <c r="RCM74" s="149"/>
      <c r="RCN74" s="149"/>
      <c r="RCO74" s="149"/>
      <c r="RCP74" s="149"/>
      <c r="RCQ74" s="149"/>
      <c r="RCR74" s="150"/>
      <c r="RCS74" s="149"/>
      <c r="RCT74" s="149"/>
      <c r="RCU74" s="149"/>
      <c r="RCV74" s="149"/>
      <c r="RCW74" s="149"/>
      <c r="RCX74" s="149"/>
      <c r="RCY74" s="149"/>
      <c r="RCZ74" s="149"/>
      <c r="RDA74" s="149"/>
      <c r="RDB74" s="149"/>
      <c r="RDC74" s="149"/>
      <c r="RDD74" s="149"/>
      <c r="RDE74" s="149"/>
      <c r="RDF74" s="149"/>
      <c r="RDG74" s="149"/>
      <c r="RDH74" s="150"/>
      <c r="RDI74" s="149"/>
      <c r="RDJ74" s="149"/>
      <c r="RDK74" s="149"/>
      <c r="RDL74" s="149"/>
      <c r="RDM74" s="149"/>
      <c r="RDN74" s="149"/>
      <c r="RDO74" s="149"/>
      <c r="RDP74" s="149"/>
      <c r="RDQ74" s="149"/>
      <c r="RDR74" s="149"/>
      <c r="RDS74" s="149"/>
      <c r="RDT74" s="149"/>
      <c r="RDU74" s="149"/>
      <c r="RDV74" s="149"/>
      <c r="RDW74" s="149"/>
      <c r="RDX74" s="150"/>
      <c r="RDY74" s="149"/>
      <c r="RDZ74" s="149"/>
      <c r="REA74" s="149"/>
      <c r="REB74" s="149"/>
      <c r="REC74" s="149"/>
      <c r="RED74" s="149"/>
      <c r="REE74" s="149"/>
      <c r="REF74" s="149"/>
      <c r="REG74" s="149"/>
      <c r="REH74" s="149"/>
      <c r="REI74" s="149"/>
      <c r="REJ74" s="149"/>
      <c r="REK74" s="149"/>
      <c r="REL74" s="149"/>
      <c r="REM74" s="149"/>
      <c r="REN74" s="150"/>
      <c r="REO74" s="149"/>
      <c r="REP74" s="149"/>
      <c r="REQ74" s="149"/>
      <c r="RER74" s="149"/>
      <c r="RES74" s="149"/>
      <c r="RET74" s="149"/>
      <c r="REU74" s="149"/>
      <c r="REV74" s="149"/>
      <c r="REW74" s="149"/>
      <c r="REX74" s="149"/>
      <c r="REY74" s="149"/>
      <c r="REZ74" s="149"/>
      <c r="RFA74" s="149"/>
      <c r="RFB74" s="149"/>
      <c r="RFC74" s="149"/>
      <c r="RFD74" s="150"/>
      <c r="RFE74" s="149"/>
      <c r="RFF74" s="149"/>
      <c r="RFG74" s="149"/>
      <c r="RFH74" s="149"/>
      <c r="RFI74" s="149"/>
      <c r="RFJ74" s="149"/>
      <c r="RFK74" s="149"/>
      <c r="RFL74" s="149"/>
      <c r="RFM74" s="149"/>
      <c r="RFN74" s="149"/>
      <c r="RFO74" s="149"/>
      <c r="RFP74" s="149"/>
      <c r="RFQ74" s="149"/>
      <c r="RFR74" s="149"/>
      <c r="RFS74" s="149"/>
      <c r="RFT74" s="150"/>
      <c r="RFU74" s="149"/>
      <c r="RFV74" s="149"/>
      <c r="RFW74" s="149"/>
      <c r="RFX74" s="149"/>
      <c r="RFY74" s="149"/>
      <c r="RFZ74" s="149"/>
      <c r="RGA74" s="149"/>
      <c r="RGB74" s="149"/>
      <c r="RGC74" s="149"/>
      <c r="RGD74" s="149"/>
      <c r="RGE74" s="149"/>
      <c r="RGF74" s="149"/>
      <c r="RGG74" s="149"/>
      <c r="RGH74" s="149"/>
      <c r="RGI74" s="149"/>
      <c r="RGJ74" s="150"/>
      <c r="RGK74" s="149"/>
      <c r="RGL74" s="149"/>
      <c r="RGM74" s="149"/>
      <c r="RGN74" s="149"/>
      <c r="RGO74" s="149"/>
      <c r="RGP74" s="149"/>
      <c r="RGQ74" s="149"/>
      <c r="RGR74" s="149"/>
      <c r="RGS74" s="149"/>
      <c r="RGT74" s="149"/>
      <c r="RGU74" s="149"/>
      <c r="RGV74" s="149"/>
      <c r="RGW74" s="149"/>
      <c r="RGX74" s="149"/>
      <c r="RGY74" s="149"/>
      <c r="RGZ74" s="150"/>
      <c r="RHA74" s="149"/>
      <c r="RHB74" s="149"/>
      <c r="RHC74" s="149"/>
      <c r="RHD74" s="149"/>
      <c r="RHE74" s="149"/>
      <c r="RHF74" s="149"/>
      <c r="RHG74" s="149"/>
      <c r="RHH74" s="149"/>
      <c r="RHI74" s="149"/>
      <c r="RHJ74" s="149"/>
      <c r="RHK74" s="149"/>
      <c r="RHL74" s="149"/>
      <c r="RHM74" s="149"/>
      <c r="RHN74" s="149"/>
      <c r="RHO74" s="149"/>
      <c r="RHP74" s="150"/>
      <c r="RHQ74" s="149"/>
      <c r="RHR74" s="149"/>
      <c r="RHS74" s="149"/>
      <c r="RHT74" s="149"/>
      <c r="RHU74" s="149"/>
      <c r="RHV74" s="149"/>
      <c r="RHW74" s="149"/>
      <c r="RHX74" s="149"/>
      <c r="RHY74" s="149"/>
      <c r="RHZ74" s="149"/>
      <c r="RIA74" s="149"/>
      <c r="RIB74" s="149"/>
      <c r="RIC74" s="149"/>
      <c r="RID74" s="149"/>
      <c r="RIE74" s="149"/>
      <c r="RIF74" s="150"/>
      <c r="RIG74" s="149"/>
      <c r="RIH74" s="149"/>
      <c r="RII74" s="149"/>
      <c r="RIJ74" s="149"/>
      <c r="RIK74" s="149"/>
      <c r="RIL74" s="149"/>
      <c r="RIM74" s="149"/>
      <c r="RIN74" s="149"/>
      <c r="RIO74" s="149"/>
      <c r="RIP74" s="149"/>
      <c r="RIQ74" s="149"/>
      <c r="RIR74" s="149"/>
      <c r="RIS74" s="149"/>
      <c r="RIT74" s="149"/>
      <c r="RIU74" s="149"/>
      <c r="RIV74" s="150"/>
      <c r="RIW74" s="149"/>
      <c r="RIX74" s="149"/>
      <c r="RIY74" s="149"/>
      <c r="RIZ74" s="149"/>
      <c r="RJA74" s="149"/>
      <c r="RJB74" s="149"/>
      <c r="RJC74" s="149"/>
      <c r="RJD74" s="149"/>
      <c r="RJE74" s="149"/>
      <c r="RJF74" s="149"/>
      <c r="RJG74" s="149"/>
      <c r="RJH74" s="149"/>
      <c r="RJI74" s="149"/>
      <c r="RJJ74" s="149"/>
      <c r="RJK74" s="149"/>
      <c r="RJL74" s="150"/>
      <c r="RJM74" s="149"/>
      <c r="RJN74" s="149"/>
      <c r="RJO74" s="149"/>
      <c r="RJP74" s="149"/>
      <c r="RJQ74" s="149"/>
      <c r="RJR74" s="149"/>
      <c r="RJS74" s="149"/>
      <c r="RJT74" s="149"/>
      <c r="RJU74" s="149"/>
      <c r="RJV74" s="149"/>
      <c r="RJW74" s="149"/>
      <c r="RJX74" s="149"/>
      <c r="RJY74" s="149"/>
      <c r="RJZ74" s="149"/>
      <c r="RKA74" s="149"/>
      <c r="RKB74" s="150"/>
      <c r="RKC74" s="149"/>
      <c r="RKD74" s="149"/>
      <c r="RKE74" s="149"/>
      <c r="RKF74" s="149"/>
      <c r="RKG74" s="149"/>
      <c r="RKH74" s="149"/>
      <c r="RKI74" s="149"/>
      <c r="RKJ74" s="149"/>
      <c r="RKK74" s="149"/>
      <c r="RKL74" s="149"/>
      <c r="RKM74" s="149"/>
      <c r="RKN74" s="149"/>
      <c r="RKO74" s="149"/>
      <c r="RKP74" s="149"/>
      <c r="RKQ74" s="149"/>
      <c r="RKR74" s="150"/>
      <c r="RKS74" s="149"/>
      <c r="RKT74" s="149"/>
      <c r="RKU74" s="149"/>
      <c r="RKV74" s="149"/>
      <c r="RKW74" s="149"/>
      <c r="RKX74" s="149"/>
      <c r="RKY74" s="149"/>
      <c r="RKZ74" s="149"/>
      <c r="RLA74" s="149"/>
      <c r="RLB74" s="149"/>
      <c r="RLC74" s="149"/>
      <c r="RLD74" s="149"/>
      <c r="RLE74" s="149"/>
      <c r="RLF74" s="149"/>
      <c r="RLG74" s="149"/>
      <c r="RLH74" s="150"/>
      <c r="RLI74" s="149"/>
      <c r="RLJ74" s="149"/>
      <c r="RLK74" s="149"/>
      <c r="RLL74" s="149"/>
      <c r="RLM74" s="149"/>
      <c r="RLN74" s="149"/>
      <c r="RLO74" s="149"/>
      <c r="RLP74" s="149"/>
      <c r="RLQ74" s="149"/>
      <c r="RLR74" s="149"/>
      <c r="RLS74" s="149"/>
      <c r="RLT74" s="149"/>
      <c r="RLU74" s="149"/>
      <c r="RLV74" s="149"/>
      <c r="RLW74" s="149"/>
      <c r="RLX74" s="150"/>
      <c r="RLY74" s="149"/>
      <c r="RLZ74" s="149"/>
      <c r="RMA74" s="149"/>
      <c r="RMB74" s="149"/>
      <c r="RMC74" s="149"/>
      <c r="RMD74" s="149"/>
      <c r="RME74" s="149"/>
      <c r="RMF74" s="149"/>
      <c r="RMG74" s="149"/>
      <c r="RMH74" s="149"/>
      <c r="RMI74" s="149"/>
      <c r="RMJ74" s="149"/>
      <c r="RMK74" s="149"/>
      <c r="RML74" s="149"/>
      <c r="RMM74" s="149"/>
      <c r="RMN74" s="150"/>
      <c r="RMO74" s="149"/>
      <c r="RMP74" s="149"/>
      <c r="RMQ74" s="149"/>
      <c r="RMR74" s="149"/>
      <c r="RMS74" s="149"/>
      <c r="RMT74" s="149"/>
      <c r="RMU74" s="149"/>
      <c r="RMV74" s="149"/>
      <c r="RMW74" s="149"/>
      <c r="RMX74" s="149"/>
      <c r="RMY74" s="149"/>
      <c r="RMZ74" s="149"/>
      <c r="RNA74" s="149"/>
      <c r="RNB74" s="149"/>
      <c r="RNC74" s="149"/>
      <c r="RND74" s="150"/>
      <c r="RNE74" s="149"/>
      <c r="RNF74" s="149"/>
      <c r="RNG74" s="149"/>
      <c r="RNH74" s="149"/>
      <c r="RNI74" s="149"/>
      <c r="RNJ74" s="149"/>
      <c r="RNK74" s="149"/>
      <c r="RNL74" s="149"/>
      <c r="RNM74" s="149"/>
      <c r="RNN74" s="149"/>
      <c r="RNO74" s="149"/>
      <c r="RNP74" s="149"/>
      <c r="RNQ74" s="149"/>
      <c r="RNR74" s="149"/>
      <c r="RNS74" s="149"/>
      <c r="RNT74" s="150"/>
      <c r="RNU74" s="149"/>
      <c r="RNV74" s="149"/>
      <c r="RNW74" s="149"/>
      <c r="RNX74" s="149"/>
      <c r="RNY74" s="149"/>
      <c r="RNZ74" s="149"/>
      <c r="ROA74" s="149"/>
      <c r="ROB74" s="149"/>
      <c r="ROC74" s="149"/>
      <c r="ROD74" s="149"/>
      <c r="ROE74" s="149"/>
      <c r="ROF74" s="149"/>
      <c r="ROG74" s="149"/>
      <c r="ROH74" s="149"/>
      <c r="ROI74" s="149"/>
      <c r="ROJ74" s="150"/>
      <c r="ROK74" s="149"/>
      <c r="ROL74" s="149"/>
      <c r="ROM74" s="149"/>
      <c r="RON74" s="149"/>
      <c r="ROO74" s="149"/>
      <c r="ROP74" s="149"/>
      <c r="ROQ74" s="149"/>
      <c r="ROR74" s="149"/>
      <c r="ROS74" s="149"/>
      <c r="ROT74" s="149"/>
      <c r="ROU74" s="149"/>
      <c r="ROV74" s="149"/>
      <c r="ROW74" s="149"/>
      <c r="ROX74" s="149"/>
      <c r="ROY74" s="149"/>
      <c r="ROZ74" s="150"/>
      <c r="RPA74" s="149"/>
      <c r="RPB74" s="149"/>
      <c r="RPC74" s="149"/>
      <c r="RPD74" s="149"/>
      <c r="RPE74" s="149"/>
      <c r="RPF74" s="149"/>
      <c r="RPG74" s="149"/>
      <c r="RPH74" s="149"/>
      <c r="RPI74" s="149"/>
      <c r="RPJ74" s="149"/>
      <c r="RPK74" s="149"/>
      <c r="RPL74" s="149"/>
      <c r="RPM74" s="149"/>
      <c r="RPN74" s="149"/>
      <c r="RPO74" s="149"/>
      <c r="RPP74" s="150"/>
      <c r="RPQ74" s="149"/>
      <c r="RPR74" s="149"/>
      <c r="RPS74" s="149"/>
      <c r="RPT74" s="149"/>
      <c r="RPU74" s="149"/>
      <c r="RPV74" s="149"/>
      <c r="RPW74" s="149"/>
      <c r="RPX74" s="149"/>
      <c r="RPY74" s="149"/>
      <c r="RPZ74" s="149"/>
      <c r="RQA74" s="149"/>
      <c r="RQB74" s="149"/>
      <c r="RQC74" s="149"/>
      <c r="RQD74" s="149"/>
      <c r="RQE74" s="149"/>
      <c r="RQF74" s="150"/>
      <c r="RQG74" s="149"/>
      <c r="RQH74" s="149"/>
      <c r="RQI74" s="149"/>
      <c r="RQJ74" s="149"/>
      <c r="RQK74" s="149"/>
      <c r="RQL74" s="149"/>
      <c r="RQM74" s="149"/>
      <c r="RQN74" s="149"/>
      <c r="RQO74" s="149"/>
      <c r="RQP74" s="149"/>
      <c r="RQQ74" s="149"/>
      <c r="RQR74" s="149"/>
      <c r="RQS74" s="149"/>
      <c r="RQT74" s="149"/>
      <c r="RQU74" s="149"/>
      <c r="RQV74" s="150"/>
      <c r="RQW74" s="149"/>
      <c r="RQX74" s="149"/>
      <c r="RQY74" s="149"/>
      <c r="RQZ74" s="149"/>
      <c r="RRA74" s="149"/>
      <c r="RRB74" s="149"/>
      <c r="RRC74" s="149"/>
      <c r="RRD74" s="149"/>
      <c r="RRE74" s="149"/>
      <c r="RRF74" s="149"/>
      <c r="RRG74" s="149"/>
      <c r="RRH74" s="149"/>
      <c r="RRI74" s="149"/>
      <c r="RRJ74" s="149"/>
      <c r="RRK74" s="149"/>
      <c r="RRL74" s="150"/>
      <c r="RRM74" s="149"/>
      <c r="RRN74" s="149"/>
      <c r="RRO74" s="149"/>
      <c r="RRP74" s="149"/>
      <c r="RRQ74" s="149"/>
      <c r="RRR74" s="149"/>
      <c r="RRS74" s="149"/>
      <c r="RRT74" s="149"/>
      <c r="RRU74" s="149"/>
      <c r="RRV74" s="149"/>
      <c r="RRW74" s="149"/>
      <c r="RRX74" s="149"/>
      <c r="RRY74" s="149"/>
      <c r="RRZ74" s="149"/>
      <c r="RSA74" s="149"/>
      <c r="RSB74" s="150"/>
      <c r="RSC74" s="149"/>
      <c r="RSD74" s="149"/>
      <c r="RSE74" s="149"/>
      <c r="RSF74" s="149"/>
      <c r="RSG74" s="149"/>
      <c r="RSH74" s="149"/>
      <c r="RSI74" s="149"/>
      <c r="RSJ74" s="149"/>
      <c r="RSK74" s="149"/>
      <c r="RSL74" s="149"/>
      <c r="RSM74" s="149"/>
      <c r="RSN74" s="149"/>
      <c r="RSO74" s="149"/>
      <c r="RSP74" s="149"/>
      <c r="RSQ74" s="149"/>
      <c r="RSR74" s="150"/>
      <c r="RSS74" s="149"/>
      <c r="RST74" s="149"/>
      <c r="RSU74" s="149"/>
      <c r="RSV74" s="149"/>
      <c r="RSW74" s="149"/>
      <c r="RSX74" s="149"/>
      <c r="RSY74" s="149"/>
      <c r="RSZ74" s="149"/>
      <c r="RTA74" s="149"/>
      <c r="RTB74" s="149"/>
      <c r="RTC74" s="149"/>
      <c r="RTD74" s="149"/>
      <c r="RTE74" s="149"/>
      <c r="RTF74" s="149"/>
      <c r="RTG74" s="149"/>
      <c r="RTH74" s="150"/>
      <c r="RTI74" s="149"/>
      <c r="RTJ74" s="149"/>
      <c r="RTK74" s="149"/>
      <c r="RTL74" s="149"/>
      <c r="RTM74" s="149"/>
      <c r="RTN74" s="149"/>
      <c r="RTO74" s="149"/>
      <c r="RTP74" s="149"/>
      <c r="RTQ74" s="149"/>
      <c r="RTR74" s="149"/>
      <c r="RTS74" s="149"/>
      <c r="RTT74" s="149"/>
      <c r="RTU74" s="149"/>
      <c r="RTV74" s="149"/>
      <c r="RTW74" s="149"/>
      <c r="RTX74" s="150"/>
      <c r="RTY74" s="149"/>
      <c r="RTZ74" s="149"/>
      <c r="RUA74" s="149"/>
      <c r="RUB74" s="149"/>
      <c r="RUC74" s="149"/>
      <c r="RUD74" s="149"/>
      <c r="RUE74" s="149"/>
      <c r="RUF74" s="149"/>
      <c r="RUG74" s="149"/>
      <c r="RUH74" s="149"/>
      <c r="RUI74" s="149"/>
      <c r="RUJ74" s="149"/>
      <c r="RUK74" s="149"/>
      <c r="RUL74" s="149"/>
      <c r="RUM74" s="149"/>
      <c r="RUN74" s="150"/>
      <c r="RUO74" s="149"/>
      <c r="RUP74" s="149"/>
      <c r="RUQ74" s="149"/>
      <c r="RUR74" s="149"/>
      <c r="RUS74" s="149"/>
      <c r="RUT74" s="149"/>
      <c r="RUU74" s="149"/>
      <c r="RUV74" s="149"/>
      <c r="RUW74" s="149"/>
      <c r="RUX74" s="149"/>
      <c r="RUY74" s="149"/>
      <c r="RUZ74" s="149"/>
      <c r="RVA74" s="149"/>
      <c r="RVB74" s="149"/>
      <c r="RVC74" s="149"/>
      <c r="RVD74" s="150"/>
      <c r="RVE74" s="149"/>
      <c r="RVF74" s="149"/>
      <c r="RVG74" s="149"/>
      <c r="RVH74" s="149"/>
      <c r="RVI74" s="149"/>
      <c r="RVJ74" s="149"/>
      <c r="RVK74" s="149"/>
      <c r="RVL74" s="149"/>
      <c r="RVM74" s="149"/>
      <c r="RVN74" s="149"/>
      <c r="RVO74" s="149"/>
      <c r="RVP74" s="149"/>
      <c r="RVQ74" s="149"/>
      <c r="RVR74" s="149"/>
      <c r="RVS74" s="149"/>
      <c r="RVT74" s="150"/>
      <c r="RVU74" s="149"/>
      <c r="RVV74" s="149"/>
      <c r="RVW74" s="149"/>
      <c r="RVX74" s="149"/>
      <c r="RVY74" s="149"/>
      <c r="RVZ74" s="149"/>
      <c r="RWA74" s="149"/>
      <c r="RWB74" s="149"/>
      <c r="RWC74" s="149"/>
      <c r="RWD74" s="149"/>
      <c r="RWE74" s="149"/>
      <c r="RWF74" s="149"/>
      <c r="RWG74" s="149"/>
      <c r="RWH74" s="149"/>
      <c r="RWI74" s="149"/>
      <c r="RWJ74" s="150"/>
      <c r="RWK74" s="149"/>
      <c r="RWL74" s="149"/>
      <c r="RWM74" s="149"/>
      <c r="RWN74" s="149"/>
      <c r="RWO74" s="149"/>
      <c r="RWP74" s="149"/>
      <c r="RWQ74" s="149"/>
      <c r="RWR74" s="149"/>
      <c r="RWS74" s="149"/>
      <c r="RWT74" s="149"/>
      <c r="RWU74" s="149"/>
      <c r="RWV74" s="149"/>
      <c r="RWW74" s="149"/>
      <c r="RWX74" s="149"/>
      <c r="RWY74" s="149"/>
      <c r="RWZ74" s="150"/>
      <c r="RXA74" s="149"/>
      <c r="RXB74" s="149"/>
      <c r="RXC74" s="149"/>
      <c r="RXD74" s="149"/>
      <c r="RXE74" s="149"/>
      <c r="RXF74" s="149"/>
      <c r="RXG74" s="149"/>
      <c r="RXH74" s="149"/>
      <c r="RXI74" s="149"/>
      <c r="RXJ74" s="149"/>
      <c r="RXK74" s="149"/>
      <c r="RXL74" s="149"/>
      <c r="RXM74" s="149"/>
      <c r="RXN74" s="149"/>
      <c r="RXO74" s="149"/>
      <c r="RXP74" s="150"/>
      <c r="RXQ74" s="149"/>
      <c r="RXR74" s="149"/>
      <c r="RXS74" s="149"/>
      <c r="RXT74" s="149"/>
      <c r="RXU74" s="149"/>
      <c r="RXV74" s="149"/>
      <c r="RXW74" s="149"/>
      <c r="RXX74" s="149"/>
      <c r="RXY74" s="149"/>
      <c r="RXZ74" s="149"/>
      <c r="RYA74" s="149"/>
      <c r="RYB74" s="149"/>
      <c r="RYC74" s="149"/>
      <c r="RYD74" s="149"/>
      <c r="RYE74" s="149"/>
      <c r="RYF74" s="150"/>
      <c r="RYG74" s="149"/>
      <c r="RYH74" s="149"/>
      <c r="RYI74" s="149"/>
      <c r="RYJ74" s="149"/>
      <c r="RYK74" s="149"/>
      <c r="RYL74" s="149"/>
      <c r="RYM74" s="149"/>
      <c r="RYN74" s="149"/>
      <c r="RYO74" s="149"/>
      <c r="RYP74" s="149"/>
      <c r="RYQ74" s="149"/>
      <c r="RYR74" s="149"/>
      <c r="RYS74" s="149"/>
      <c r="RYT74" s="149"/>
      <c r="RYU74" s="149"/>
      <c r="RYV74" s="150"/>
      <c r="RYW74" s="149"/>
      <c r="RYX74" s="149"/>
      <c r="RYY74" s="149"/>
      <c r="RYZ74" s="149"/>
      <c r="RZA74" s="149"/>
      <c r="RZB74" s="149"/>
      <c r="RZC74" s="149"/>
      <c r="RZD74" s="149"/>
      <c r="RZE74" s="149"/>
      <c r="RZF74" s="149"/>
      <c r="RZG74" s="149"/>
      <c r="RZH74" s="149"/>
      <c r="RZI74" s="149"/>
      <c r="RZJ74" s="149"/>
      <c r="RZK74" s="149"/>
      <c r="RZL74" s="150"/>
      <c r="RZM74" s="149"/>
      <c r="RZN74" s="149"/>
      <c r="RZO74" s="149"/>
      <c r="RZP74" s="149"/>
      <c r="RZQ74" s="149"/>
      <c r="RZR74" s="149"/>
      <c r="RZS74" s="149"/>
      <c r="RZT74" s="149"/>
      <c r="RZU74" s="149"/>
      <c r="RZV74" s="149"/>
      <c r="RZW74" s="149"/>
      <c r="RZX74" s="149"/>
      <c r="RZY74" s="149"/>
      <c r="RZZ74" s="149"/>
      <c r="SAA74" s="149"/>
      <c r="SAB74" s="150"/>
      <c r="SAC74" s="149"/>
      <c r="SAD74" s="149"/>
      <c r="SAE74" s="149"/>
      <c r="SAF74" s="149"/>
      <c r="SAG74" s="149"/>
      <c r="SAH74" s="149"/>
      <c r="SAI74" s="149"/>
      <c r="SAJ74" s="149"/>
      <c r="SAK74" s="149"/>
      <c r="SAL74" s="149"/>
      <c r="SAM74" s="149"/>
      <c r="SAN74" s="149"/>
      <c r="SAO74" s="149"/>
      <c r="SAP74" s="149"/>
      <c r="SAQ74" s="149"/>
      <c r="SAR74" s="150"/>
      <c r="SAS74" s="149"/>
      <c r="SAT74" s="149"/>
      <c r="SAU74" s="149"/>
      <c r="SAV74" s="149"/>
      <c r="SAW74" s="149"/>
      <c r="SAX74" s="149"/>
      <c r="SAY74" s="149"/>
      <c r="SAZ74" s="149"/>
      <c r="SBA74" s="149"/>
      <c r="SBB74" s="149"/>
      <c r="SBC74" s="149"/>
      <c r="SBD74" s="149"/>
      <c r="SBE74" s="149"/>
      <c r="SBF74" s="149"/>
      <c r="SBG74" s="149"/>
      <c r="SBH74" s="150"/>
      <c r="SBI74" s="149"/>
      <c r="SBJ74" s="149"/>
      <c r="SBK74" s="149"/>
      <c r="SBL74" s="149"/>
      <c r="SBM74" s="149"/>
      <c r="SBN74" s="149"/>
      <c r="SBO74" s="149"/>
      <c r="SBP74" s="149"/>
      <c r="SBQ74" s="149"/>
      <c r="SBR74" s="149"/>
      <c r="SBS74" s="149"/>
      <c r="SBT74" s="149"/>
      <c r="SBU74" s="149"/>
      <c r="SBV74" s="149"/>
      <c r="SBW74" s="149"/>
      <c r="SBX74" s="150"/>
      <c r="SBY74" s="149"/>
      <c r="SBZ74" s="149"/>
      <c r="SCA74" s="149"/>
      <c r="SCB74" s="149"/>
      <c r="SCC74" s="149"/>
      <c r="SCD74" s="149"/>
      <c r="SCE74" s="149"/>
      <c r="SCF74" s="149"/>
      <c r="SCG74" s="149"/>
      <c r="SCH74" s="149"/>
      <c r="SCI74" s="149"/>
      <c r="SCJ74" s="149"/>
      <c r="SCK74" s="149"/>
      <c r="SCL74" s="149"/>
      <c r="SCM74" s="149"/>
      <c r="SCN74" s="150"/>
      <c r="SCO74" s="149"/>
      <c r="SCP74" s="149"/>
      <c r="SCQ74" s="149"/>
      <c r="SCR74" s="149"/>
      <c r="SCS74" s="149"/>
      <c r="SCT74" s="149"/>
      <c r="SCU74" s="149"/>
      <c r="SCV74" s="149"/>
      <c r="SCW74" s="149"/>
      <c r="SCX74" s="149"/>
      <c r="SCY74" s="149"/>
      <c r="SCZ74" s="149"/>
      <c r="SDA74" s="149"/>
      <c r="SDB74" s="149"/>
      <c r="SDC74" s="149"/>
      <c r="SDD74" s="150"/>
      <c r="SDE74" s="149"/>
      <c r="SDF74" s="149"/>
      <c r="SDG74" s="149"/>
      <c r="SDH74" s="149"/>
      <c r="SDI74" s="149"/>
      <c r="SDJ74" s="149"/>
      <c r="SDK74" s="149"/>
      <c r="SDL74" s="149"/>
      <c r="SDM74" s="149"/>
      <c r="SDN74" s="149"/>
      <c r="SDO74" s="149"/>
      <c r="SDP74" s="149"/>
      <c r="SDQ74" s="149"/>
      <c r="SDR74" s="149"/>
      <c r="SDS74" s="149"/>
      <c r="SDT74" s="150"/>
      <c r="SDU74" s="149"/>
      <c r="SDV74" s="149"/>
      <c r="SDW74" s="149"/>
      <c r="SDX74" s="149"/>
      <c r="SDY74" s="149"/>
      <c r="SDZ74" s="149"/>
      <c r="SEA74" s="149"/>
      <c r="SEB74" s="149"/>
      <c r="SEC74" s="149"/>
      <c r="SED74" s="149"/>
      <c r="SEE74" s="149"/>
      <c r="SEF74" s="149"/>
      <c r="SEG74" s="149"/>
      <c r="SEH74" s="149"/>
      <c r="SEI74" s="149"/>
      <c r="SEJ74" s="150"/>
      <c r="SEK74" s="149"/>
      <c r="SEL74" s="149"/>
      <c r="SEM74" s="149"/>
      <c r="SEN74" s="149"/>
      <c r="SEO74" s="149"/>
      <c r="SEP74" s="149"/>
      <c r="SEQ74" s="149"/>
      <c r="SER74" s="149"/>
      <c r="SES74" s="149"/>
      <c r="SET74" s="149"/>
      <c r="SEU74" s="149"/>
      <c r="SEV74" s="149"/>
      <c r="SEW74" s="149"/>
      <c r="SEX74" s="149"/>
      <c r="SEY74" s="149"/>
      <c r="SEZ74" s="150"/>
      <c r="SFA74" s="149"/>
      <c r="SFB74" s="149"/>
      <c r="SFC74" s="149"/>
      <c r="SFD74" s="149"/>
      <c r="SFE74" s="149"/>
      <c r="SFF74" s="149"/>
      <c r="SFG74" s="149"/>
      <c r="SFH74" s="149"/>
      <c r="SFI74" s="149"/>
      <c r="SFJ74" s="149"/>
      <c r="SFK74" s="149"/>
      <c r="SFL74" s="149"/>
      <c r="SFM74" s="149"/>
      <c r="SFN74" s="149"/>
      <c r="SFO74" s="149"/>
      <c r="SFP74" s="150"/>
      <c r="SFQ74" s="149"/>
      <c r="SFR74" s="149"/>
      <c r="SFS74" s="149"/>
      <c r="SFT74" s="149"/>
      <c r="SFU74" s="149"/>
      <c r="SFV74" s="149"/>
      <c r="SFW74" s="149"/>
      <c r="SFX74" s="149"/>
      <c r="SFY74" s="149"/>
      <c r="SFZ74" s="149"/>
      <c r="SGA74" s="149"/>
      <c r="SGB74" s="149"/>
      <c r="SGC74" s="149"/>
      <c r="SGD74" s="149"/>
      <c r="SGE74" s="149"/>
      <c r="SGF74" s="150"/>
      <c r="SGG74" s="149"/>
      <c r="SGH74" s="149"/>
      <c r="SGI74" s="149"/>
      <c r="SGJ74" s="149"/>
      <c r="SGK74" s="149"/>
      <c r="SGL74" s="149"/>
      <c r="SGM74" s="149"/>
      <c r="SGN74" s="149"/>
      <c r="SGO74" s="149"/>
      <c r="SGP74" s="149"/>
      <c r="SGQ74" s="149"/>
      <c r="SGR74" s="149"/>
      <c r="SGS74" s="149"/>
      <c r="SGT74" s="149"/>
      <c r="SGU74" s="149"/>
      <c r="SGV74" s="150"/>
      <c r="SGW74" s="149"/>
      <c r="SGX74" s="149"/>
      <c r="SGY74" s="149"/>
      <c r="SGZ74" s="149"/>
      <c r="SHA74" s="149"/>
      <c r="SHB74" s="149"/>
      <c r="SHC74" s="149"/>
      <c r="SHD74" s="149"/>
      <c r="SHE74" s="149"/>
      <c r="SHF74" s="149"/>
      <c r="SHG74" s="149"/>
      <c r="SHH74" s="149"/>
      <c r="SHI74" s="149"/>
      <c r="SHJ74" s="149"/>
      <c r="SHK74" s="149"/>
      <c r="SHL74" s="150"/>
      <c r="SHM74" s="149"/>
      <c r="SHN74" s="149"/>
      <c r="SHO74" s="149"/>
      <c r="SHP74" s="149"/>
      <c r="SHQ74" s="149"/>
      <c r="SHR74" s="149"/>
      <c r="SHS74" s="149"/>
      <c r="SHT74" s="149"/>
      <c r="SHU74" s="149"/>
      <c r="SHV74" s="149"/>
      <c r="SHW74" s="149"/>
      <c r="SHX74" s="149"/>
      <c r="SHY74" s="149"/>
      <c r="SHZ74" s="149"/>
      <c r="SIA74" s="149"/>
      <c r="SIB74" s="150"/>
      <c r="SIC74" s="149"/>
      <c r="SID74" s="149"/>
      <c r="SIE74" s="149"/>
      <c r="SIF74" s="149"/>
      <c r="SIG74" s="149"/>
      <c r="SIH74" s="149"/>
      <c r="SII74" s="149"/>
      <c r="SIJ74" s="149"/>
      <c r="SIK74" s="149"/>
      <c r="SIL74" s="149"/>
      <c r="SIM74" s="149"/>
      <c r="SIN74" s="149"/>
      <c r="SIO74" s="149"/>
      <c r="SIP74" s="149"/>
      <c r="SIQ74" s="149"/>
      <c r="SIR74" s="150"/>
      <c r="SIS74" s="149"/>
      <c r="SIT74" s="149"/>
      <c r="SIU74" s="149"/>
      <c r="SIV74" s="149"/>
      <c r="SIW74" s="149"/>
      <c r="SIX74" s="149"/>
      <c r="SIY74" s="149"/>
      <c r="SIZ74" s="149"/>
      <c r="SJA74" s="149"/>
      <c r="SJB74" s="149"/>
      <c r="SJC74" s="149"/>
      <c r="SJD74" s="149"/>
      <c r="SJE74" s="149"/>
      <c r="SJF74" s="149"/>
      <c r="SJG74" s="149"/>
      <c r="SJH74" s="150"/>
      <c r="SJI74" s="149"/>
      <c r="SJJ74" s="149"/>
      <c r="SJK74" s="149"/>
      <c r="SJL74" s="149"/>
      <c r="SJM74" s="149"/>
      <c r="SJN74" s="149"/>
      <c r="SJO74" s="149"/>
      <c r="SJP74" s="149"/>
      <c r="SJQ74" s="149"/>
      <c r="SJR74" s="149"/>
      <c r="SJS74" s="149"/>
      <c r="SJT74" s="149"/>
      <c r="SJU74" s="149"/>
      <c r="SJV74" s="149"/>
      <c r="SJW74" s="149"/>
      <c r="SJX74" s="150"/>
      <c r="SJY74" s="149"/>
      <c r="SJZ74" s="149"/>
      <c r="SKA74" s="149"/>
      <c r="SKB74" s="149"/>
      <c r="SKC74" s="149"/>
      <c r="SKD74" s="149"/>
      <c r="SKE74" s="149"/>
      <c r="SKF74" s="149"/>
      <c r="SKG74" s="149"/>
      <c r="SKH74" s="149"/>
      <c r="SKI74" s="149"/>
      <c r="SKJ74" s="149"/>
      <c r="SKK74" s="149"/>
      <c r="SKL74" s="149"/>
      <c r="SKM74" s="149"/>
      <c r="SKN74" s="150"/>
      <c r="SKO74" s="149"/>
      <c r="SKP74" s="149"/>
      <c r="SKQ74" s="149"/>
      <c r="SKR74" s="149"/>
      <c r="SKS74" s="149"/>
      <c r="SKT74" s="149"/>
      <c r="SKU74" s="149"/>
      <c r="SKV74" s="149"/>
      <c r="SKW74" s="149"/>
      <c r="SKX74" s="149"/>
      <c r="SKY74" s="149"/>
      <c r="SKZ74" s="149"/>
      <c r="SLA74" s="149"/>
      <c r="SLB74" s="149"/>
      <c r="SLC74" s="149"/>
      <c r="SLD74" s="150"/>
      <c r="SLE74" s="149"/>
      <c r="SLF74" s="149"/>
      <c r="SLG74" s="149"/>
      <c r="SLH74" s="149"/>
      <c r="SLI74" s="149"/>
      <c r="SLJ74" s="149"/>
      <c r="SLK74" s="149"/>
      <c r="SLL74" s="149"/>
      <c r="SLM74" s="149"/>
      <c r="SLN74" s="149"/>
      <c r="SLO74" s="149"/>
      <c r="SLP74" s="149"/>
      <c r="SLQ74" s="149"/>
      <c r="SLR74" s="149"/>
      <c r="SLS74" s="149"/>
      <c r="SLT74" s="150"/>
      <c r="SLU74" s="149"/>
      <c r="SLV74" s="149"/>
      <c r="SLW74" s="149"/>
      <c r="SLX74" s="149"/>
      <c r="SLY74" s="149"/>
      <c r="SLZ74" s="149"/>
      <c r="SMA74" s="149"/>
      <c r="SMB74" s="149"/>
      <c r="SMC74" s="149"/>
      <c r="SMD74" s="149"/>
      <c r="SME74" s="149"/>
      <c r="SMF74" s="149"/>
      <c r="SMG74" s="149"/>
      <c r="SMH74" s="149"/>
      <c r="SMI74" s="149"/>
      <c r="SMJ74" s="150"/>
      <c r="SMK74" s="149"/>
      <c r="SML74" s="149"/>
      <c r="SMM74" s="149"/>
      <c r="SMN74" s="149"/>
      <c r="SMO74" s="149"/>
      <c r="SMP74" s="149"/>
      <c r="SMQ74" s="149"/>
      <c r="SMR74" s="149"/>
      <c r="SMS74" s="149"/>
      <c r="SMT74" s="149"/>
      <c r="SMU74" s="149"/>
      <c r="SMV74" s="149"/>
      <c r="SMW74" s="149"/>
      <c r="SMX74" s="149"/>
      <c r="SMY74" s="149"/>
      <c r="SMZ74" s="150"/>
      <c r="SNA74" s="149"/>
      <c r="SNB74" s="149"/>
      <c r="SNC74" s="149"/>
      <c r="SND74" s="149"/>
      <c r="SNE74" s="149"/>
      <c r="SNF74" s="149"/>
      <c r="SNG74" s="149"/>
      <c r="SNH74" s="149"/>
      <c r="SNI74" s="149"/>
      <c r="SNJ74" s="149"/>
      <c r="SNK74" s="149"/>
      <c r="SNL74" s="149"/>
      <c r="SNM74" s="149"/>
      <c r="SNN74" s="149"/>
      <c r="SNO74" s="149"/>
      <c r="SNP74" s="150"/>
      <c r="SNQ74" s="149"/>
      <c r="SNR74" s="149"/>
      <c r="SNS74" s="149"/>
      <c r="SNT74" s="149"/>
      <c r="SNU74" s="149"/>
      <c r="SNV74" s="149"/>
      <c r="SNW74" s="149"/>
      <c r="SNX74" s="149"/>
      <c r="SNY74" s="149"/>
      <c r="SNZ74" s="149"/>
      <c r="SOA74" s="149"/>
      <c r="SOB74" s="149"/>
      <c r="SOC74" s="149"/>
      <c r="SOD74" s="149"/>
      <c r="SOE74" s="149"/>
      <c r="SOF74" s="150"/>
      <c r="SOG74" s="149"/>
      <c r="SOH74" s="149"/>
      <c r="SOI74" s="149"/>
      <c r="SOJ74" s="149"/>
      <c r="SOK74" s="149"/>
      <c r="SOL74" s="149"/>
      <c r="SOM74" s="149"/>
      <c r="SON74" s="149"/>
      <c r="SOO74" s="149"/>
      <c r="SOP74" s="149"/>
      <c r="SOQ74" s="149"/>
      <c r="SOR74" s="149"/>
      <c r="SOS74" s="149"/>
      <c r="SOT74" s="149"/>
      <c r="SOU74" s="149"/>
      <c r="SOV74" s="150"/>
      <c r="SOW74" s="149"/>
      <c r="SOX74" s="149"/>
      <c r="SOY74" s="149"/>
      <c r="SOZ74" s="149"/>
      <c r="SPA74" s="149"/>
      <c r="SPB74" s="149"/>
      <c r="SPC74" s="149"/>
      <c r="SPD74" s="149"/>
      <c r="SPE74" s="149"/>
      <c r="SPF74" s="149"/>
      <c r="SPG74" s="149"/>
      <c r="SPH74" s="149"/>
      <c r="SPI74" s="149"/>
      <c r="SPJ74" s="149"/>
      <c r="SPK74" s="149"/>
      <c r="SPL74" s="150"/>
      <c r="SPM74" s="149"/>
      <c r="SPN74" s="149"/>
      <c r="SPO74" s="149"/>
      <c r="SPP74" s="149"/>
      <c r="SPQ74" s="149"/>
      <c r="SPR74" s="149"/>
      <c r="SPS74" s="149"/>
      <c r="SPT74" s="149"/>
      <c r="SPU74" s="149"/>
      <c r="SPV74" s="149"/>
      <c r="SPW74" s="149"/>
      <c r="SPX74" s="149"/>
      <c r="SPY74" s="149"/>
      <c r="SPZ74" s="149"/>
      <c r="SQA74" s="149"/>
      <c r="SQB74" s="150"/>
      <c r="SQC74" s="149"/>
      <c r="SQD74" s="149"/>
      <c r="SQE74" s="149"/>
      <c r="SQF74" s="149"/>
      <c r="SQG74" s="149"/>
      <c r="SQH74" s="149"/>
      <c r="SQI74" s="149"/>
      <c r="SQJ74" s="149"/>
      <c r="SQK74" s="149"/>
      <c r="SQL74" s="149"/>
      <c r="SQM74" s="149"/>
      <c r="SQN74" s="149"/>
      <c r="SQO74" s="149"/>
      <c r="SQP74" s="149"/>
      <c r="SQQ74" s="149"/>
      <c r="SQR74" s="150"/>
      <c r="SQS74" s="149"/>
      <c r="SQT74" s="149"/>
      <c r="SQU74" s="149"/>
      <c r="SQV74" s="149"/>
      <c r="SQW74" s="149"/>
      <c r="SQX74" s="149"/>
      <c r="SQY74" s="149"/>
      <c r="SQZ74" s="149"/>
      <c r="SRA74" s="149"/>
      <c r="SRB74" s="149"/>
      <c r="SRC74" s="149"/>
      <c r="SRD74" s="149"/>
      <c r="SRE74" s="149"/>
      <c r="SRF74" s="149"/>
      <c r="SRG74" s="149"/>
      <c r="SRH74" s="150"/>
      <c r="SRI74" s="149"/>
      <c r="SRJ74" s="149"/>
      <c r="SRK74" s="149"/>
      <c r="SRL74" s="149"/>
      <c r="SRM74" s="149"/>
      <c r="SRN74" s="149"/>
      <c r="SRO74" s="149"/>
      <c r="SRP74" s="149"/>
      <c r="SRQ74" s="149"/>
      <c r="SRR74" s="149"/>
      <c r="SRS74" s="149"/>
      <c r="SRT74" s="149"/>
      <c r="SRU74" s="149"/>
      <c r="SRV74" s="149"/>
      <c r="SRW74" s="149"/>
      <c r="SRX74" s="150"/>
      <c r="SRY74" s="149"/>
      <c r="SRZ74" s="149"/>
      <c r="SSA74" s="149"/>
      <c r="SSB74" s="149"/>
      <c r="SSC74" s="149"/>
      <c r="SSD74" s="149"/>
      <c r="SSE74" s="149"/>
      <c r="SSF74" s="149"/>
      <c r="SSG74" s="149"/>
      <c r="SSH74" s="149"/>
      <c r="SSI74" s="149"/>
      <c r="SSJ74" s="149"/>
      <c r="SSK74" s="149"/>
      <c r="SSL74" s="149"/>
      <c r="SSM74" s="149"/>
      <c r="SSN74" s="150"/>
      <c r="SSO74" s="149"/>
      <c r="SSP74" s="149"/>
      <c r="SSQ74" s="149"/>
      <c r="SSR74" s="149"/>
      <c r="SSS74" s="149"/>
      <c r="SST74" s="149"/>
      <c r="SSU74" s="149"/>
      <c r="SSV74" s="149"/>
      <c r="SSW74" s="149"/>
      <c r="SSX74" s="149"/>
      <c r="SSY74" s="149"/>
      <c r="SSZ74" s="149"/>
      <c r="STA74" s="149"/>
      <c r="STB74" s="149"/>
      <c r="STC74" s="149"/>
      <c r="STD74" s="150"/>
      <c r="STE74" s="149"/>
      <c r="STF74" s="149"/>
      <c r="STG74" s="149"/>
      <c r="STH74" s="149"/>
      <c r="STI74" s="149"/>
      <c r="STJ74" s="149"/>
      <c r="STK74" s="149"/>
      <c r="STL74" s="149"/>
      <c r="STM74" s="149"/>
      <c r="STN74" s="149"/>
      <c r="STO74" s="149"/>
      <c r="STP74" s="149"/>
      <c r="STQ74" s="149"/>
      <c r="STR74" s="149"/>
      <c r="STS74" s="149"/>
      <c r="STT74" s="150"/>
      <c r="STU74" s="149"/>
      <c r="STV74" s="149"/>
      <c r="STW74" s="149"/>
      <c r="STX74" s="149"/>
      <c r="STY74" s="149"/>
      <c r="STZ74" s="149"/>
      <c r="SUA74" s="149"/>
      <c r="SUB74" s="149"/>
      <c r="SUC74" s="149"/>
      <c r="SUD74" s="149"/>
      <c r="SUE74" s="149"/>
      <c r="SUF74" s="149"/>
      <c r="SUG74" s="149"/>
      <c r="SUH74" s="149"/>
      <c r="SUI74" s="149"/>
      <c r="SUJ74" s="150"/>
      <c r="SUK74" s="149"/>
      <c r="SUL74" s="149"/>
      <c r="SUM74" s="149"/>
      <c r="SUN74" s="149"/>
      <c r="SUO74" s="149"/>
      <c r="SUP74" s="149"/>
      <c r="SUQ74" s="149"/>
      <c r="SUR74" s="149"/>
      <c r="SUS74" s="149"/>
      <c r="SUT74" s="149"/>
      <c r="SUU74" s="149"/>
      <c r="SUV74" s="149"/>
      <c r="SUW74" s="149"/>
      <c r="SUX74" s="149"/>
      <c r="SUY74" s="149"/>
      <c r="SUZ74" s="150"/>
      <c r="SVA74" s="149"/>
      <c r="SVB74" s="149"/>
      <c r="SVC74" s="149"/>
      <c r="SVD74" s="149"/>
      <c r="SVE74" s="149"/>
      <c r="SVF74" s="149"/>
      <c r="SVG74" s="149"/>
      <c r="SVH74" s="149"/>
      <c r="SVI74" s="149"/>
      <c r="SVJ74" s="149"/>
      <c r="SVK74" s="149"/>
      <c r="SVL74" s="149"/>
      <c r="SVM74" s="149"/>
      <c r="SVN74" s="149"/>
      <c r="SVO74" s="149"/>
      <c r="SVP74" s="150"/>
      <c r="SVQ74" s="149"/>
      <c r="SVR74" s="149"/>
      <c r="SVS74" s="149"/>
      <c r="SVT74" s="149"/>
      <c r="SVU74" s="149"/>
      <c r="SVV74" s="149"/>
      <c r="SVW74" s="149"/>
      <c r="SVX74" s="149"/>
      <c r="SVY74" s="149"/>
      <c r="SVZ74" s="149"/>
      <c r="SWA74" s="149"/>
      <c r="SWB74" s="149"/>
      <c r="SWC74" s="149"/>
      <c r="SWD74" s="149"/>
      <c r="SWE74" s="149"/>
      <c r="SWF74" s="150"/>
      <c r="SWG74" s="149"/>
      <c r="SWH74" s="149"/>
      <c r="SWI74" s="149"/>
      <c r="SWJ74" s="149"/>
      <c r="SWK74" s="149"/>
      <c r="SWL74" s="149"/>
      <c r="SWM74" s="149"/>
      <c r="SWN74" s="149"/>
      <c r="SWO74" s="149"/>
      <c r="SWP74" s="149"/>
      <c r="SWQ74" s="149"/>
      <c r="SWR74" s="149"/>
      <c r="SWS74" s="149"/>
      <c r="SWT74" s="149"/>
      <c r="SWU74" s="149"/>
      <c r="SWV74" s="150"/>
      <c r="SWW74" s="149"/>
      <c r="SWX74" s="149"/>
      <c r="SWY74" s="149"/>
      <c r="SWZ74" s="149"/>
      <c r="SXA74" s="149"/>
      <c r="SXB74" s="149"/>
      <c r="SXC74" s="149"/>
      <c r="SXD74" s="149"/>
      <c r="SXE74" s="149"/>
      <c r="SXF74" s="149"/>
      <c r="SXG74" s="149"/>
      <c r="SXH74" s="149"/>
      <c r="SXI74" s="149"/>
      <c r="SXJ74" s="149"/>
      <c r="SXK74" s="149"/>
      <c r="SXL74" s="150"/>
      <c r="SXM74" s="149"/>
      <c r="SXN74" s="149"/>
      <c r="SXO74" s="149"/>
      <c r="SXP74" s="149"/>
      <c r="SXQ74" s="149"/>
      <c r="SXR74" s="149"/>
      <c r="SXS74" s="149"/>
      <c r="SXT74" s="149"/>
      <c r="SXU74" s="149"/>
      <c r="SXV74" s="149"/>
      <c r="SXW74" s="149"/>
      <c r="SXX74" s="149"/>
      <c r="SXY74" s="149"/>
      <c r="SXZ74" s="149"/>
      <c r="SYA74" s="149"/>
      <c r="SYB74" s="150"/>
      <c r="SYC74" s="149"/>
      <c r="SYD74" s="149"/>
      <c r="SYE74" s="149"/>
      <c r="SYF74" s="149"/>
      <c r="SYG74" s="149"/>
      <c r="SYH74" s="149"/>
      <c r="SYI74" s="149"/>
      <c r="SYJ74" s="149"/>
      <c r="SYK74" s="149"/>
      <c r="SYL74" s="149"/>
      <c r="SYM74" s="149"/>
      <c r="SYN74" s="149"/>
      <c r="SYO74" s="149"/>
      <c r="SYP74" s="149"/>
      <c r="SYQ74" s="149"/>
      <c r="SYR74" s="150"/>
      <c r="SYS74" s="149"/>
      <c r="SYT74" s="149"/>
      <c r="SYU74" s="149"/>
      <c r="SYV74" s="149"/>
      <c r="SYW74" s="149"/>
      <c r="SYX74" s="149"/>
      <c r="SYY74" s="149"/>
      <c r="SYZ74" s="149"/>
      <c r="SZA74" s="149"/>
      <c r="SZB74" s="149"/>
      <c r="SZC74" s="149"/>
      <c r="SZD74" s="149"/>
      <c r="SZE74" s="149"/>
      <c r="SZF74" s="149"/>
      <c r="SZG74" s="149"/>
      <c r="SZH74" s="150"/>
      <c r="SZI74" s="149"/>
      <c r="SZJ74" s="149"/>
      <c r="SZK74" s="149"/>
      <c r="SZL74" s="149"/>
      <c r="SZM74" s="149"/>
      <c r="SZN74" s="149"/>
      <c r="SZO74" s="149"/>
      <c r="SZP74" s="149"/>
      <c r="SZQ74" s="149"/>
      <c r="SZR74" s="149"/>
      <c r="SZS74" s="149"/>
      <c r="SZT74" s="149"/>
      <c r="SZU74" s="149"/>
      <c r="SZV74" s="149"/>
      <c r="SZW74" s="149"/>
      <c r="SZX74" s="150"/>
      <c r="SZY74" s="149"/>
      <c r="SZZ74" s="149"/>
      <c r="TAA74" s="149"/>
      <c r="TAB74" s="149"/>
      <c r="TAC74" s="149"/>
      <c r="TAD74" s="149"/>
      <c r="TAE74" s="149"/>
      <c r="TAF74" s="149"/>
      <c r="TAG74" s="149"/>
      <c r="TAH74" s="149"/>
      <c r="TAI74" s="149"/>
      <c r="TAJ74" s="149"/>
      <c r="TAK74" s="149"/>
      <c r="TAL74" s="149"/>
      <c r="TAM74" s="149"/>
      <c r="TAN74" s="150"/>
      <c r="TAO74" s="149"/>
      <c r="TAP74" s="149"/>
      <c r="TAQ74" s="149"/>
      <c r="TAR74" s="149"/>
      <c r="TAS74" s="149"/>
      <c r="TAT74" s="149"/>
      <c r="TAU74" s="149"/>
      <c r="TAV74" s="149"/>
      <c r="TAW74" s="149"/>
      <c r="TAX74" s="149"/>
      <c r="TAY74" s="149"/>
      <c r="TAZ74" s="149"/>
      <c r="TBA74" s="149"/>
      <c r="TBB74" s="149"/>
      <c r="TBC74" s="149"/>
      <c r="TBD74" s="150"/>
      <c r="TBE74" s="149"/>
      <c r="TBF74" s="149"/>
      <c r="TBG74" s="149"/>
      <c r="TBH74" s="149"/>
      <c r="TBI74" s="149"/>
      <c r="TBJ74" s="149"/>
      <c r="TBK74" s="149"/>
      <c r="TBL74" s="149"/>
      <c r="TBM74" s="149"/>
      <c r="TBN74" s="149"/>
      <c r="TBO74" s="149"/>
      <c r="TBP74" s="149"/>
      <c r="TBQ74" s="149"/>
      <c r="TBR74" s="149"/>
      <c r="TBS74" s="149"/>
      <c r="TBT74" s="150"/>
      <c r="TBU74" s="149"/>
      <c r="TBV74" s="149"/>
      <c r="TBW74" s="149"/>
      <c r="TBX74" s="149"/>
      <c r="TBY74" s="149"/>
      <c r="TBZ74" s="149"/>
      <c r="TCA74" s="149"/>
      <c r="TCB74" s="149"/>
      <c r="TCC74" s="149"/>
      <c r="TCD74" s="149"/>
      <c r="TCE74" s="149"/>
      <c r="TCF74" s="149"/>
      <c r="TCG74" s="149"/>
      <c r="TCH74" s="149"/>
      <c r="TCI74" s="149"/>
      <c r="TCJ74" s="150"/>
      <c r="TCK74" s="149"/>
      <c r="TCL74" s="149"/>
      <c r="TCM74" s="149"/>
      <c r="TCN74" s="149"/>
      <c r="TCO74" s="149"/>
      <c r="TCP74" s="149"/>
      <c r="TCQ74" s="149"/>
      <c r="TCR74" s="149"/>
      <c r="TCS74" s="149"/>
      <c r="TCT74" s="149"/>
      <c r="TCU74" s="149"/>
      <c r="TCV74" s="149"/>
      <c r="TCW74" s="149"/>
      <c r="TCX74" s="149"/>
      <c r="TCY74" s="149"/>
      <c r="TCZ74" s="150"/>
      <c r="TDA74" s="149"/>
      <c r="TDB74" s="149"/>
      <c r="TDC74" s="149"/>
      <c r="TDD74" s="149"/>
      <c r="TDE74" s="149"/>
      <c r="TDF74" s="149"/>
      <c r="TDG74" s="149"/>
      <c r="TDH74" s="149"/>
      <c r="TDI74" s="149"/>
      <c r="TDJ74" s="149"/>
      <c r="TDK74" s="149"/>
      <c r="TDL74" s="149"/>
      <c r="TDM74" s="149"/>
      <c r="TDN74" s="149"/>
      <c r="TDO74" s="149"/>
      <c r="TDP74" s="150"/>
      <c r="TDQ74" s="149"/>
      <c r="TDR74" s="149"/>
      <c r="TDS74" s="149"/>
      <c r="TDT74" s="149"/>
      <c r="TDU74" s="149"/>
      <c r="TDV74" s="149"/>
      <c r="TDW74" s="149"/>
      <c r="TDX74" s="149"/>
      <c r="TDY74" s="149"/>
      <c r="TDZ74" s="149"/>
      <c r="TEA74" s="149"/>
      <c r="TEB74" s="149"/>
      <c r="TEC74" s="149"/>
      <c r="TED74" s="149"/>
      <c r="TEE74" s="149"/>
      <c r="TEF74" s="150"/>
      <c r="TEG74" s="149"/>
      <c r="TEH74" s="149"/>
      <c r="TEI74" s="149"/>
      <c r="TEJ74" s="149"/>
      <c r="TEK74" s="149"/>
      <c r="TEL74" s="149"/>
      <c r="TEM74" s="149"/>
      <c r="TEN74" s="149"/>
      <c r="TEO74" s="149"/>
      <c r="TEP74" s="149"/>
      <c r="TEQ74" s="149"/>
      <c r="TER74" s="149"/>
      <c r="TES74" s="149"/>
      <c r="TET74" s="149"/>
      <c r="TEU74" s="149"/>
      <c r="TEV74" s="150"/>
      <c r="TEW74" s="149"/>
      <c r="TEX74" s="149"/>
      <c r="TEY74" s="149"/>
      <c r="TEZ74" s="149"/>
      <c r="TFA74" s="149"/>
      <c r="TFB74" s="149"/>
      <c r="TFC74" s="149"/>
      <c r="TFD74" s="149"/>
      <c r="TFE74" s="149"/>
      <c r="TFF74" s="149"/>
      <c r="TFG74" s="149"/>
      <c r="TFH74" s="149"/>
      <c r="TFI74" s="149"/>
      <c r="TFJ74" s="149"/>
      <c r="TFK74" s="149"/>
      <c r="TFL74" s="150"/>
      <c r="TFM74" s="149"/>
      <c r="TFN74" s="149"/>
      <c r="TFO74" s="149"/>
      <c r="TFP74" s="149"/>
      <c r="TFQ74" s="149"/>
      <c r="TFR74" s="149"/>
      <c r="TFS74" s="149"/>
      <c r="TFT74" s="149"/>
      <c r="TFU74" s="149"/>
      <c r="TFV74" s="149"/>
      <c r="TFW74" s="149"/>
      <c r="TFX74" s="149"/>
      <c r="TFY74" s="149"/>
      <c r="TFZ74" s="149"/>
      <c r="TGA74" s="149"/>
      <c r="TGB74" s="150"/>
      <c r="TGC74" s="149"/>
      <c r="TGD74" s="149"/>
      <c r="TGE74" s="149"/>
      <c r="TGF74" s="149"/>
      <c r="TGG74" s="149"/>
      <c r="TGH74" s="149"/>
      <c r="TGI74" s="149"/>
      <c r="TGJ74" s="149"/>
      <c r="TGK74" s="149"/>
      <c r="TGL74" s="149"/>
      <c r="TGM74" s="149"/>
      <c r="TGN74" s="149"/>
      <c r="TGO74" s="149"/>
      <c r="TGP74" s="149"/>
      <c r="TGQ74" s="149"/>
      <c r="TGR74" s="150"/>
      <c r="TGS74" s="149"/>
      <c r="TGT74" s="149"/>
      <c r="TGU74" s="149"/>
      <c r="TGV74" s="149"/>
      <c r="TGW74" s="149"/>
      <c r="TGX74" s="149"/>
      <c r="TGY74" s="149"/>
      <c r="TGZ74" s="149"/>
      <c r="THA74" s="149"/>
      <c r="THB74" s="149"/>
      <c r="THC74" s="149"/>
      <c r="THD74" s="149"/>
      <c r="THE74" s="149"/>
      <c r="THF74" s="149"/>
      <c r="THG74" s="149"/>
      <c r="THH74" s="150"/>
      <c r="THI74" s="149"/>
      <c r="THJ74" s="149"/>
      <c r="THK74" s="149"/>
      <c r="THL74" s="149"/>
      <c r="THM74" s="149"/>
      <c r="THN74" s="149"/>
      <c r="THO74" s="149"/>
      <c r="THP74" s="149"/>
      <c r="THQ74" s="149"/>
      <c r="THR74" s="149"/>
      <c r="THS74" s="149"/>
      <c r="THT74" s="149"/>
      <c r="THU74" s="149"/>
      <c r="THV74" s="149"/>
      <c r="THW74" s="149"/>
      <c r="THX74" s="150"/>
      <c r="THY74" s="149"/>
      <c r="THZ74" s="149"/>
      <c r="TIA74" s="149"/>
      <c r="TIB74" s="149"/>
      <c r="TIC74" s="149"/>
      <c r="TID74" s="149"/>
      <c r="TIE74" s="149"/>
      <c r="TIF74" s="149"/>
      <c r="TIG74" s="149"/>
      <c r="TIH74" s="149"/>
      <c r="TII74" s="149"/>
      <c r="TIJ74" s="149"/>
      <c r="TIK74" s="149"/>
      <c r="TIL74" s="149"/>
      <c r="TIM74" s="149"/>
      <c r="TIN74" s="150"/>
      <c r="TIO74" s="149"/>
      <c r="TIP74" s="149"/>
      <c r="TIQ74" s="149"/>
      <c r="TIR74" s="149"/>
      <c r="TIS74" s="149"/>
      <c r="TIT74" s="149"/>
      <c r="TIU74" s="149"/>
      <c r="TIV74" s="149"/>
      <c r="TIW74" s="149"/>
      <c r="TIX74" s="149"/>
      <c r="TIY74" s="149"/>
      <c r="TIZ74" s="149"/>
      <c r="TJA74" s="149"/>
      <c r="TJB74" s="149"/>
      <c r="TJC74" s="149"/>
      <c r="TJD74" s="150"/>
      <c r="TJE74" s="149"/>
      <c r="TJF74" s="149"/>
      <c r="TJG74" s="149"/>
      <c r="TJH74" s="149"/>
      <c r="TJI74" s="149"/>
      <c r="TJJ74" s="149"/>
      <c r="TJK74" s="149"/>
      <c r="TJL74" s="149"/>
      <c r="TJM74" s="149"/>
      <c r="TJN74" s="149"/>
      <c r="TJO74" s="149"/>
      <c r="TJP74" s="149"/>
      <c r="TJQ74" s="149"/>
      <c r="TJR74" s="149"/>
      <c r="TJS74" s="149"/>
      <c r="TJT74" s="150"/>
      <c r="TJU74" s="149"/>
      <c r="TJV74" s="149"/>
      <c r="TJW74" s="149"/>
      <c r="TJX74" s="149"/>
      <c r="TJY74" s="149"/>
      <c r="TJZ74" s="149"/>
      <c r="TKA74" s="149"/>
      <c r="TKB74" s="149"/>
      <c r="TKC74" s="149"/>
      <c r="TKD74" s="149"/>
      <c r="TKE74" s="149"/>
      <c r="TKF74" s="149"/>
      <c r="TKG74" s="149"/>
      <c r="TKH74" s="149"/>
      <c r="TKI74" s="149"/>
      <c r="TKJ74" s="150"/>
      <c r="TKK74" s="149"/>
      <c r="TKL74" s="149"/>
      <c r="TKM74" s="149"/>
      <c r="TKN74" s="149"/>
      <c r="TKO74" s="149"/>
      <c r="TKP74" s="149"/>
      <c r="TKQ74" s="149"/>
      <c r="TKR74" s="149"/>
      <c r="TKS74" s="149"/>
      <c r="TKT74" s="149"/>
      <c r="TKU74" s="149"/>
      <c r="TKV74" s="149"/>
      <c r="TKW74" s="149"/>
      <c r="TKX74" s="149"/>
      <c r="TKY74" s="149"/>
      <c r="TKZ74" s="150"/>
      <c r="TLA74" s="149"/>
      <c r="TLB74" s="149"/>
      <c r="TLC74" s="149"/>
      <c r="TLD74" s="149"/>
      <c r="TLE74" s="149"/>
      <c r="TLF74" s="149"/>
      <c r="TLG74" s="149"/>
      <c r="TLH74" s="149"/>
      <c r="TLI74" s="149"/>
      <c r="TLJ74" s="149"/>
      <c r="TLK74" s="149"/>
      <c r="TLL74" s="149"/>
      <c r="TLM74" s="149"/>
      <c r="TLN74" s="149"/>
      <c r="TLO74" s="149"/>
      <c r="TLP74" s="150"/>
      <c r="TLQ74" s="149"/>
      <c r="TLR74" s="149"/>
      <c r="TLS74" s="149"/>
      <c r="TLT74" s="149"/>
      <c r="TLU74" s="149"/>
      <c r="TLV74" s="149"/>
      <c r="TLW74" s="149"/>
      <c r="TLX74" s="149"/>
      <c r="TLY74" s="149"/>
      <c r="TLZ74" s="149"/>
      <c r="TMA74" s="149"/>
      <c r="TMB74" s="149"/>
      <c r="TMC74" s="149"/>
      <c r="TMD74" s="149"/>
      <c r="TME74" s="149"/>
      <c r="TMF74" s="150"/>
      <c r="TMG74" s="149"/>
      <c r="TMH74" s="149"/>
      <c r="TMI74" s="149"/>
      <c r="TMJ74" s="149"/>
      <c r="TMK74" s="149"/>
      <c r="TML74" s="149"/>
      <c r="TMM74" s="149"/>
      <c r="TMN74" s="149"/>
      <c r="TMO74" s="149"/>
      <c r="TMP74" s="149"/>
      <c r="TMQ74" s="149"/>
      <c r="TMR74" s="149"/>
      <c r="TMS74" s="149"/>
      <c r="TMT74" s="149"/>
      <c r="TMU74" s="149"/>
      <c r="TMV74" s="150"/>
      <c r="TMW74" s="149"/>
      <c r="TMX74" s="149"/>
      <c r="TMY74" s="149"/>
      <c r="TMZ74" s="149"/>
      <c r="TNA74" s="149"/>
      <c r="TNB74" s="149"/>
      <c r="TNC74" s="149"/>
      <c r="TND74" s="149"/>
      <c r="TNE74" s="149"/>
      <c r="TNF74" s="149"/>
      <c r="TNG74" s="149"/>
      <c r="TNH74" s="149"/>
      <c r="TNI74" s="149"/>
      <c r="TNJ74" s="149"/>
      <c r="TNK74" s="149"/>
      <c r="TNL74" s="150"/>
      <c r="TNM74" s="149"/>
      <c r="TNN74" s="149"/>
      <c r="TNO74" s="149"/>
      <c r="TNP74" s="149"/>
      <c r="TNQ74" s="149"/>
      <c r="TNR74" s="149"/>
      <c r="TNS74" s="149"/>
      <c r="TNT74" s="149"/>
      <c r="TNU74" s="149"/>
      <c r="TNV74" s="149"/>
      <c r="TNW74" s="149"/>
      <c r="TNX74" s="149"/>
      <c r="TNY74" s="149"/>
      <c r="TNZ74" s="149"/>
      <c r="TOA74" s="149"/>
      <c r="TOB74" s="150"/>
      <c r="TOC74" s="149"/>
      <c r="TOD74" s="149"/>
      <c r="TOE74" s="149"/>
      <c r="TOF74" s="149"/>
      <c r="TOG74" s="149"/>
      <c r="TOH74" s="149"/>
      <c r="TOI74" s="149"/>
      <c r="TOJ74" s="149"/>
      <c r="TOK74" s="149"/>
      <c r="TOL74" s="149"/>
      <c r="TOM74" s="149"/>
      <c r="TON74" s="149"/>
      <c r="TOO74" s="149"/>
      <c r="TOP74" s="149"/>
      <c r="TOQ74" s="149"/>
      <c r="TOR74" s="150"/>
      <c r="TOS74" s="149"/>
      <c r="TOT74" s="149"/>
      <c r="TOU74" s="149"/>
      <c r="TOV74" s="149"/>
      <c r="TOW74" s="149"/>
      <c r="TOX74" s="149"/>
      <c r="TOY74" s="149"/>
      <c r="TOZ74" s="149"/>
      <c r="TPA74" s="149"/>
      <c r="TPB74" s="149"/>
      <c r="TPC74" s="149"/>
      <c r="TPD74" s="149"/>
      <c r="TPE74" s="149"/>
      <c r="TPF74" s="149"/>
      <c r="TPG74" s="149"/>
      <c r="TPH74" s="150"/>
      <c r="TPI74" s="149"/>
      <c r="TPJ74" s="149"/>
      <c r="TPK74" s="149"/>
      <c r="TPL74" s="149"/>
      <c r="TPM74" s="149"/>
      <c r="TPN74" s="149"/>
      <c r="TPO74" s="149"/>
      <c r="TPP74" s="149"/>
      <c r="TPQ74" s="149"/>
      <c r="TPR74" s="149"/>
      <c r="TPS74" s="149"/>
      <c r="TPT74" s="149"/>
      <c r="TPU74" s="149"/>
      <c r="TPV74" s="149"/>
      <c r="TPW74" s="149"/>
      <c r="TPX74" s="150"/>
      <c r="TPY74" s="149"/>
      <c r="TPZ74" s="149"/>
      <c r="TQA74" s="149"/>
      <c r="TQB74" s="149"/>
      <c r="TQC74" s="149"/>
      <c r="TQD74" s="149"/>
      <c r="TQE74" s="149"/>
      <c r="TQF74" s="149"/>
      <c r="TQG74" s="149"/>
      <c r="TQH74" s="149"/>
      <c r="TQI74" s="149"/>
      <c r="TQJ74" s="149"/>
      <c r="TQK74" s="149"/>
      <c r="TQL74" s="149"/>
      <c r="TQM74" s="149"/>
      <c r="TQN74" s="150"/>
      <c r="TQO74" s="149"/>
      <c r="TQP74" s="149"/>
      <c r="TQQ74" s="149"/>
      <c r="TQR74" s="149"/>
      <c r="TQS74" s="149"/>
      <c r="TQT74" s="149"/>
      <c r="TQU74" s="149"/>
      <c r="TQV74" s="149"/>
      <c r="TQW74" s="149"/>
      <c r="TQX74" s="149"/>
      <c r="TQY74" s="149"/>
      <c r="TQZ74" s="149"/>
      <c r="TRA74" s="149"/>
      <c r="TRB74" s="149"/>
      <c r="TRC74" s="149"/>
      <c r="TRD74" s="150"/>
      <c r="TRE74" s="149"/>
      <c r="TRF74" s="149"/>
      <c r="TRG74" s="149"/>
      <c r="TRH74" s="149"/>
      <c r="TRI74" s="149"/>
      <c r="TRJ74" s="149"/>
      <c r="TRK74" s="149"/>
      <c r="TRL74" s="149"/>
      <c r="TRM74" s="149"/>
      <c r="TRN74" s="149"/>
      <c r="TRO74" s="149"/>
      <c r="TRP74" s="149"/>
      <c r="TRQ74" s="149"/>
      <c r="TRR74" s="149"/>
      <c r="TRS74" s="149"/>
      <c r="TRT74" s="150"/>
      <c r="TRU74" s="149"/>
      <c r="TRV74" s="149"/>
      <c r="TRW74" s="149"/>
      <c r="TRX74" s="149"/>
      <c r="TRY74" s="149"/>
      <c r="TRZ74" s="149"/>
      <c r="TSA74" s="149"/>
      <c r="TSB74" s="149"/>
      <c r="TSC74" s="149"/>
      <c r="TSD74" s="149"/>
      <c r="TSE74" s="149"/>
      <c r="TSF74" s="149"/>
      <c r="TSG74" s="149"/>
      <c r="TSH74" s="149"/>
      <c r="TSI74" s="149"/>
      <c r="TSJ74" s="150"/>
      <c r="TSK74" s="149"/>
      <c r="TSL74" s="149"/>
      <c r="TSM74" s="149"/>
      <c r="TSN74" s="149"/>
      <c r="TSO74" s="149"/>
      <c r="TSP74" s="149"/>
      <c r="TSQ74" s="149"/>
      <c r="TSR74" s="149"/>
      <c r="TSS74" s="149"/>
      <c r="TST74" s="149"/>
      <c r="TSU74" s="149"/>
      <c r="TSV74" s="149"/>
      <c r="TSW74" s="149"/>
      <c r="TSX74" s="149"/>
      <c r="TSY74" s="149"/>
      <c r="TSZ74" s="150"/>
      <c r="TTA74" s="149"/>
      <c r="TTB74" s="149"/>
      <c r="TTC74" s="149"/>
      <c r="TTD74" s="149"/>
      <c r="TTE74" s="149"/>
      <c r="TTF74" s="149"/>
      <c r="TTG74" s="149"/>
      <c r="TTH74" s="149"/>
      <c r="TTI74" s="149"/>
      <c r="TTJ74" s="149"/>
      <c r="TTK74" s="149"/>
      <c r="TTL74" s="149"/>
      <c r="TTM74" s="149"/>
      <c r="TTN74" s="149"/>
      <c r="TTO74" s="149"/>
      <c r="TTP74" s="150"/>
      <c r="TTQ74" s="149"/>
      <c r="TTR74" s="149"/>
      <c r="TTS74" s="149"/>
      <c r="TTT74" s="149"/>
      <c r="TTU74" s="149"/>
      <c r="TTV74" s="149"/>
      <c r="TTW74" s="149"/>
      <c r="TTX74" s="149"/>
      <c r="TTY74" s="149"/>
      <c r="TTZ74" s="149"/>
      <c r="TUA74" s="149"/>
      <c r="TUB74" s="149"/>
      <c r="TUC74" s="149"/>
      <c r="TUD74" s="149"/>
      <c r="TUE74" s="149"/>
      <c r="TUF74" s="150"/>
      <c r="TUG74" s="149"/>
      <c r="TUH74" s="149"/>
      <c r="TUI74" s="149"/>
      <c r="TUJ74" s="149"/>
      <c r="TUK74" s="149"/>
      <c r="TUL74" s="149"/>
      <c r="TUM74" s="149"/>
      <c r="TUN74" s="149"/>
      <c r="TUO74" s="149"/>
      <c r="TUP74" s="149"/>
      <c r="TUQ74" s="149"/>
      <c r="TUR74" s="149"/>
      <c r="TUS74" s="149"/>
      <c r="TUT74" s="149"/>
      <c r="TUU74" s="149"/>
      <c r="TUV74" s="150"/>
      <c r="TUW74" s="149"/>
      <c r="TUX74" s="149"/>
      <c r="TUY74" s="149"/>
      <c r="TUZ74" s="149"/>
      <c r="TVA74" s="149"/>
      <c r="TVB74" s="149"/>
      <c r="TVC74" s="149"/>
      <c r="TVD74" s="149"/>
      <c r="TVE74" s="149"/>
      <c r="TVF74" s="149"/>
      <c r="TVG74" s="149"/>
      <c r="TVH74" s="149"/>
      <c r="TVI74" s="149"/>
      <c r="TVJ74" s="149"/>
      <c r="TVK74" s="149"/>
      <c r="TVL74" s="150"/>
      <c r="TVM74" s="149"/>
      <c r="TVN74" s="149"/>
      <c r="TVO74" s="149"/>
      <c r="TVP74" s="149"/>
      <c r="TVQ74" s="149"/>
      <c r="TVR74" s="149"/>
      <c r="TVS74" s="149"/>
      <c r="TVT74" s="149"/>
      <c r="TVU74" s="149"/>
      <c r="TVV74" s="149"/>
      <c r="TVW74" s="149"/>
      <c r="TVX74" s="149"/>
      <c r="TVY74" s="149"/>
      <c r="TVZ74" s="149"/>
      <c r="TWA74" s="149"/>
      <c r="TWB74" s="150"/>
      <c r="TWC74" s="149"/>
      <c r="TWD74" s="149"/>
      <c r="TWE74" s="149"/>
      <c r="TWF74" s="149"/>
      <c r="TWG74" s="149"/>
      <c r="TWH74" s="149"/>
      <c r="TWI74" s="149"/>
      <c r="TWJ74" s="149"/>
      <c r="TWK74" s="149"/>
      <c r="TWL74" s="149"/>
      <c r="TWM74" s="149"/>
      <c r="TWN74" s="149"/>
      <c r="TWO74" s="149"/>
      <c r="TWP74" s="149"/>
      <c r="TWQ74" s="149"/>
      <c r="TWR74" s="150"/>
      <c r="TWS74" s="149"/>
      <c r="TWT74" s="149"/>
      <c r="TWU74" s="149"/>
      <c r="TWV74" s="149"/>
      <c r="TWW74" s="149"/>
      <c r="TWX74" s="149"/>
      <c r="TWY74" s="149"/>
      <c r="TWZ74" s="149"/>
      <c r="TXA74" s="149"/>
      <c r="TXB74" s="149"/>
      <c r="TXC74" s="149"/>
      <c r="TXD74" s="149"/>
      <c r="TXE74" s="149"/>
      <c r="TXF74" s="149"/>
      <c r="TXG74" s="149"/>
      <c r="TXH74" s="150"/>
      <c r="TXI74" s="149"/>
      <c r="TXJ74" s="149"/>
      <c r="TXK74" s="149"/>
      <c r="TXL74" s="149"/>
      <c r="TXM74" s="149"/>
      <c r="TXN74" s="149"/>
      <c r="TXO74" s="149"/>
      <c r="TXP74" s="149"/>
      <c r="TXQ74" s="149"/>
      <c r="TXR74" s="149"/>
      <c r="TXS74" s="149"/>
      <c r="TXT74" s="149"/>
      <c r="TXU74" s="149"/>
      <c r="TXV74" s="149"/>
      <c r="TXW74" s="149"/>
      <c r="TXX74" s="150"/>
      <c r="TXY74" s="149"/>
      <c r="TXZ74" s="149"/>
      <c r="TYA74" s="149"/>
      <c r="TYB74" s="149"/>
      <c r="TYC74" s="149"/>
      <c r="TYD74" s="149"/>
      <c r="TYE74" s="149"/>
      <c r="TYF74" s="149"/>
      <c r="TYG74" s="149"/>
      <c r="TYH74" s="149"/>
      <c r="TYI74" s="149"/>
      <c r="TYJ74" s="149"/>
      <c r="TYK74" s="149"/>
      <c r="TYL74" s="149"/>
      <c r="TYM74" s="149"/>
      <c r="TYN74" s="150"/>
      <c r="TYO74" s="149"/>
      <c r="TYP74" s="149"/>
      <c r="TYQ74" s="149"/>
      <c r="TYR74" s="149"/>
      <c r="TYS74" s="149"/>
      <c r="TYT74" s="149"/>
      <c r="TYU74" s="149"/>
      <c r="TYV74" s="149"/>
      <c r="TYW74" s="149"/>
      <c r="TYX74" s="149"/>
      <c r="TYY74" s="149"/>
      <c r="TYZ74" s="149"/>
      <c r="TZA74" s="149"/>
      <c r="TZB74" s="149"/>
      <c r="TZC74" s="149"/>
      <c r="TZD74" s="150"/>
      <c r="TZE74" s="149"/>
      <c r="TZF74" s="149"/>
      <c r="TZG74" s="149"/>
      <c r="TZH74" s="149"/>
      <c r="TZI74" s="149"/>
      <c r="TZJ74" s="149"/>
      <c r="TZK74" s="149"/>
      <c r="TZL74" s="149"/>
      <c r="TZM74" s="149"/>
      <c r="TZN74" s="149"/>
      <c r="TZO74" s="149"/>
      <c r="TZP74" s="149"/>
      <c r="TZQ74" s="149"/>
      <c r="TZR74" s="149"/>
      <c r="TZS74" s="149"/>
      <c r="TZT74" s="150"/>
      <c r="TZU74" s="149"/>
      <c r="TZV74" s="149"/>
      <c r="TZW74" s="149"/>
      <c r="TZX74" s="149"/>
      <c r="TZY74" s="149"/>
      <c r="TZZ74" s="149"/>
      <c r="UAA74" s="149"/>
      <c r="UAB74" s="149"/>
      <c r="UAC74" s="149"/>
      <c r="UAD74" s="149"/>
      <c r="UAE74" s="149"/>
      <c r="UAF74" s="149"/>
      <c r="UAG74" s="149"/>
      <c r="UAH74" s="149"/>
      <c r="UAI74" s="149"/>
      <c r="UAJ74" s="150"/>
      <c r="UAK74" s="149"/>
      <c r="UAL74" s="149"/>
      <c r="UAM74" s="149"/>
      <c r="UAN74" s="149"/>
      <c r="UAO74" s="149"/>
      <c r="UAP74" s="149"/>
      <c r="UAQ74" s="149"/>
      <c r="UAR74" s="149"/>
      <c r="UAS74" s="149"/>
      <c r="UAT74" s="149"/>
      <c r="UAU74" s="149"/>
      <c r="UAV74" s="149"/>
      <c r="UAW74" s="149"/>
      <c r="UAX74" s="149"/>
      <c r="UAY74" s="149"/>
      <c r="UAZ74" s="150"/>
      <c r="UBA74" s="149"/>
      <c r="UBB74" s="149"/>
      <c r="UBC74" s="149"/>
      <c r="UBD74" s="149"/>
      <c r="UBE74" s="149"/>
      <c r="UBF74" s="149"/>
      <c r="UBG74" s="149"/>
      <c r="UBH74" s="149"/>
      <c r="UBI74" s="149"/>
      <c r="UBJ74" s="149"/>
      <c r="UBK74" s="149"/>
      <c r="UBL74" s="149"/>
      <c r="UBM74" s="149"/>
      <c r="UBN74" s="149"/>
      <c r="UBO74" s="149"/>
      <c r="UBP74" s="150"/>
      <c r="UBQ74" s="149"/>
      <c r="UBR74" s="149"/>
      <c r="UBS74" s="149"/>
      <c r="UBT74" s="149"/>
      <c r="UBU74" s="149"/>
      <c r="UBV74" s="149"/>
      <c r="UBW74" s="149"/>
      <c r="UBX74" s="149"/>
      <c r="UBY74" s="149"/>
      <c r="UBZ74" s="149"/>
      <c r="UCA74" s="149"/>
      <c r="UCB74" s="149"/>
      <c r="UCC74" s="149"/>
      <c r="UCD74" s="149"/>
      <c r="UCE74" s="149"/>
      <c r="UCF74" s="150"/>
      <c r="UCG74" s="149"/>
      <c r="UCH74" s="149"/>
      <c r="UCI74" s="149"/>
      <c r="UCJ74" s="149"/>
      <c r="UCK74" s="149"/>
      <c r="UCL74" s="149"/>
      <c r="UCM74" s="149"/>
      <c r="UCN74" s="149"/>
      <c r="UCO74" s="149"/>
      <c r="UCP74" s="149"/>
      <c r="UCQ74" s="149"/>
      <c r="UCR74" s="149"/>
      <c r="UCS74" s="149"/>
      <c r="UCT74" s="149"/>
      <c r="UCU74" s="149"/>
      <c r="UCV74" s="150"/>
      <c r="UCW74" s="149"/>
      <c r="UCX74" s="149"/>
      <c r="UCY74" s="149"/>
      <c r="UCZ74" s="149"/>
      <c r="UDA74" s="149"/>
      <c r="UDB74" s="149"/>
      <c r="UDC74" s="149"/>
      <c r="UDD74" s="149"/>
      <c r="UDE74" s="149"/>
      <c r="UDF74" s="149"/>
      <c r="UDG74" s="149"/>
      <c r="UDH74" s="149"/>
      <c r="UDI74" s="149"/>
      <c r="UDJ74" s="149"/>
      <c r="UDK74" s="149"/>
      <c r="UDL74" s="150"/>
      <c r="UDM74" s="149"/>
      <c r="UDN74" s="149"/>
      <c r="UDO74" s="149"/>
      <c r="UDP74" s="149"/>
      <c r="UDQ74" s="149"/>
      <c r="UDR74" s="149"/>
      <c r="UDS74" s="149"/>
      <c r="UDT74" s="149"/>
      <c r="UDU74" s="149"/>
      <c r="UDV74" s="149"/>
      <c r="UDW74" s="149"/>
      <c r="UDX74" s="149"/>
      <c r="UDY74" s="149"/>
      <c r="UDZ74" s="149"/>
      <c r="UEA74" s="149"/>
      <c r="UEB74" s="150"/>
      <c r="UEC74" s="149"/>
      <c r="UED74" s="149"/>
      <c r="UEE74" s="149"/>
      <c r="UEF74" s="149"/>
      <c r="UEG74" s="149"/>
      <c r="UEH74" s="149"/>
      <c r="UEI74" s="149"/>
      <c r="UEJ74" s="149"/>
      <c r="UEK74" s="149"/>
      <c r="UEL74" s="149"/>
      <c r="UEM74" s="149"/>
      <c r="UEN74" s="149"/>
      <c r="UEO74" s="149"/>
      <c r="UEP74" s="149"/>
      <c r="UEQ74" s="149"/>
      <c r="UER74" s="150"/>
      <c r="UES74" s="149"/>
      <c r="UET74" s="149"/>
      <c r="UEU74" s="149"/>
      <c r="UEV74" s="149"/>
      <c r="UEW74" s="149"/>
      <c r="UEX74" s="149"/>
      <c r="UEY74" s="149"/>
      <c r="UEZ74" s="149"/>
      <c r="UFA74" s="149"/>
      <c r="UFB74" s="149"/>
      <c r="UFC74" s="149"/>
      <c r="UFD74" s="149"/>
      <c r="UFE74" s="149"/>
      <c r="UFF74" s="149"/>
      <c r="UFG74" s="149"/>
      <c r="UFH74" s="150"/>
      <c r="UFI74" s="149"/>
      <c r="UFJ74" s="149"/>
      <c r="UFK74" s="149"/>
      <c r="UFL74" s="149"/>
      <c r="UFM74" s="149"/>
      <c r="UFN74" s="149"/>
      <c r="UFO74" s="149"/>
      <c r="UFP74" s="149"/>
      <c r="UFQ74" s="149"/>
      <c r="UFR74" s="149"/>
      <c r="UFS74" s="149"/>
      <c r="UFT74" s="149"/>
      <c r="UFU74" s="149"/>
      <c r="UFV74" s="149"/>
      <c r="UFW74" s="149"/>
      <c r="UFX74" s="150"/>
      <c r="UFY74" s="149"/>
      <c r="UFZ74" s="149"/>
      <c r="UGA74" s="149"/>
      <c r="UGB74" s="149"/>
      <c r="UGC74" s="149"/>
      <c r="UGD74" s="149"/>
      <c r="UGE74" s="149"/>
      <c r="UGF74" s="149"/>
      <c r="UGG74" s="149"/>
      <c r="UGH74" s="149"/>
      <c r="UGI74" s="149"/>
      <c r="UGJ74" s="149"/>
      <c r="UGK74" s="149"/>
      <c r="UGL74" s="149"/>
      <c r="UGM74" s="149"/>
      <c r="UGN74" s="150"/>
      <c r="UGO74" s="149"/>
      <c r="UGP74" s="149"/>
      <c r="UGQ74" s="149"/>
      <c r="UGR74" s="149"/>
      <c r="UGS74" s="149"/>
      <c r="UGT74" s="149"/>
      <c r="UGU74" s="149"/>
      <c r="UGV74" s="149"/>
      <c r="UGW74" s="149"/>
      <c r="UGX74" s="149"/>
      <c r="UGY74" s="149"/>
      <c r="UGZ74" s="149"/>
      <c r="UHA74" s="149"/>
      <c r="UHB74" s="149"/>
      <c r="UHC74" s="149"/>
      <c r="UHD74" s="150"/>
      <c r="UHE74" s="149"/>
      <c r="UHF74" s="149"/>
      <c r="UHG74" s="149"/>
      <c r="UHH74" s="149"/>
      <c r="UHI74" s="149"/>
      <c r="UHJ74" s="149"/>
      <c r="UHK74" s="149"/>
      <c r="UHL74" s="149"/>
      <c r="UHM74" s="149"/>
      <c r="UHN74" s="149"/>
      <c r="UHO74" s="149"/>
      <c r="UHP74" s="149"/>
      <c r="UHQ74" s="149"/>
      <c r="UHR74" s="149"/>
      <c r="UHS74" s="149"/>
      <c r="UHT74" s="150"/>
      <c r="UHU74" s="149"/>
      <c r="UHV74" s="149"/>
      <c r="UHW74" s="149"/>
      <c r="UHX74" s="149"/>
      <c r="UHY74" s="149"/>
      <c r="UHZ74" s="149"/>
      <c r="UIA74" s="149"/>
      <c r="UIB74" s="149"/>
      <c r="UIC74" s="149"/>
      <c r="UID74" s="149"/>
      <c r="UIE74" s="149"/>
      <c r="UIF74" s="149"/>
      <c r="UIG74" s="149"/>
      <c r="UIH74" s="149"/>
      <c r="UII74" s="149"/>
      <c r="UIJ74" s="150"/>
      <c r="UIK74" s="149"/>
      <c r="UIL74" s="149"/>
      <c r="UIM74" s="149"/>
      <c r="UIN74" s="149"/>
      <c r="UIO74" s="149"/>
      <c r="UIP74" s="149"/>
      <c r="UIQ74" s="149"/>
      <c r="UIR74" s="149"/>
      <c r="UIS74" s="149"/>
      <c r="UIT74" s="149"/>
      <c r="UIU74" s="149"/>
      <c r="UIV74" s="149"/>
      <c r="UIW74" s="149"/>
      <c r="UIX74" s="149"/>
      <c r="UIY74" s="149"/>
      <c r="UIZ74" s="150"/>
      <c r="UJA74" s="149"/>
      <c r="UJB74" s="149"/>
      <c r="UJC74" s="149"/>
      <c r="UJD74" s="149"/>
      <c r="UJE74" s="149"/>
      <c r="UJF74" s="149"/>
      <c r="UJG74" s="149"/>
      <c r="UJH74" s="149"/>
      <c r="UJI74" s="149"/>
      <c r="UJJ74" s="149"/>
      <c r="UJK74" s="149"/>
      <c r="UJL74" s="149"/>
      <c r="UJM74" s="149"/>
      <c r="UJN74" s="149"/>
      <c r="UJO74" s="149"/>
      <c r="UJP74" s="150"/>
      <c r="UJQ74" s="149"/>
      <c r="UJR74" s="149"/>
      <c r="UJS74" s="149"/>
      <c r="UJT74" s="149"/>
      <c r="UJU74" s="149"/>
      <c r="UJV74" s="149"/>
      <c r="UJW74" s="149"/>
      <c r="UJX74" s="149"/>
      <c r="UJY74" s="149"/>
      <c r="UJZ74" s="149"/>
      <c r="UKA74" s="149"/>
      <c r="UKB74" s="149"/>
      <c r="UKC74" s="149"/>
      <c r="UKD74" s="149"/>
      <c r="UKE74" s="149"/>
      <c r="UKF74" s="150"/>
      <c r="UKG74" s="149"/>
      <c r="UKH74" s="149"/>
      <c r="UKI74" s="149"/>
      <c r="UKJ74" s="149"/>
      <c r="UKK74" s="149"/>
      <c r="UKL74" s="149"/>
      <c r="UKM74" s="149"/>
      <c r="UKN74" s="149"/>
      <c r="UKO74" s="149"/>
      <c r="UKP74" s="149"/>
      <c r="UKQ74" s="149"/>
      <c r="UKR74" s="149"/>
      <c r="UKS74" s="149"/>
      <c r="UKT74" s="149"/>
      <c r="UKU74" s="149"/>
      <c r="UKV74" s="150"/>
      <c r="UKW74" s="149"/>
      <c r="UKX74" s="149"/>
      <c r="UKY74" s="149"/>
      <c r="UKZ74" s="149"/>
      <c r="ULA74" s="149"/>
      <c r="ULB74" s="149"/>
      <c r="ULC74" s="149"/>
      <c r="ULD74" s="149"/>
      <c r="ULE74" s="149"/>
      <c r="ULF74" s="149"/>
      <c r="ULG74" s="149"/>
      <c r="ULH74" s="149"/>
      <c r="ULI74" s="149"/>
      <c r="ULJ74" s="149"/>
      <c r="ULK74" s="149"/>
      <c r="ULL74" s="150"/>
      <c r="ULM74" s="149"/>
      <c r="ULN74" s="149"/>
      <c r="ULO74" s="149"/>
      <c r="ULP74" s="149"/>
      <c r="ULQ74" s="149"/>
      <c r="ULR74" s="149"/>
      <c r="ULS74" s="149"/>
      <c r="ULT74" s="149"/>
      <c r="ULU74" s="149"/>
      <c r="ULV74" s="149"/>
      <c r="ULW74" s="149"/>
      <c r="ULX74" s="149"/>
      <c r="ULY74" s="149"/>
      <c r="ULZ74" s="149"/>
      <c r="UMA74" s="149"/>
      <c r="UMB74" s="150"/>
      <c r="UMC74" s="149"/>
      <c r="UMD74" s="149"/>
      <c r="UME74" s="149"/>
      <c r="UMF74" s="149"/>
      <c r="UMG74" s="149"/>
      <c r="UMH74" s="149"/>
      <c r="UMI74" s="149"/>
      <c r="UMJ74" s="149"/>
      <c r="UMK74" s="149"/>
      <c r="UML74" s="149"/>
      <c r="UMM74" s="149"/>
      <c r="UMN74" s="149"/>
      <c r="UMO74" s="149"/>
      <c r="UMP74" s="149"/>
      <c r="UMQ74" s="149"/>
      <c r="UMR74" s="150"/>
      <c r="UMS74" s="149"/>
      <c r="UMT74" s="149"/>
      <c r="UMU74" s="149"/>
      <c r="UMV74" s="149"/>
      <c r="UMW74" s="149"/>
      <c r="UMX74" s="149"/>
      <c r="UMY74" s="149"/>
      <c r="UMZ74" s="149"/>
      <c r="UNA74" s="149"/>
      <c r="UNB74" s="149"/>
      <c r="UNC74" s="149"/>
      <c r="UND74" s="149"/>
      <c r="UNE74" s="149"/>
      <c r="UNF74" s="149"/>
      <c r="UNG74" s="149"/>
      <c r="UNH74" s="150"/>
      <c r="UNI74" s="149"/>
      <c r="UNJ74" s="149"/>
      <c r="UNK74" s="149"/>
      <c r="UNL74" s="149"/>
      <c r="UNM74" s="149"/>
      <c r="UNN74" s="149"/>
      <c r="UNO74" s="149"/>
      <c r="UNP74" s="149"/>
      <c r="UNQ74" s="149"/>
      <c r="UNR74" s="149"/>
      <c r="UNS74" s="149"/>
      <c r="UNT74" s="149"/>
      <c r="UNU74" s="149"/>
      <c r="UNV74" s="149"/>
      <c r="UNW74" s="149"/>
      <c r="UNX74" s="150"/>
      <c r="UNY74" s="149"/>
      <c r="UNZ74" s="149"/>
      <c r="UOA74" s="149"/>
      <c r="UOB74" s="149"/>
      <c r="UOC74" s="149"/>
      <c r="UOD74" s="149"/>
      <c r="UOE74" s="149"/>
      <c r="UOF74" s="149"/>
      <c r="UOG74" s="149"/>
      <c r="UOH74" s="149"/>
      <c r="UOI74" s="149"/>
      <c r="UOJ74" s="149"/>
      <c r="UOK74" s="149"/>
      <c r="UOL74" s="149"/>
      <c r="UOM74" s="149"/>
      <c r="UON74" s="150"/>
      <c r="UOO74" s="149"/>
      <c r="UOP74" s="149"/>
      <c r="UOQ74" s="149"/>
      <c r="UOR74" s="149"/>
      <c r="UOS74" s="149"/>
      <c r="UOT74" s="149"/>
      <c r="UOU74" s="149"/>
      <c r="UOV74" s="149"/>
      <c r="UOW74" s="149"/>
      <c r="UOX74" s="149"/>
      <c r="UOY74" s="149"/>
      <c r="UOZ74" s="149"/>
      <c r="UPA74" s="149"/>
      <c r="UPB74" s="149"/>
      <c r="UPC74" s="149"/>
      <c r="UPD74" s="150"/>
      <c r="UPE74" s="149"/>
      <c r="UPF74" s="149"/>
      <c r="UPG74" s="149"/>
      <c r="UPH74" s="149"/>
      <c r="UPI74" s="149"/>
      <c r="UPJ74" s="149"/>
      <c r="UPK74" s="149"/>
      <c r="UPL74" s="149"/>
      <c r="UPM74" s="149"/>
      <c r="UPN74" s="149"/>
      <c r="UPO74" s="149"/>
      <c r="UPP74" s="149"/>
      <c r="UPQ74" s="149"/>
      <c r="UPR74" s="149"/>
      <c r="UPS74" s="149"/>
      <c r="UPT74" s="150"/>
      <c r="UPU74" s="149"/>
      <c r="UPV74" s="149"/>
      <c r="UPW74" s="149"/>
      <c r="UPX74" s="149"/>
      <c r="UPY74" s="149"/>
      <c r="UPZ74" s="149"/>
      <c r="UQA74" s="149"/>
      <c r="UQB74" s="149"/>
      <c r="UQC74" s="149"/>
      <c r="UQD74" s="149"/>
      <c r="UQE74" s="149"/>
      <c r="UQF74" s="149"/>
      <c r="UQG74" s="149"/>
      <c r="UQH74" s="149"/>
      <c r="UQI74" s="149"/>
      <c r="UQJ74" s="150"/>
      <c r="UQK74" s="149"/>
      <c r="UQL74" s="149"/>
      <c r="UQM74" s="149"/>
      <c r="UQN74" s="149"/>
      <c r="UQO74" s="149"/>
      <c r="UQP74" s="149"/>
      <c r="UQQ74" s="149"/>
      <c r="UQR74" s="149"/>
      <c r="UQS74" s="149"/>
      <c r="UQT74" s="149"/>
      <c r="UQU74" s="149"/>
      <c r="UQV74" s="149"/>
      <c r="UQW74" s="149"/>
      <c r="UQX74" s="149"/>
      <c r="UQY74" s="149"/>
      <c r="UQZ74" s="150"/>
      <c r="URA74" s="149"/>
      <c r="URB74" s="149"/>
      <c r="URC74" s="149"/>
      <c r="URD74" s="149"/>
      <c r="URE74" s="149"/>
      <c r="URF74" s="149"/>
      <c r="URG74" s="149"/>
      <c r="URH74" s="149"/>
      <c r="URI74" s="149"/>
      <c r="URJ74" s="149"/>
      <c r="URK74" s="149"/>
      <c r="URL74" s="149"/>
      <c r="URM74" s="149"/>
      <c r="URN74" s="149"/>
      <c r="URO74" s="149"/>
      <c r="URP74" s="150"/>
      <c r="URQ74" s="149"/>
      <c r="URR74" s="149"/>
      <c r="URS74" s="149"/>
      <c r="URT74" s="149"/>
      <c r="URU74" s="149"/>
      <c r="URV74" s="149"/>
      <c r="URW74" s="149"/>
      <c r="URX74" s="149"/>
      <c r="URY74" s="149"/>
      <c r="URZ74" s="149"/>
      <c r="USA74" s="149"/>
      <c r="USB74" s="149"/>
      <c r="USC74" s="149"/>
      <c r="USD74" s="149"/>
      <c r="USE74" s="149"/>
      <c r="USF74" s="150"/>
      <c r="USG74" s="149"/>
      <c r="USH74" s="149"/>
      <c r="USI74" s="149"/>
      <c r="USJ74" s="149"/>
      <c r="USK74" s="149"/>
      <c r="USL74" s="149"/>
      <c r="USM74" s="149"/>
      <c r="USN74" s="149"/>
      <c r="USO74" s="149"/>
      <c r="USP74" s="149"/>
      <c r="USQ74" s="149"/>
      <c r="USR74" s="149"/>
      <c r="USS74" s="149"/>
      <c r="UST74" s="149"/>
      <c r="USU74" s="149"/>
      <c r="USV74" s="150"/>
      <c r="USW74" s="149"/>
      <c r="USX74" s="149"/>
      <c r="USY74" s="149"/>
      <c r="USZ74" s="149"/>
      <c r="UTA74" s="149"/>
      <c r="UTB74" s="149"/>
      <c r="UTC74" s="149"/>
      <c r="UTD74" s="149"/>
      <c r="UTE74" s="149"/>
      <c r="UTF74" s="149"/>
      <c r="UTG74" s="149"/>
      <c r="UTH74" s="149"/>
      <c r="UTI74" s="149"/>
      <c r="UTJ74" s="149"/>
      <c r="UTK74" s="149"/>
      <c r="UTL74" s="150"/>
      <c r="UTM74" s="149"/>
      <c r="UTN74" s="149"/>
      <c r="UTO74" s="149"/>
      <c r="UTP74" s="149"/>
      <c r="UTQ74" s="149"/>
      <c r="UTR74" s="149"/>
      <c r="UTS74" s="149"/>
      <c r="UTT74" s="149"/>
      <c r="UTU74" s="149"/>
      <c r="UTV74" s="149"/>
      <c r="UTW74" s="149"/>
      <c r="UTX74" s="149"/>
      <c r="UTY74" s="149"/>
      <c r="UTZ74" s="149"/>
      <c r="UUA74" s="149"/>
      <c r="UUB74" s="150"/>
      <c r="UUC74" s="149"/>
      <c r="UUD74" s="149"/>
      <c r="UUE74" s="149"/>
      <c r="UUF74" s="149"/>
      <c r="UUG74" s="149"/>
      <c r="UUH74" s="149"/>
      <c r="UUI74" s="149"/>
      <c r="UUJ74" s="149"/>
      <c r="UUK74" s="149"/>
      <c r="UUL74" s="149"/>
      <c r="UUM74" s="149"/>
      <c r="UUN74" s="149"/>
      <c r="UUO74" s="149"/>
      <c r="UUP74" s="149"/>
      <c r="UUQ74" s="149"/>
      <c r="UUR74" s="150"/>
      <c r="UUS74" s="149"/>
      <c r="UUT74" s="149"/>
      <c r="UUU74" s="149"/>
      <c r="UUV74" s="149"/>
      <c r="UUW74" s="149"/>
      <c r="UUX74" s="149"/>
      <c r="UUY74" s="149"/>
      <c r="UUZ74" s="149"/>
      <c r="UVA74" s="149"/>
      <c r="UVB74" s="149"/>
      <c r="UVC74" s="149"/>
      <c r="UVD74" s="149"/>
      <c r="UVE74" s="149"/>
      <c r="UVF74" s="149"/>
      <c r="UVG74" s="149"/>
      <c r="UVH74" s="150"/>
      <c r="UVI74" s="149"/>
      <c r="UVJ74" s="149"/>
      <c r="UVK74" s="149"/>
      <c r="UVL74" s="149"/>
      <c r="UVM74" s="149"/>
      <c r="UVN74" s="149"/>
      <c r="UVO74" s="149"/>
      <c r="UVP74" s="149"/>
      <c r="UVQ74" s="149"/>
      <c r="UVR74" s="149"/>
      <c r="UVS74" s="149"/>
      <c r="UVT74" s="149"/>
      <c r="UVU74" s="149"/>
      <c r="UVV74" s="149"/>
      <c r="UVW74" s="149"/>
      <c r="UVX74" s="150"/>
      <c r="UVY74" s="149"/>
      <c r="UVZ74" s="149"/>
      <c r="UWA74" s="149"/>
      <c r="UWB74" s="149"/>
      <c r="UWC74" s="149"/>
      <c r="UWD74" s="149"/>
      <c r="UWE74" s="149"/>
      <c r="UWF74" s="149"/>
      <c r="UWG74" s="149"/>
      <c r="UWH74" s="149"/>
      <c r="UWI74" s="149"/>
      <c r="UWJ74" s="149"/>
      <c r="UWK74" s="149"/>
      <c r="UWL74" s="149"/>
      <c r="UWM74" s="149"/>
      <c r="UWN74" s="150"/>
      <c r="UWO74" s="149"/>
      <c r="UWP74" s="149"/>
      <c r="UWQ74" s="149"/>
      <c r="UWR74" s="149"/>
      <c r="UWS74" s="149"/>
      <c r="UWT74" s="149"/>
      <c r="UWU74" s="149"/>
      <c r="UWV74" s="149"/>
      <c r="UWW74" s="149"/>
      <c r="UWX74" s="149"/>
      <c r="UWY74" s="149"/>
      <c r="UWZ74" s="149"/>
      <c r="UXA74" s="149"/>
      <c r="UXB74" s="149"/>
      <c r="UXC74" s="149"/>
      <c r="UXD74" s="150"/>
      <c r="UXE74" s="149"/>
      <c r="UXF74" s="149"/>
      <c r="UXG74" s="149"/>
      <c r="UXH74" s="149"/>
      <c r="UXI74" s="149"/>
      <c r="UXJ74" s="149"/>
      <c r="UXK74" s="149"/>
      <c r="UXL74" s="149"/>
      <c r="UXM74" s="149"/>
      <c r="UXN74" s="149"/>
      <c r="UXO74" s="149"/>
      <c r="UXP74" s="149"/>
      <c r="UXQ74" s="149"/>
      <c r="UXR74" s="149"/>
      <c r="UXS74" s="149"/>
      <c r="UXT74" s="150"/>
      <c r="UXU74" s="149"/>
      <c r="UXV74" s="149"/>
      <c r="UXW74" s="149"/>
      <c r="UXX74" s="149"/>
      <c r="UXY74" s="149"/>
      <c r="UXZ74" s="149"/>
      <c r="UYA74" s="149"/>
      <c r="UYB74" s="149"/>
      <c r="UYC74" s="149"/>
      <c r="UYD74" s="149"/>
      <c r="UYE74" s="149"/>
      <c r="UYF74" s="149"/>
      <c r="UYG74" s="149"/>
      <c r="UYH74" s="149"/>
      <c r="UYI74" s="149"/>
      <c r="UYJ74" s="150"/>
      <c r="UYK74" s="149"/>
      <c r="UYL74" s="149"/>
      <c r="UYM74" s="149"/>
      <c r="UYN74" s="149"/>
      <c r="UYO74" s="149"/>
      <c r="UYP74" s="149"/>
      <c r="UYQ74" s="149"/>
      <c r="UYR74" s="149"/>
      <c r="UYS74" s="149"/>
      <c r="UYT74" s="149"/>
      <c r="UYU74" s="149"/>
      <c r="UYV74" s="149"/>
      <c r="UYW74" s="149"/>
      <c r="UYX74" s="149"/>
      <c r="UYY74" s="149"/>
      <c r="UYZ74" s="150"/>
      <c r="UZA74" s="149"/>
      <c r="UZB74" s="149"/>
      <c r="UZC74" s="149"/>
      <c r="UZD74" s="149"/>
      <c r="UZE74" s="149"/>
      <c r="UZF74" s="149"/>
      <c r="UZG74" s="149"/>
      <c r="UZH74" s="149"/>
      <c r="UZI74" s="149"/>
      <c r="UZJ74" s="149"/>
      <c r="UZK74" s="149"/>
      <c r="UZL74" s="149"/>
      <c r="UZM74" s="149"/>
      <c r="UZN74" s="149"/>
      <c r="UZO74" s="149"/>
      <c r="UZP74" s="150"/>
      <c r="UZQ74" s="149"/>
      <c r="UZR74" s="149"/>
      <c r="UZS74" s="149"/>
      <c r="UZT74" s="149"/>
      <c r="UZU74" s="149"/>
      <c r="UZV74" s="149"/>
      <c r="UZW74" s="149"/>
      <c r="UZX74" s="149"/>
      <c r="UZY74" s="149"/>
      <c r="UZZ74" s="149"/>
      <c r="VAA74" s="149"/>
      <c r="VAB74" s="149"/>
      <c r="VAC74" s="149"/>
      <c r="VAD74" s="149"/>
      <c r="VAE74" s="149"/>
      <c r="VAF74" s="150"/>
      <c r="VAG74" s="149"/>
      <c r="VAH74" s="149"/>
      <c r="VAI74" s="149"/>
      <c r="VAJ74" s="149"/>
      <c r="VAK74" s="149"/>
      <c r="VAL74" s="149"/>
      <c r="VAM74" s="149"/>
      <c r="VAN74" s="149"/>
      <c r="VAO74" s="149"/>
      <c r="VAP74" s="149"/>
      <c r="VAQ74" s="149"/>
      <c r="VAR74" s="149"/>
      <c r="VAS74" s="149"/>
      <c r="VAT74" s="149"/>
      <c r="VAU74" s="149"/>
      <c r="VAV74" s="150"/>
      <c r="VAW74" s="149"/>
      <c r="VAX74" s="149"/>
      <c r="VAY74" s="149"/>
      <c r="VAZ74" s="149"/>
      <c r="VBA74" s="149"/>
      <c r="VBB74" s="149"/>
      <c r="VBC74" s="149"/>
      <c r="VBD74" s="149"/>
      <c r="VBE74" s="149"/>
      <c r="VBF74" s="149"/>
      <c r="VBG74" s="149"/>
      <c r="VBH74" s="149"/>
      <c r="VBI74" s="149"/>
      <c r="VBJ74" s="149"/>
      <c r="VBK74" s="149"/>
      <c r="VBL74" s="150"/>
      <c r="VBM74" s="149"/>
      <c r="VBN74" s="149"/>
      <c r="VBO74" s="149"/>
      <c r="VBP74" s="149"/>
      <c r="VBQ74" s="149"/>
      <c r="VBR74" s="149"/>
      <c r="VBS74" s="149"/>
      <c r="VBT74" s="149"/>
      <c r="VBU74" s="149"/>
      <c r="VBV74" s="149"/>
      <c r="VBW74" s="149"/>
      <c r="VBX74" s="149"/>
      <c r="VBY74" s="149"/>
      <c r="VBZ74" s="149"/>
      <c r="VCA74" s="149"/>
      <c r="VCB74" s="150"/>
      <c r="VCC74" s="149"/>
      <c r="VCD74" s="149"/>
      <c r="VCE74" s="149"/>
      <c r="VCF74" s="149"/>
      <c r="VCG74" s="149"/>
      <c r="VCH74" s="149"/>
      <c r="VCI74" s="149"/>
      <c r="VCJ74" s="149"/>
      <c r="VCK74" s="149"/>
      <c r="VCL74" s="149"/>
      <c r="VCM74" s="149"/>
      <c r="VCN74" s="149"/>
      <c r="VCO74" s="149"/>
      <c r="VCP74" s="149"/>
      <c r="VCQ74" s="149"/>
      <c r="VCR74" s="150"/>
      <c r="VCS74" s="149"/>
      <c r="VCT74" s="149"/>
      <c r="VCU74" s="149"/>
      <c r="VCV74" s="149"/>
      <c r="VCW74" s="149"/>
      <c r="VCX74" s="149"/>
      <c r="VCY74" s="149"/>
      <c r="VCZ74" s="149"/>
      <c r="VDA74" s="149"/>
      <c r="VDB74" s="149"/>
      <c r="VDC74" s="149"/>
      <c r="VDD74" s="149"/>
      <c r="VDE74" s="149"/>
      <c r="VDF74" s="149"/>
      <c r="VDG74" s="149"/>
      <c r="VDH74" s="150"/>
      <c r="VDI74" s="149"/>
      <c r="VDJ74" s="149"/>
      <c r="VDK74" s="149"/>
      <c r="VDL74" s="149"/>
      <c r="VDM74" s="149"/>
      <c r="VDN74" s="149"/>
      <c r="VDO74" s="149"/>
      <c r="VDP74" s="149"/>
      <c r="VDQ74" s="149"/>
      <c r="VDR74" s="149"/>
      <c r="VDS74" s="149"/>
      <c r="VDT74" s="149"/>
      <c r="VDU74" s="149"/>
      <c r="VDV74" s="149"/>
      <c r="VDW74" s="149"/>
      <c r="VDX74" s="150"/>
      <c r="VDY74" s="149"/>
      <c r="VDZ74" s="149"/>
      <c r="VEA74" s="149"/>
      <c r="VEB74" s="149"/>
      <c r="VEC74" s="149"/>
      <c r="VED74" s="149"/>
      <c r="VEE74" s="149"/>
      <c r="VEF74" s="149"/>
      <c r="VEG74" s="149"/>
      <c r="VEH74" s="149"/>
      <c r="VEI74" s="149"/>
      <c r="VEJ74" s="149"/>
      <c r="VEK74" s="149"/>
      <c r="VEL74" s="149"/>
      <c r="VEM74" s="149"/>
      <c r="VEN74" s="150"/>
      <c r="VEO74" s="149"/>
      <c r="VEP74" s="149"/>
      <c r="VEQ74" s="149"/>
      <c r="VER74" s="149"/>
      <c r="VES74" s="149"/>
      <c r="VET74" s="149"/>
      <c r="VEU74" s="149"/>
      <c r="VEV74" s="149"/>
      <c r="VEW74" s="149"/>
      <c r="VEX74" s="149"/>
      <c r="VEY74" s="149"/>
      <c r="VEZ74" s="149"/>
      <c r="VFA74" s="149"/>
      <c r="VFB74" s="149"/>
      <c r="VFC74" s="149"/>
      <c r="VFD74" s="150"/>
      <c r="VFE74" s="149"/>
      <c r="VFF74" s="149"/>
      <c r="VFG74" s="149"/>
      <c r="VFH74" s="149"/>
      <c r="VFI74" s="149"/>
      <c r="VFJ74" s="149"/>
      <c r="VFK74" s="149"/>
      <c r="VFL74" s="149"/>
      <c r="VFM74" s="149"/>
      <c r="VFN74" s="149"/>
      <c r="VFO74" s="149"/>
      <c r="VFP74" s="149"/>
      <c r="VFQ74" s="149"/>
      <c r="VFR74" s="149"/>
      <c r="VFS74" s="149"/>
      <c r="VFT74" s="150"/>
      <c r="VFU74" s="149"/>
      <c r="VFV74" s="149"/>
      <c r="VFW74" s="149"/>
      <c r="VFX74" s="149"/>
      <c r="VFY74" s="149"/>
      <c r="VFZ74" s="149"/>
      <c r="VGA74" s="149"/>
      <c r="VGB74" s="149"/>
      <c r="VGC74" s="149"/>
      <c r="VGD74" s="149"/>
      <c r="VGE74" s="149"/>
      <c r="VGF74" s="149"/>
      <c r="VGG74" s="149"/>
      <c r="VGH74" s="149"/>
      <c r="VGI74" s="149"/>
      <c r="VGJ74" s="150"/>
      <c r="VGK74" s="149"/>
      <c r="VGL74" s="149"/>
      <c r="VGM74" s="149"/>
      <c r="VGN74" s="149"/>
      <c r="VGO74" s="149"/>
      <c r="VGP74" s="149"/>
      <c r="VGQ74" s="149"/>
      <c r="VGR74" s="149"/>
      <c r="VGS74" s="149"/>
      <c r="VGT74" s="149"/>
      <c r="VGU74" s="149"/>
      <c r="VGV74" s="149"/>
      <c r="VGW74" s="149"/>
      <c r="VGX74" s="149"/>
      <c r="VGY74" s="149"/>
      <c r="VGZ74" s="150"/>
      <c r="VHA74" s="149"/>
      <c r="VHB74" s="149"/>
      <c r="VHC74" s="149"/>
      <c r="VHD74" s="149"/>
      <c r="VHE74" s="149"/>
      <c r="VHF74" s="149"/>
      <c r="VHG74" s="149"/>
      <c r="VHH74" s="149"/>
      <c r="VHI74" s="149"/>
      <c r="VHJ74" s="149"/>
      <c r="VHK74" s="149"/>
      <c r="VHL74" s="149"/>
      <c r="VHM74" s="149"/>
      <c r="VHN74" s="149"/>
      <c r="VHO74" s="149"/>
      <c r="VHP74" s="150"/>
      <c r="VHQ74" s="149"/>
      <c r="VHR74" s="149"/>
      <c r="VHS74" s="149"/>
      <c r="VHT74" s="149"/>
      <c r="VHU74" s="149"/>
      <c r="VHV74" s="149"/>
      <c r="VHW74" s="149"/>
      <c r="VHX74" s="149"/>
      <c r="VHY74" s="149"/>
      <c r="VHZ74" s="149"/>
      <c r="VIA74" s="149"/>
      <c r="VIB74" s="149"/>
      <c r="VIC74" s="149"/>
      <c r="VID74" s="149"/>
      <c r="VIE74" s="149"/>
      <c r="VIF74" s="150"/>
      <c r="VIG74" s="149"/>
      <c r="VIH74" s="149"/>
      <c r="VII74" s="149"/>
      <c r="VIJ74" s="149"/>
      <c r="VIK74" s="149"/>
      <c r="VIL74" s="149"/>
      <c r="VIM74" s="149"/>
      <c r="VIN74" s="149"/>
      <c r="VIO74" s="149"/>
      <c r="VIP74" s="149"/>
      <c r="VIQ74" s="149"/>
      <c r="VIR74" s="149"/>
      <c r="VIS74" s="149"/>
      <c r="VIT74" s="149"/>
      <c r="VIU74" s="149"/>
      <c r="VIV74" s="150"/>
      <c r="VIW74" s="149"/>
      <c r="VIX74" s="149"/>
      <c r="VIY74" s="149"/>
      <c r="VIZ74" s="149"/>
      <c r="VJA74" s="149"/>
      <c r="VJB74" s="149"/>
      <c r="VJC74" s="149"/>
      <c r="VJD74" s="149"/>
      <c r="VJE74" s="149"/>
      <c r="VJF74" s="149"/>
      <c r="VJG74" s="149"/>
      <c r="VJH74" s="149"/>
      <c r="VJI74" s="149"/>
      <c r="VJJ74" s="149"/>
      <c r="VJK74" s="149"/>
      <c r="VJL74" s="150"/>
      <c r="VJM74" s="149"/>
      <c r="VJN74" s="149"/>
      <c r="VJO74" s="149"/>
      <c r="VJP74" s="149"/>
      <c r="VJQ74" s="149"/>
      <c r="VJR74" s="149"/>
      <c r="VJS74" s="149"/>
      <c r="VJT74" s="149"/>
      <c r="VJU74" s="149"/>
      <c r="VJV74" s="149"/>
      <c r="VJW74" s="149"/>
      <c r="VJX74" s="149"/>
      <c r="VJY74" s="149"/>
      <c r="VJZ74" s="149"/>
      <c r="VKA74" s="149"/>
      <c r="VKB74" s="150"/>
      <c r="VKC74" s="149"/>
      <c r="VKD74" s="149"/>
      <c r="VKE74" s="149"/>
      <c r="VKF74" s="149"/>
      <c r="VKG74" s="149"/>
      <c r="VKH74" s="149"/>
      <c r="VKI74" s="149"/>
      <c r="VKJ74" s="149"/>
      <c r="VKK74" s="149"/>
      <c r="VKL74" s="149"/>
      <c r="VKM74" s="149"/>
      <c r="VKN74" s="149"/>
      <c r="VKO74" s="149"/>
      <c r="VKP74" s="149"/>
      <c r="VKQ74" s="149"/>
      <c r="VKR74" s="150"/>
      <c r="VKS74" s="149"/>
      <c r="VKT74" s="149"/>
      <c r="VKU74" s="149"/>
      <c r="VKV74" s="149"/>
      <c r="VKW74" s="149"/>
      <c r="VKX74" s="149"/>
      <c r="VKY74" s="149"/>
      <c r="VKZ74" s="149"/>
      <c r="VLA74" s="149"/>
      <c r="VLB74" s="149"/>
      <c r="VLC74" s="149"/>
      <c r="VLD74" s="149"/>
      <c r="VLE74" s="149"/>
      <c r="VLF74" s="149"/>
      <c r="VLG74" s="149"/>
      <c r="VLH74" s="150"/>
      <c r="VLI74" s="149"/>
      <c r="VLJ74" s="149"/>
      <c r="VLK74" s="149"/>
      <c r="VLL74" s="149"/>
      <c r="VLM74" s="149"/>
      <c r="VLN74" s="149"/>
      <c r="VLO74" s="149"/>
      <c r="VLP74" s="149"/>
      <c r="VLQ74" s="149"/>
      <c r="VLR74" s="149"/>
      <c r="VLS74" s="149"/>
      <c r="VLT74" s="149"/>
      <c r="VLU74" s="149"/>
      <c r="VLV74" s="149"/>
      <c r="VLW74" s="149"/>
      <c r="VLX74" s="150"/>
      <c r="VLY74" s="149"/>
      <c r="VLZ74" s="149"/>
      <c r="VMA74" s="149"/>
      <c r="VMB74" s="149"/>
      <c r="VMC74" s="149"/>
      <c r="VMD74" s="149"/>
      <c r="VME74" s="149"/>
      <c r="VMF74" s="149"/>
      <c r="VMG74" s="149"/>
      <c r="VMH74" s="149"/>
      <c r="VMI74" s="149"/>
      <c r="VMJ74" s="149"/>
      <c r="VMK74" s="149"/>
      <c r="VML74" s="149"/>
      <c r="VMM74" s="149"/>
      <c r="VMN74" s="150"/>
      <c r="VMO74" s="149"/>
      <c r="VMP74" s="149"/>
      <c r="VMQ74" s="149"/>
      <c r="VMR74" s="149"/>
      <c r="VMS74" s="149"/>
      <c r="VMT74" s="149"/>
      <c r="VMU74" s="149"/>
      <c r="VMV74" s="149"/>
      <c r="VMW74" s="149"/>
      <c r="VMX74" s="149"/>
      <c r="VMY74" s="149"/>
      <c r="VMZ74" s="149"/>
      <c r="VNA74" s="149"/>
      <c r="VNB74" s="149"/>
      <c r="VNC74" s="149"/>
      <c r="VND74" s="150"/>
      <c r="VNE74" s="149"/>
      <c r="VNF74" s="149"/>
      <c r="VNG74" s="149"/>
      <c r="VNH74" s="149"/>
      <c r="VNI74" s="149"/>
      <c r="VNJ74" s="149"/>
      <c r="VNK74" s="149"/>
      <c r="VNL74" s="149"/>
      <c r="VNM74" s="149"/>
      <c r="VNN74" s="149"/>
      <c r="VNO74" s="149"/>
      <c r="VNP74" s="149"/>
      <c r="VNQ74" s="149"/>
      <c r="VNR74" s="149"/>
      <c r="VNS74" s="149"/>
      <c r="VNT74" s="150"/>
      <c r="VNU74" s="149"/>
      <c r="VNV74" s="149"/>
      <c r="VNW74" s="149"/>
      <c r="VNX74" s="149"/>
      <c r="VNY74" s="149"/>
      <c r="VNZ74" s="149"/>
      <c r="VOA74" s="149"/>
      <c r="VOB74" s="149"/>
      <c r="VOC74" s="149"/>
      <c r="VOD74" s="149"/>
      <c r="VOE74" s="149"/>
      <c r="VOF74" s="149"/>
      <c r="VOG74" s="149"/>
      <c r="VOH74" s="149"/>
      <c r="VOI74" s="149"/>
      <c r="VOJ74" s="150"/>
      <c r="VOK74" s="149"/>
      <c r="VOL74" s="149"/>
      <c r="VOM74" s="149"/>
      <c r="VON74" s="149"/>
      <c r="VOO74" s="149"/>
      <c r="VOP74" s="149"/>
      <c r="VOQ74" s="149"/>
      <c r="VOR74" s="149"/>
      <c r="VOS74" s="149"/>
      <c r="VOT74" s="149"/>
      <c r="VOU74" s="149"/>
      <c r="VOV74" s="149"/>
      <c r="VOW74" s="149"/>
      <c r="VOX74" s="149"/>
      <c r="VOY74" s="149"/>
      <c r="VOZ74" s="150"/>
      <c r="VPA74" s="149"/>
      <c r="VPB74" s="149"/>
      <c r="VPC74" s="149"/>
      <c r="VPD74" s="149"/>
      <c r="VPE74" s="149"/>
      <c r="VPF74" s="149"/>
      <c r="VPG74" s="149"/>
      <c r="VPH74" s="149"/>
      <c r="VPI74" s="149"/>
      <c r="VPJ74" s="149"/>
      <c r="VPK74" s="149"/>
      <c r="VPL74" s="149"/>
      <c r="VPM74" s="149"/>
      <c r="VPN74" s="149"/>
      <c r="VPO74" s="149"/>
      <c r="VPP74" s="150"/>
      <c r="VPQ74" s="149"/>
      <c r="VPR74" s="149"/>
      <c r="VPS74" s="149"/>
      <c r="VPT74" s="149"/>
      <c r="VPU74" s="149"/>
      <c r="VPV74" s="149"/>
      <c r="VPW74" s="149"/>
      <c r="VPX74" s="149"/>
      <c r="VPY74" s="149"/>
      <c r="VPZ74" s="149"/>
      <c r="VQA74" s="149"/>
      <c r="VQB74" s="149"/>
      <c r="VQC74" s="149"/>
      <c r="VQD74" s="149"/>
      <c r="VQE74" s="149"/>
      <c r="VQF74" s="150"/>
      <c r="VQG74" s="149"/>
      <c r="VQH74" s="149"/>
      <c r="VQI74" s="149"/>
      <c r="VQJ74" s="149"/>
      <c r="VQK74" s="149"/>
      <c r="VQL74" s="149"/>
      <c r="VQM74" s="149"/>
      <c r="VQN74" s="149"/>
      <c r="VQO74" s="149"/>
      <c r="VQP74" s="149"/>
      <c r="VQQ74" s="149"/>
      <c r="VQR74" s="149"/>
      <c r="VQS74" s="149"/>
      <c r="VQT74" s="149"/>
      <c r="VQU74" s="149"/>
      <c r="VQV74" s="150"/>
      <c r="VQW74" s="149"/>
      <c r="VQX74" s="149"/>
      <c r="VQY74" s="149"/>
      <c r="VQZ74" s="149"/>
      <c r="VRA74" s="149"/>
      <c r="VRB74" s="149"/>
      <c r="VRC74" s="149"/>
      <c r="VRD74" s="149"/>
      <c r="VRE74" s="149"/>
      <c r="VRF74" s="149"/>
      <c r="VRG74" s="149"/>
      <c r="VRH74" s="149"/>
      <c r="VRI74" s="149"/>
      <c r="VRJ74" s="149"/>
      <c r="VRK74" s="149"/>
      <c r="VRL74" s="150"/>
      <c r="VRM74" s="149"/>
      <c r="VRN74" s="149"/>
      <c r="VRO74" s="149"/>
      <c r="VRP74" s="149"/>
      <c r="VRQ74" s="149"/>
      <c r="VRR74" s="149"/>
      <c r="VRS74" s="149"/>
      <c r="VRT74" s="149"/>
      <c r="VRU74" s="149"/>
      <c r="VRV74" s="149"/>
      <c r="VRW74" s="149"/>
      <c r="VRX74" s="149"/>
      <c r="VRY74" s="149"/>
      <c r="VRZ74" s="149"/>
      <c r="VSA74" s="149"/>
      <c r="VSB74" s="150"/>
      <c r="VSC74" s="149"/>
      <c r="VSD74" s="149"/>
      <c r="VSE74" s="149"/>
      <c r="VSF74" s="149"/>
      <c r="VSG74" s="149"/>
      <c r="VSH74" s="149"/>
      <c r="VSI74" s="149"/>
      <c r="VSJ74" s="149"/>
      <c r="VSK74" s="149"/>
      <c r="VSL74" s="149"/>
      <c r="VSM74" s="149"/>
      <c r="VSN74" s="149"/>
      <c r="VSO74" s="149"/>
      <c r="VSP74" s="149"/>
      <c r="VSQ74" s="149"/>
      <c r="VSR74" s="150"/>
      <c r="VSS74" s="149"/>
      <c r="VST74" s="149"/>
      <c r="VSU74" s="149"/>
      <c r="VSV74" s="149"/>
      <c r="VSW74" s="149"/>
      <c r="VSX74" s="149"/>
      <c r="VSY74" s="149"/>
      <c r="VSZ74" s="149"/>
      <c r="VTA74" s="149"/>
      <c r="VTB74" s="149"/>
      <c r="VTC74" s="149"/>
      <c r="VTD74" s="149"/>
      <c r="VTE74" s="149"/>
      <c r="VTF74" s="149"/>
      <c r="VTG74" s="149"/>
      <c r="VTH74" s="150"/>
      <c r="VTI74" s="149"/>
      <c r="VTJ74" s="149"/>
      <c r="VTK74" s="149"/>
      <c r="VTL74" s="149"/>
      <c r="VTM74" s="149"/>
      <c r="VTN74" s="149"/>
      <c r="VTO74" s="149"/>
      <c r="VTP74" s="149"/>
      <c r="VTQ74" s="149"/>
      <c r="VTR74" s="149"/>
      <c r="VTS74" s="149"/>
      <c r="VTT74" s="149"/>
      <c r="VTU74" s="149"/>
      <c r="VTV74" s="149"/>
      <c r="VTW74" s="149"/>
      <c r="VTX74" s="150"/>
      <c r="VTY74" s="149"/>
      <c r="VTZ74" s="149"/>
      <c r="VUA74" s="149"/>
      <c r="VUB74" s="149"/>
      <c r="VUC74" s="149"/>
      <c r="VUD74" s="149"/>
      <c r="VUE74" s="149"/>
      <c r="VUF74" s="149"/>
      <c r="VUG74" s="149"/>
      <c r="VUH74" s="149"/>
      <c r="VUI74" s="149"/>
      <c r="VUJ74" s="149"/>
      <c r="VUK74" s="149"/>
      <c r="VUL74" s="149"/>
      <c r="VUM74" s="149"/>
      <c r="VUN74" s="150"/>
      <c r="VUO74" s="149"/>
      <c r="VUP74" s="149"/>
      <c r="VUQ74" s="149"/>
      <c r="VUR74" s="149"/>
      <c r="VUS74" s="149"/>
      <c r="VUT74" s="149"/>
      <c r="VUU74" s="149"/>
      <c r="VUV74" s="149"/>
      <c r="VUW74" s="149"/>
      <c r="VUX74" s="149"/>
      <c r="VUY74" s="149"/>
      <c r="VUZ74" s="149"/>
      <c r="VVA74" s="149"/>
      <c r="VVB74" s="149"/>
      <c r="VVC74" s="149"/>
      <c r="VVD74" s="150"/>
      <c r="VVE74" s="149"/>
      <c r="VVF74" s="149"/>
      <c r="VVG74" s="149"/>
      <c r="VVH74" s="149"/>
      <c r="VVI74" s="149"/>
      <c r="VVJ74" s="149"/>
      <c r="VVK74" s="149"/>
      <c r="VVL74" s="149"/>
      <c r="VVM74" s="149"/>
      <c r="VVN74" s="149"/>
      <c r="VVO74" s="149"/>
      <c r="VVP74" s="149"/>
      <c r="VVQ74" s="149"/>
      <c r="VVR74" s="149"/>
      <c r="VVS74" s="149"/>
      <c r="VVT74" s="150"/>
      <c r="VVU74" s="149"/>
      <c r="VVV74" s="149"/>
      <c r="VVW74" s="149"/>
      <c r="VVX74" s="149"/>
      <c r="VVY74" s="149"/>
      <c r="VVZ74" s="149"/>
      <c r="VWA74" s="149"/>
      <c r="VWB74" s="149"/>
      <c r="VWC74" s="149"/>
      <c r="VWD74" s="149"/>
      <c r="VWE74" s="149"/>
      <c r="VWF74" s="149"/>
      <c r="VWG74" s="149"/>
      <c r="VWH74" s="149"/>
      <c r="VWI74" s="149"/>
      <c r="VWJ74" s="150"/>
      <c r="VWK74" s="149"/>
      <c r="VWL74" s="149"/>
      <c r="VWM74" s="149"/>
      <c r="VWN74" s="149"/>
      <c r="VWO74" s="149"/>
      <c r="VWP74" s="149"/>
      <c r="VWQ74" s="149"/>
      <c r="VWR74" s="149"/>
      <c r="VWS74" s="149"/>
      <c r="VWT74" s="149"/>
      <c r="VWU74" s="149"/>
      <c r="VWV74" s="149"/>
      <c r="VWW74" s="149"/>
      <c r="VWX74" s="149"/>
      <c r="VWY74" s="149"/>
      <c r="VWZ74" s="150"/>
      <c r="VXA74" s="149"/>
      <c r="VXB74" s="149"/>
      <c r="VXC74" s="149"/>
      <c r="VXD74" s="149"/>
      <c r="VXE74" s="149"/>
      <c r="VXF74" s="149"/>
      <c r="VXG74" s="149"/>
      <c r="VXH74" s="149"/>
      <c r="VXI74" s="149"/>
      <c r="VXJ74" s="149"/>
      <c r="VXK74" s="149"/>
      <c r="VXL74" s="149"/>
      <c r="VXM74" s="149"/>
      <c r="VXN74" s="149"/>
      <c r="VXO74" s="149"/>
      <c r="VXP74" s="150"/>
      <c r="VXQ74" s="149"/>
      <c r="VXR74" s="149"/>
      <c r="VXS74" s="149"/>
      <c r="VXT74" s="149"/>
      <c r="VXU74" s="149"/>
      <c r="VXV74" s="149"/>
      <c r="VXW74" s="149"/>
      <c r="VXX74" s="149"/>
      <c r="VXY74" s="149"/>
      <c r="VXZ74" s="149"/>
      <c r="VYA74" s="149"/>
      <c r="VYB74" s="149"/>
      <c r="VYC74" s="149"/>
      <c r="VYD74" s="149"/>
      <c r="VYE74" s="149"/>
      <c r="VYF74" s="150"/>
      <c r="VYG74" s="149"/>
      <c r="VYH74" s="149"/>
      <c r="VYI74" s="149"/>
      <c r="VYJ74" s="149"/>
      <c r="VYK74" s="149"/>
      <c r="VYL74" s="149"/>
      <c r="VYM74" s="149"/>
      <c r="VYN74" s="149"/>
      <c r="VYO74" s="149"/>
      <c r="VYP74" s="149"/>
      <c r="VYQ74" s="149"/>
      <c r="VYR74" s="149"/>
      <c r="VYS74" s="149"/>
      <c r="VYT74" s="149"/>
      <c r="VYU74" s="149"/>
      <c r="VYV74" s="150"/>
      <c r="VYW74" s="149"/>
      <c r="VYX74" s="149"/>
      <c r="VYY74" s="149"/>
      <c r="VYZ74" s="149"/>
      <c r="VZA74" s="149"/>
      <c r="VZB74" s="149"/>
      <c r="VZC74" s="149"/>
      <c r="VZD74" s="149"/>
      <c r="VZE74" s="149"/>
      <c r="VZF74" s="149"/>
      <c r="VZG74" s="149"/>
      <c r="VZH74" s="149"/>
      <c r="VZI74" s="149"/>
      <c r="VZJ74" s="149"/>
      <c r="VZK74" s="149"/>
      <c r="VZL74" s="150"/>
      <c r="VZM74" s="149"/>
      <c r="VZN74" s="149"/>
      <c r="VZO74" s="149"/>
      <c r="VZP74" s="149"/>
      <c r="VZQ74" s="149"/>
      <c r="VZR74" s="149"/>
      <c r="VZS74" s="149"/>
      <c r="VZT74" s="149"/>
      <c r="VZU74" s="149"/>
      <c r="VZV74" s="149"/>
      <c r="VZW74" s="149"/>
      <c r="VZX74" s="149"/>
      <c r="VZY74" s="149"/>
      <c r="VZZ74" s="149"/>
      <c r="WAA74" s="149"/>
      <c r="WAB74" s="150"/>
      <c r="WAC74" s="149"/>
      <c r="WAD74" s="149"/>
      <c r="WAE74" s="149"/>
      <c r="WAF74" s="149"/>
      <c r="WAG74" s="149"/>
      <c r="WAH74" s="149"/>
      <c r="WAI74" s="149"/>
      <c r="WAJ74" s="149"/>
      <c r="WAK74" s="149"/>
      <c r="WAL74" s="149"/>
      <c r="WAM74" s="149"/>
      <c r="WAN74" s="149"/>
      <c r="WAO74" s="149"/>
      <c r="WAP74" s="149"/>
      <c r="WAQ74" s="149"/>
      <c r="WAR74" s="150"/>
      <c r="WAS74" s="149"/>
      <c r="WAT74" s="149"/>
      <c r="WAU74" s="149"/>
      <c r="WAV74" s="149"/>
      <c r="WAW74" s="149"/>
      <c r="WAX74" s="149"/>
      <c r="WAY74" s="149"/>
      <c r="WAZ74" s="149"/>
      <c r="WBA74" s="149"/>
      <c r="WBB74" s="149"/>
      <c r="WBC74" s="149"/>
      <c r="WBD74" s="149"/>
      <c r="WBE74" s="149"/>
      <c r="WBF74" s="149"/>
      <c r="WBG74" s="149"/>
      <c r="WBH74" s="150"/>
      <c r="WBI74" s="149"/>
      <c r="WBJ74" s="149"/>
      <c r="WBK74" s="149"/>
      <c r="WBL74" s="149"/>
      <c r="WBM74" s="149"/>
      <c r="WBN74" s="149"/>
      <c r="WBO74" s="149"/>
      <c r="WBP74" s="149"/>
      <c r="WBQ74" s="149"/>
      <c r="WBR74" s="149"/>
      <c r="WBS74" s="149"/>
      <c r="WBT74" s="149"/>
      <c r="WBU74" s="149"/>
      <c r="WBV74" s="149"/>
      <c r="WBW74" s="149"/>
      <c r="WBX74" s="150"/>
      <c r="WBY74" s="149"/>
      <c r="WBZ74" s="149"/>
      <c r="WCA74" s="149"/>
      <c r="WCB74" s="149"/>
      <c r="WCC74" s="149"/>
      <c r="WCD74" s="149"/>
      <c r="WCE74" s="149"/>
      <c r="WCF74" s="149"/>
      <c r="WCG74" s="149"/>
      <c r="WCH74" s="149"/>
      <c r="WCI74" s="149"/>
      <c r="WCJ74" s="149"/>
      <c r="WCK74" s="149"/>
      <c r="WCL74" s="149"/>
      <c r="WCM74" s="149"/>
      <c r="WCN74" s="150"/>
      <c r="WCO74" s="149"/>
      <c r="WCP74" s="149"/>
      <c r="WCQ74" s="149"/>
      <c r="WCR74" s="149"/>
      <c r="WCS74" s="149"/>
      <c r="WCT74" s="149"/>
      <c r="WCU74" s="149"/>
      <c r="WCV74" s="149"/>
      <c r="WCW74" s="149"/>
      <c r="WCX74" s="149"/>
      <c r="WCY74" s="149"/>
      <c r="WCZ74" s="149"/>
      <c r="WDA74" s="149"/>
      <c r="WDB74" s="149"/>
      <c r="WDC74" s="149"/>
      <c r="WDD74" s="150"/>
      <c r="WDE74" s="149"/>
      <c r="WDF74" s="149"/>
      <c r="WDG74" s="149"/>
      <c r="WDH74" s="149"/>
      <c r="WDI74" s="149"/>
      <c r="WDJ74" s="149"/>
      <c r="WDK74" s="149"/>
      <c r="WDL74" s="149"/>
      <c r="WDM74" s="149"/>
      <c r="WDN74" s="149"/>
      <c r="WDO74" s="149"/>
      <c r="WDP74" s="149"/>
      <c r="WDQ74" s="149"/>
      <c r="WDR74" s="149"/>
      <c r="WDS74" s="149"/>
      <c r="WDT74" s="150"/>
      <c r="WDU74" s="149"/>
      <c r="WDV74" s="149"/>
      <c r="WDW74" s="149"/>
      <c r="WDX74" s="149"/>
      <c r="WDY74" s="149"/>
      <c r="WDZ74" s="149"/>
      <c r="WEA74" s="149"/>
      <c r="WEB74" s="149"/>
      <c r="WEC74" s="149"/>
      <c r="WED74" s="149"/>
      <c r="WEE74" s="149"/>
      <c r="WEF74" s="149"/>
      <c r="WEG74" s="149"/>
      <c r="WEH74" s="149"/>
      <c r="WEI74" s="149"/>
      <c r="WEJ74" s="150"/>
      <c r="WEK74" s="149"/>
      <c r="WEL74" s="149"/>
      <c r="WEM74" s="149"/>
      <c r="WEN74" s="149"/>
      <c r="WEO74" s="149"/>
      <c r="WEP74" s="149"/>
      <c r="WEQ74" s="149"/>
      <c r="WER74" s="149"/>
      <c r="WES74" s="149"/>
      <c r="WET74" s="149"/>
      <c r="WEU74" s="149"/>
      <c r="WEV74" s="149"/>
      <c r="WEW74" s="149"/>
      <c r="WEX74" s="149"/>
      <c r="WEY74" s="149"/>
      <c r="WEZ74" s="150"/>
      <c r="WFA74" s="149"/>
      <c r="WFB74" s="149"/>
      <c r="WFC74" s="149"/>
      <c r="WFD74" s="149"/>
      <c r="WFE74" s="149"/>
      <c r="WFF74" s="149"/>
      <c r="WFG74" s="149"/>
      <c r="WFH74" s="149"/>
      <c r="WFI74" s="149"/>
      <c r="WFJ74" s="149"/>
      <c r="WFK74" s="149"/>
      <c r="WFL74" s="149"/>
      <c r="WFM74" s="149"/>
      <c r="WFN74" s="149"/>
      <c r="WFO74" s="149"/>
      <c r="WFP74" s="150"/>
      <c r="WFQ74" s="149"/>
      <c r="WFR74" s="149"/>
      <c r="WFS74" s="149"/>
      <c r="WFT74" s="149"/>
      <c r="WFU74" s="149"/>
      <c r="WFV74" s="149"/>
      <c r="WFW74" s="149"/>
      <c r="WFX74" s="149"/>
      <c r="WFY74" s="149"/>
      <c r="WFZ74" s="149"/>
      <c r="WGA74" s="149"/>
      <c r="WGB74" s="149"/>
      <c r="WGC74" s="149"/>
      <c r="WGD74" s="149"/>
      <c r="WGE74" s="149"/>
      <c r="WGF74" s="150"/>
      <c r="WGG74" s="149"/>
      <c r="WGH74" s="149"/>
      <c r="WGI74" s="149"/>
      <c r="WGJ74" s="149"/>
      <c r="WGK74" s="149"/>
      <c r="WGL74" s="149"/>
      <c r="WGM74" s="149"/>
      <c r="WGN74" s="149"/>
      <c r="WGO74" s="149"/>
      <c r="WGP74" s="149"/>
      <c r="WGQ74" s="149"/>
      <c r="WGR74" s="149"/>
      <c r="WGS74" s="149"/>
      <c r="WGT74" s="149"/>
      <c r="WGU74" s="149"/>
      <c r="WGV74" s="150"/>
      <c r="WGW74" s="149"/>
      <c r="WGX74" s="149"/>
      <c r="WGY74" s="149"/>
      <c r="WGZ74" s="149"/>
      <c r="WHA74" s="149"/>
      <c r="WHB74" s="149"/>
      <c r="WHC74" s="149"/>
      <c r="WHD74" s="149"/>
      <c r="WHE74" s="149"/>
      <c r="WHF74" s="149"/>
      <c r="WHG74" s="149"/>
      <c r="WHH74" s="149"/>
      <c r="WHI74" s="149"/>
      <c r="WHJ74" s="149"/>
      <c r="WHK74" s="149"/>
      <c r="WHL74" s="150"/>
      <c r="WHM74" s="149"/>
      <c r="WHN74" s="149"/>
      <c r="WHO74" s="149"/>
      <c r="WHP74" s="149"/>
      <c r="WHQ74" s="149"/>
      <c r="WHR74" s="149"/>
      <c r="WHS74" s="149"/>
      <c r="WHT74" s="149"/>
      <c r="WHU74" s="149"/>
      <c r="WHV74" s="149"/>
      <c r="WHW74" s="149"/>
      <c r="WHX74" s="149"/>
      <c r="WHY74" s="149"/>
      <c r="WHZ74" s="149"/>
      <c r="WIA74" s="149"/>
      <c r="WIB74" s="150"/>
      <c r="WIC74" s="149"/>
      <c r="WID74" s="149"/>
      <c r="WIE74" s="149"/>
      <c r="WIF74" s="149"/>
      <c r="WIG74" s="149"/>
      <c r="WIH74" s="149"/>
      <c r="WII74" s="149"/>
      <c r="WIJ74" s="149"/>
      <c r="WIK74" s="149"/>
      <c r="WIL74" s="149"/>
      <c r="WIM74" s="149"/>
      <c r="WIN74" s="149"/>
      <c r="WIO74" s="149"/>
      <c r="WIP74" s="149"/>
      <c r="WIQ74" s="149"/>
      <c r="WIR74" s="150"/>
      <c r="WIS74" s="149"/>
      <c r="WIT74" s="149"/>
      <c r="WIU74" s="149"/>
      <c r="WIV74" s="149"/>
      <c r="WIW74" s="149"/>
      <c r="WIX74" s="149"/>
      <c r="WIY74" s="149"/>
      <c r="WIZ74" s="149"/>
      <c r="WJA74" s="149"/>
      <c r="WJB74" s="149"/>
      <c r="WJC74" s="149"/>
      <c r="WJD74" s="149"/>
      <c r="WJE74" s="149"/>
      <c r="WJF74" s="149"/>
      <c r="WJG74" s="149"/>
      <c r="WJH74" s="150"/>
      <c r="WJI74" s="149"/>
      <c r="WJJ74" s="149"/>
      <c r="WJK74" s="149"/>
      <c r="WJL74" s="149"/>
      <c r="WJM74" s="149"/>
      <c r="WJN74" s="149"/>
      <c r="WJO74" s="149"/>
      <c r="WJP74" s="149"/>
      <c r="WJQ74" s="149"/>
      <c r="WJR74" s="149"/>
      <c r="WJS74" s="149"/>
      <c r="WJT74" s="149"/>
      <c r="WJU74" s="149"/>
      <c r="WJV74" s="149"/>
      <c r="WJW74" s="149"/>
      <c r="WJX74" s="150"/>
      <c r="WJY74" s="149"/>
      <c r="WJZ74" s="149"/>
      <c r="WKA74" s="149"/>
      <c r="WKB74" s="149"/>
      <c r="WKC74" s="149"/>
      <c r="WKD74" s="149"/>
      <c r="WKE74" s="149"/>
      <c r="WKF74" s="149"/>
      <c r="WKG74" s="149"/>
      <c r="WKH74" s="149"/>
      <c r="WKI74" s="149"/>
      <c r="WKJ74" s="149"/>
      <c r="WKK74" s="149"/>
      <c r="WKL74" s="149"/>
      <c r="WKM74" s="149"/>
      <c r="WKN74" s="150"/>
      <c r="WKO74" s="149"/>
      <c r="WKP74" s="149"/>
      <c r="WKQ74" s="149"/>
      <c r="WKR74" s="149"/>
      <c r="WKS74" s="149"/>
      <c r="WKT74" s="149"/>
      <c r="WKU74" s="149"/>
      <c r="WKV74" s="149"/>
      <c r="WKW74" s="149"/>
      <c r="WKX74" s="149"/>
      <c r="WKY74" s="149"/>
      <c r="WKZ74" s="149"/>
      <c r="WLA74" s="149"/>
      <c r="WLB74" s="149"/>
      <c r="WLC74" s="149"/>
      <c r="WLD74" s="150"/>
      <c r="WLE74" s="149"/>
      <c r="WLF74" s="149"/>
      <c r="WLG74" s="149"/>
      <c r="WLH74" s="149"/>
      <c r="WLI74" s="149"/>
      <c r="WLJ74" s="149"/>
      <c r="WLK74" s="149"/>
      <c r="WLL74" s="149"/>
      <c r="WLM74" s="149"/>
      <c r="WLN74" s="149"/>
      <c r="WLO74" s="149"/>
      <c r="WLP74" s="149"/>
      <c r="WLQ74" s="149"/>
      <c r="WLR74" s="149"/>
      <c r="WLS74" s="149"/>
      <c r="WLT74" s="150"/>
      <c r="WLU74" s="149"/>
      <c r="WLV74" s="149"/>
      <c r="WLW74" s="149"/>
      <c r="WLX74" s="149"/>
      <c r="WLY74" s="149"/>
      <c r="WLZ74" s="149"/>
      <c r="WMA74" s="149"/>
      <c r="WMB74" s="149"/>
      <c r="WMC74" s="149"/>
      <c r="WMD74" s="149"/>
      <c r="WME74" s="149"/>
      <c r="WMF74" s="149"/>
      <c r="WMG74" s="149"/>
      <c r="WMH74" s="149"/>
      <c r="WMI74" s="149"/>
      <c r="WMJ74" s="150"/>
      <c r="WMK74" s="149"/>
      <c r="WML74" s="149"/>
      <c r="WMM74" s="149"/>
      <c r="WMN74" s="149"/>
      <c r="WMO74" s="149"/>
      <c r="WMP74" s="149"/>
      <c r="WMQ74" s="149"/>
      <c r="WMR74" s="149"/>
      <c r="WMS74" s="149"/>
      <c r="WMT74" s="149"/>
      <c r="WMU74" s="149"/>
      <c r="WMV74" s="149"/>
      <c r="WMW74" s="149"/>
      <c r="WMX74" s="149"/>
      <c r="WMY74" s="149"/>
      <c r="WMZ74" s="150"/>
      <c r="WNA74" s="149"/>
      <c r="WNB74" s="149"/>
      <c r="WNC74" s="149"/>
      <c r="WND74" s="149"/>
      <c r="WNE74" s="149"/>
      <c r="WNF74" s="149"/>
      <c r="WNG74" s="149"/>
      <c r="WNH74" s="149"/>
      <c r="WNI74" s="149"/>
      <c r="WNJ74" s="149"/>
      <c r="WNK74" s="149"/>
      <c r="WNL74" s="149"/>
      <c r="WNM74" s="149"/>
      <c r="WNN74" s="149"/>
      <c r="WNO74" s="149"/>
      <c r="WNP74" s="150"/>
      <c r="WNQ74" s="149"/>
      <c r="WNR74" s="149"/>
      <c r="WNS74" s="149"/>
      <c r="WNT74" s="149"/>
      <c r="WNU74" s="149"/>
      <c r="WNV74" s="149"/>
      <c r="WNW74" s="149"/>
      <c r="WNX74" s="149"/>
      <c r="WNY74" s="149"/>
      <c r="WNZ74" s="149"/>
      <c r="WOA74" s="149"/>
      <c r="WOB74" s="149"/>
      <c r="WOC74" s="149"/>
      <c r="WOD74" s="149"/>
      <c r="WOE74" s="149"/>
      <c r="WOF74" s="150"/>
      <c r="WOG74" s="149"/>
      <c r="WOH74" s="149"/>
      <c r="WOI74" s="149"/>
      <c r="WOJ74" s="149"/>
      <c r="WOK74" s="149"/>
      <c r="WOL74" s="149"/>
      <c r="WOM74" s="149"/>
      <c r="WON74" s="149"/>
      <c r="WOO74" s="149"/>
      <c r="WOP74" s="149"/>
      <c r="WOQ74" s="149"/>
      <c r="WOR74" s="149"/>
      <c r="WOS74" s="149"/>
      <c r="WOT74" s="149"/>
      <c r="WOU74" s="149"/>
      <c r="WOV74" s="150"/>
      <c r="WOW74" s="149"/>
      <c r="WOX74" s="149"/>
      <c r="WOY74" s="149"/>
      <c r="WOZ74" s="149"/>
      <c r="WPA74" s="149"/>
      <c r="WPB74" s="149"/>
      <c r="WPC74" s="149"/>
      <c r="WPD74" s="149"/>
      <c r="WPE74" s="149"/>
      <c r="WPF74" s="149"/>
      <c r="WPG74" s="149"/>
      <c r="WPH74" s="149"/>
      <c r="WPI74" s="149"/>
      <c r="WPJ74" s="149"/>
      <c r="WPK74" s="149"/>
      <c r="WPL74" s="150"/>
      <c r="WPM74" s="149"/>
      <c r="WPN74" s="149"/>
      <c r="WPO74" s="149"/>
      <c r="WPP74" s="149"/>
      <c r="WPQ74" s="149"/>
      <c r="WPR74" s="149"/>
      <c r="WPS74" s="149"/>
      <c r="WPT74" s="149"/>
      <c r="WPU74" s="149"/>
      <c r="WPV74" s="149"/>
      <c r="WPW74" s="149"/>
      <c r="WPX74" s="149"/>
      <c r="WPY74" s="149"/>
      <c r="WPZ74" s="149"/>
      <c r="WQA74" s="149"/>
      <c r="WQB74" s="150"/>
      <c r="WQC74" s="149"/>
      <c r="WQD74" s="149"/>
      <c r="WQE74" s="149"/>
      <c r="WQF74" s="149"/>
      <c r="WQG74" s="149"/>
      <c r="WQH74" s="149"/>
      <c r="WQI74" s="149"/>
      <c r="WQJ74" s="149"/>
      <c r="WQK74" s="149"/>
      <c r="WQL74" s="149"/>
      <c r="WQM74" s="149"/>
      <c r="WQN74" s="149"/>
      <c r="WQO74" s="149"/>
      <c r="WQP74" s="149"/>
      <c r="WQQ74" s="149"/>
      <c r="WQR74" s="150"/>
      <c r="WQS74" s="149"/>
      <c r="WQT74" s="149"/>
      <c r="WQU74" s="149"/>
      <c r="WQV74" s="149"/>
      <c r="WQW74" s="149"/>
      <c r="WQX74" s="149"/>
      <c r="WQY74" s="149"/>
      <c r="WQZ74" s="149"/>
      <c r="WRA74" s="149"/>
      <c r="WRB74" s="149"/>
      <c r="WRC74" s="149"/>
      <c r="WRD74" s="149"/>
      <c r="WRE74" s="149"/>
      <c r="WRF74" s="149"/>
      <c r="WRG74" s="149"/>
      <c r="WRH74" s="150"/>
      <c r="WRI74" s="149"/>
      <c r="WRJ74" s="149"/>
      <c r="WRK74" s="149"/>
      <c r="WRL74" s="149"/>
      <c r="WRM74" s="149"/>
      <c r="WRN74" s="149"/>
      <c r="WRO74" s="149"/>
      <c r="WRP74" s="149"/>
      <c r="WRQ74" s="149"/>
      <c r="WRR74" s="149"/>
      <c r="WRS74" s="149"/>
      <c r="WRT74" s="149"/>
      <c r="WRU74" s="149"/>
      <c r="WRV74" s="149"/>
      <c r="WRW74" s="149"/>
      <c r="WRX74" s="150"/>
      <c r="WRY74" s="149"/>
      <c r="WRZ74" s="149"/>
      <c r="WSA74" s="149"/>
      <c r="WSB74" s="149"/>
      <c r="WSC74" s="149"/>
      <c r="WSD74" s="149"/>
      <c r="WSE74" s="149"/>
      <c r="WSF74" s="149"/>
      <c r="WSG74" s="149"/>
      <c r="WSH74" s="149"/>
      <c r="WSI74" s="149"/>
      <c r="WSJ74" s="149"/>
      <c r="WSK74" s="149"/>
      <c r="WSL74" s="149"/>
      <c r="WSM74" s="149"/>
      <c r="WSN74" s="150"/>
      <c r="WSO74" s="149"/>
      <c r="WSP74" s="149"/>
      <c r="WSQ74" s="149"/>
      <c r="WSR74" s="149"/>
      <c r="WSS74" s="149"/>
      <c r="WST74" s="149"/>
      <c r="WSU74" s="149"/>
      <c r="WSV74" s="149"/>
      <c r="WSW74" s="149"/>
      <c r="WSX74" s="149"/>
      <c r="WSY74" s="149"/>
      <c r="WSZ74" s="149"/>
      <c r="WTA74" s="149"/>
      <c r="WTB74" s="149"/>
      <c r="WTC74" s="149"/>
      <c r="WTD74" s="150"/>
      <c r="WTE74" s="149"/>
      <c r="WTF74" s="149"/>
      <c r="WTG74" s="149"/>
      <c r="WTH74" s="149"/>
      <c r="WTI74" s="149"/>
      <c r="WTJ74" s="149"/>
      <c r="WTK74" s="149"/>
      <c r="WTL74" s="149"/>
      <c r="WTM74" s="149"/>
      <c r="WTN74" s="149"/>
      <c r="WTO74" s="149"/>
      <c r="WTP74" s="149"/>
      <c r="WTQ74" s="149"/>
      <c r="WTR74" s="149"/>
      <c r="WTS74" s="149"/>
      <c r="WTT74" s="150"/>
      <c r="WTU74" s="149"/>
      <c r="WTV74" s="149"/>
      <c r="WTW74" s="149"/>
      <c r="WTX74" s="149"/>
      <c r="WTY74" s="149"/>
      <c r="WTZ74" s="149"/>
      <c r="WUA74" s="149"/>
      <c r="WUB74" s="149"/>
      <c r="WUC74" s="149"/>
      <c r="WUD74" s="149"/>
      <c r="WUE74" s="149"/>
      <c r="WUF74" s="149"/>
      <c r="WUG74" s="149"/>
      <c r="WUH74" s="149"/>
      <c r="WUI74" s="149"/>
      <c r="WUJ74" s="150"/>
      <c r="WUK74" s="149"/>
      <c r="WUL74" s="149"/>
      <c r="WUM74" s="149"/>
      <c r="WUN74" s="149"/>
      <c r="WUO74" s="149"/>
      <c r="WUP74" s="149"/>
      <c r="WUQ74" s="149"/>
      <c r="WUR74" s="149"/>
      <c r="WUS74" s="149"/>
      <c r="WUT74" s="149"/>
      <c r="WUU74" s="149"/>
      <c r="WUV74" s="149"/>
      <c r="WUW74" s="149"/>
      <c r="WUX74" s="149"/>
      <c r="WUY74" s="149"/>
      <c r="WUZ74" s="150"/>
      <c r="WVA74" s="149"/>
      <c r="WVB74" s="149"/>
      <c r="WVC74" s="149"/>
      <c r="WVD74" s="149"/>
      <c r="WVE74" s="149"/>
      <c r="WVF74" s="149"/>
      <c r="WVG74" s="149"/>
      <c r="WVH74" s="149"/>
      <c r="WVI74" s="149"/>
      <c r="WVJ74" s="149"/>
      <c r="WVK74" s="149"/>
      <c r="WVL74" s="149"/>
      <c r="WVM74" s="149"/>
      <c r="WVN74" s="149"/>
      <c r="WVO74" s="149"/>
      <c r="WVP74" s="150"/>
      <c r="WVQ74" s="149"/>
      <c r="WVR74" s="149"/>
      <c r="WVS74" s="149"/>
      <c r="WVT74" s="149"/>
      <c r="WVU74" s="149"/>
      <c r="WVV74" s="149"/>
      <c r="WVW74" s="149"/>
      <c r="WVX74" s="149"/>
      <c r="WVY74" s="149"/>
      <c r="WVZ74" s="149"/>
      <c r="WWA74" s="149"/>
      <c r="WWB74" s="149"/>
      <c r="WWC74" s="149"/>
      <c r="WWD74" s="149"/>
      <c r="WWE74" s="149"/>
      <c r="WWF74" s="150"/>
      <c r="WWG74" s="149"/>
      <c r="WWH74" s="149"/>
      <c r="WWI74" s="149"/>
      <c r="WWJ74" s="149"/>
      <c r="WWK74" s="149"/>
      <c r="WWL74" s="149"/>
      <c r="WWM74" s="149"/>
      <c r="WWN74" s="149"/>
      <c r="WWO74" s="149"/>
      <c r="WWP74" s="149"/>
      <c r="WWQ74" s="149"/>
      <c r="WWR74" s="149"/>
      <c r="WWS74" s="149"/>
      <c r="WWT74" s="149"/>
      <c r="WWU74" s="149"/>
      <c r="WWV74" s="150"/>
      <c r="WWW74" s="149"/>
      <c r="WWX74" s="149"/>
      <c r="WWY74" s="149"/>
      <c r="WWZ74" s="149"/>
      <c r="WXA74" s="149"/>
      <c r="WXB74" s="149"/>
      <c r="WXC74" s="149"/>
      <c r="WXD74" s="149"/>
      <c r="WXE74" s="149"/>
      <c r="WXF74" s="149"/>
      <c r="WXG74" s="149"/>
      <c r="WXH74" s="149"/>
      <c r="WXI74" s="149"/>
      <c r="WXJ74" s="149"/>
      <c r="WXK74" s="149"/>
      <c r="WXL74" s="150"/>
      <c r="WXM74" s="149"/>
      <c r="WXN74" s="149"/>
      <c r="WXO74" s="149"/>
      <c r="WXP74" s="149"/>
      <c r="WXQ74" s="149"/>
      <c r="WXR74" s="149"/>
      <c r="WXS74" s="149"/>
      <c r="WXT74" s="149"/>
      <c r="WXU74" s="149"/>
      <c r="WXV74" s="149"/>
      <c r="WXW74" s="149"/>
      <c r="WXX74" s="149"/>
      <c r="WXY74" s="149"/>
      <c r="WXZ74" s="149"/>
      <c r="WYA74" s="149"/>
      <c r="WYB74" s="150"/>
      <c r="WYC74" s="149"/>
      <c r="WYD74" s="149"/>
      <c r="WYE74" s="149"/>
      <c r="WYF74" s="149"/>
      <c r="WYG74" s="149"/>
      <c r="WYH74" s="149"/>
      <c r="WYI74" s="149"/>
      <c r="WYJ74" s="149"/>
      <c r="WYK74" s="149"/>
      <c r="WYL74" s="149"/>
      <c r="WYM74" s="149"/>
      <c r="WYN74" s="149"/>
      <c r="WYO74" s="149"/>
      <c r="WYP74" s="149"/>
      <c r="WYQ74" s="149"/>
      <c r="WYR74" s="150"/>
      <c r="WYS74" s="149"/>
      <c r="WYT74" s="149"/>
      <c r="WYU74" s="149"/>
      <c r="WYV74" s="149"/>
      <c r="WYW74" s="149"/>
      <c r="WYX74" s="149"/>
      <c r="WYY74" s="149"/>
      <c r="WYZ74" s="149"/>
      <c r="WZA74" s="149"/>
      <c r="WZB74" s="149"/>
      <c r="WZC74" s="149"/>
      <c r="WZD74" s="149"/>
      <c r="WZE74" s="149"/>
      <c r="WZF74" s="149"/>
      <c r="WZG74" s="149"/>
      <c r="WZH74" s="150"/>
      <c r="WZI74" s="149"/>
      <c r="WZJ74" s="149"/>
      <c r="WZK74" s="149"/>
      <c r="WZL74" s="149"/>
      <c r="WZM74" s="149"/>
      <c r="WZN74" s="149"/>
      <c r="WZO74" s="149"/>
      <c r="WZP74" s="149"/>
      <c r="WZQ74" s="149"/>
      <c r="WZR74" s="149"/>
      <c r="WZS74" s="149"/>
      <c r="WZT74" s="149"/>
      <c r="WZU74" s="149"/>
      <c r="WZV74" s="149"/>
      <c r="WZW74" s="149"/>
      <c r="WZX74" s="150"/>
      <c r="WZY74" s="149"/>
      <c r="WZZ74" s="149"/>
      <c r="XAA74" s="149"/>
      <c r="XAB74" s="149"/>
      <c r="XAC74" s="149"/>
      <c r="XAD74" s="149"/>
      <c r="XAE74" s="149"/>
      <c r="XAF74" s="149"/>
      <c r="XAG74" s="149"/>
      <c r="XAH74" s="149"/>
      <c r="XAI74" s="149"/>
      <c r="XAJ74" s="149"/>
      <c r="XAK74" s="149"/>
      <c r="XAL74" s="149"/>
      <c r="XAM74" s="149"/>
      <c r="XAN74" s="150"/>
      <c r="XAO74" s="149"/>
      <c r="XAP74" s="149"/>
      <c r="XAQ74" s="149"/>
      <c r="XAR74" s="149"/>
      <c r="XAS74" s="149"/>
      <c r="XAT74" s="149"/>
      <c r="XAU74" s="149"/>
      <c r="XAV74" s="149"/>
      <c r="XAW74" s="149"/>
      <c r="XAX74" s="149"/>
      <c r="XAY74" s="149"/>
      <c r="XAZ74" s="149"/>
      <c r="XBA74" s="149"/>
      <c r="XBB74" s="149"/>
      <c r="XBC74" s="149"/>
      <c r="XBD74" s="150"/>
      <c r="XBE74" s="149"/>
      <c r="XBF74" s="149"/>
      <c r="XBG74" s="149"/>
      <c r="XBH74" s="149"/>
      <c r="XBI74" s="149"/>
      <c r="XBJ74" s="149"/>
      <c r="XBK74" s="149"/>
      <c r="XBL74" s="149"/>
      <c r="XBM74" s="149"/>
      <c r="XBN74" s="149"/>
      <c r="XBO74" s="149"/>
      <c r="XBP74" s="149"/>
      <c r="XBQ74" s="149"/>
      <c r="XBR74" s="149"/>
      <c r="XBS74" s="149"/>
    </row>
    <row r="75" spans="1:16296" s="15" customFormat="1" ht="18.75" x14ac:dyDescent="0.3">
      <c r="A75" s="460"/>
      <c r="B75" s="409"/>
      <c r="C75" s="409"/>
      <c r="D75" s="409"/>
      <c r="E75" s="409"/>
      <c r="F75" s="517"/>
      <c r="G75" s="409"/>
      <c r="H75" s="409"/>
      <c r="I75" s="409"/>
      <c r="J75" s="410"/>
      <c r="K75" s="410"/>
      <c r="L75" s="40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50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50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50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  <c r="BT75" s="149"/>
      <c r="BU75" s="150"/>
      <c r="BV75" s="149"/>
      <c r="BW75" s="149"/>
      <c r="BX75" s="149"/>
      <c r="BY75" s="149"/>
      <c r="BZ75" s="149"/>
      <c r="CA75" s="149"/>
      <c r="CB75" s="149"/>
      <c r="CC75" s="149"/>
      <c r="CD75" s="149"/>
      <c r="CE75" s="149"/>
      <c r="CF75" s="149"/>
      <c r="CG75" s="149"/>
      <c r="CH75" s="149"/>
      <c r="CI75" s="149"/>
      <c r="CJ75" s="149"/>
      <c r="CK75" s="150"/>
      <c r="CL75" s="149"/>
      <c r="CM75" s="149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50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/>
      <c r="DL75" s="149"/>
      <c r="DM75" s="149"/>
      <c r="DN75" s="149"/>
      <c r="DO75" s="149"/>
      <c r="DP75" s="149"/>
      <c r="DQ75" s="150"/>
      <c r="DR75" s="149"/>
      <c r="DS75" s="149"/>
      <c r="DT75" s="149"/>
      <c r="DU75" s="149"/>
      <c r="DV75" s="149"/>
      <c r="DW75" s="149"/>
      <c r="DX75" s="149"/>
      <c r="DY75" s="149"/>
      <c r="DZ75" s="149"/>
      <c r="EA75" s="149"/>
      <c r="EB75" s="149"/>
      <c r="EC75" s="149"/>
      <c r="ED75" s="149"/>
      <c r="EE75" s="149"/>
      <c r="EF75" s="149"/>
      <c r="EG75" s="150"/>
      <c r="EH75" s="149"/>
      <c r="EI75" s="149"/>
      <c r="EJ75" s="149"/>
      <c r="EK75" s="149"/>
      <c r="EL75" s="149"/>
      <c r="EM75" s="149"/>
      <c r="EN75" s="149"/>
      <c r="EO75" s="149"/>
      <c r="EP75" s="149"/>
      <c r="EQ75" s="149"/>
      <c r="ER75" s="149"/>
      <c r="ES75" s="149"/>
      <c r="ET75" s="149"/>
      <c r="EU75" s="149"/>
      <c r="EV75" s="149"/>
      <c r="EW75" s="150"/>
      <c r="EX75" s="149"/>
      <c r="EY75" s="149"/>
      <c r="EZ75" s="149"/>
      <c r="FA75" s="149"/>
      <c r="FB75" s="149"/>
      <c r="FC75" s="149"/>
      <c r="FD75" s="149"/>
      <c r="FE75" s="149"/>
      <c r="FF75" s="149"/>
      <c r="FG75" s="149"/>
      <c r="FH75" s="149"/>
      <c r="FI75" s="149"/>
      <c r="FJ75" s="149"/>
      <c r="FK75" s="149"/>
      <c r="FL75" s="149"/>
      <c r="FM75" s="150"/>
      <c r="FN75" s="149"/>
      <c r="FO75" s="149"/>
      <c r="FP75" s="149"/>
      <c r="FQ75" s="149"/>
      <c r="FR75" s="149"/>
      <c r="FS75" s="149"/>
      <c r="FT75" s="149"/>
      <c r="FU75" s="149"/>
      <c r="FV75" s="149"/>
      <c r="FW75" s="149"/>
      <c r="FX75" s="149"/>
      <c r="FY75" s="149"/>
      <c r="FZ75" s="149"/>
      <c r="GA75" s="149"/>
      <c r="GB75" s="149"/>
      <c r="GC75" s="150"/>
      <c r="GD75" s="149"/>
      <c r="GE75" s="149"/>
      <c r="GF75" s="149"/>
      <c r="GG75" s="149"/>
      <c r="GH75" s="149"/>
      <c r="GI75" s="149"/>
      <c r="GJ75" s="149"/>
      <c r="GK75" s="149"/>
      <c r="GL75" s="149"/>
      <c r="GM75" s="149"/>
      <c r="GN75" s="149"/>
      <c r="GO75" s="149"/>
      <c r="GP75" s="149"/>
      <c r="GQ75" s="149"/>
      <c r="GR75" s="149"/>
      <c r="GS75" s="150"/>
      <c r="GT75" s="149"/>
      <c r="GU75" s="149"/>
      <c r="GV75" s="149"/>
      <c r="GW75" s="149"/>
      <c r="GX75" s="149"/>
      <c r="GY75" s="149"/>
      <c r="GZ75" s="149"/>
      <c r="HA75" s="149"/>
      <c r="HB75" s="149"/>
      <c r="HC75" s="149"/>
      <c r="HD75" s="149"/>
      <c r="HE75" s="149"/>
      <c r="HF75" s="149"/>
      <c r="HG75" s="149"/>
      <c r="HH75" s="149"/>
      <c r="HI75" s="150"/>
      <c r="HJ75" s="149"/>
      <c r="HK75" s="149"/>
      <c r="HL75" s="149"/>
      <c r="HM75" s="149"/>
      <c r="HN75" s="149"/>
      <c r="HO75" s="149"/>
      <c r="HP75" s="149"/>
      <c r="HQ75" s="149"/>
      <c r="HR75" s="149"/>
      <c r="HS75" s="149"/>
      <c r="HT75" s="149"/>
      <c r="HU75" s="149"/>
      <c r="HV75" s="149"/>
      <c r="HW75" s="149"/>
      <c r="HX75" s="149"/>
      <c r="HY75" s="150"/>
      <c r="HZ75" s="149"/>
      <c r="IA75" s="149"/>
      <c r="IB75" s="149"/>
      <c r="IC75" s="149"/>
      <c r="ID75" s="149"/>
      <c r="IE75" s="149"/>
      <c r="IF75" s="149"/>
      <c r="IG75" s="149"/>
      <c r="IH75" s="149"/>
      <c r="II75" s="149"/>
      <c r="IJ75" s="149"/>
      <c r="IK75" s="149"/>
      <c r="IL75" s="149"/>
      <c r="IM75" s="149"/>
      <c r="IN75" s="149"/>
      <c r="IO75" s="150"/>
      <c r="IP75" s="149"/>
      <c r="IQ75" s="149"/>
      <c r="IR75" s="149"/>
      <c r="IS75" s="149"/>
      <c r="IT75" s="149"/>
      <c r="IU75" s="149"/>
      <c r="IV75" s="149"/>
      <c r="IW75" s="149"/>
      <c r="IX75" s="149"/>
      <c r="IY75" s="149"/>
      <c r="IZ75" s="149"/>
      <c r="JA75" s="149"/>
      <c r="JB75" s="149"/>
      <c r="JC75" s="149"/>
      <c r="JD75" s="149"/>
      <c r="JE75" s="150"/>
      <c r="JF75" s="149"/>
      <c r="JG75" s="149"/>
      <c r="JH75" s="149"/>
      <c r="JI75" s="149"/>
      <c r="JJ75" s="149"/>
      <c r="JK75" s="149"/>
      <c r="JL75" s="149"/>
      <c r="JM75" s="149"/>
      <c r="JN75" s="149"/>
      <c r="JO75" s="149"/>
      <c r="JP75" s="149"/>
      <c r="JQ75" s="149"/>
      <c r="JR75" s="149"/>
      <c r="JS75" s="149"/>
      <c r="JT75" s="149"/>
      <c r="JU75" s="150"/>
      <c r="JV75" s="149"/>
      <c r="JW75" s="149"/>
      <c r="JX75" s="149"/>
      <c r="JY75" s="149"/>
      <c r="JZ75" s="149"/>
      <c r="KA75" s="149"/>
      <c r="KB75" s="149"/>
      <c r="KC75" s="149"/>
      <c r="KD75" s="149"/>
      <c r="KE75" s="149"/>
      <c r="KF75" s="149"/>
      <c r="KG75" s="149"/>
      <c r="KH75" s="149"/>
      <c r="KI75" s="149"/>
      <c r="KJ75" s="149"/>
      <c r="KK75" s="150"/>
      <c r="KL75" s="149"/>
      <c r="KM75" s="149"/>
      <c r="KN75" s="149"/>
      <c r="KO75" s="149"/>
      <c r="KP75" s="149"/>
      <c r="KQ75" s="149"/>
      <c r="KR75" s="149"/>
      <c r="KS75" s="149"/>
      <c r="KT75" s="149"/>
      <c r="KU75" s="149"/>
      <c r="KV75" s="149"/>
      <c r="KW75" s="149"/>
      <c r="KX75" s="149"/>
      <c r="KY75" s="149"/>
      <c r="KZ75" s="149"/>
      <c r="LA75" s="150"/>
      <c r="LB75" s="149"/>
      <c r="LC75" s="149"/>
      <c r="LD75" s="149"/>
      <c r="LE75" s="149"/>
      <c r="LF75" s="149"/>
      <c r="LG75" s="149"/>
      <c r="LH75" s="149"/>
      <c r="LI75" s="149"/>
      <c r="LJ75" s="149"/>
      <c r="LK75" s="149"/>
      <c r="LL75" s="149"/>
      <c r="LM75" s="149"/>
      <c r="LN75" s="149"/>
      <c r="LO75" s="149"/>
      <c r="LP75" s="149"/>
      <c r="LQ75" s="150"/>
      <c r="LR75" s="149"/>
      <c r="LS75" s="149"/>
      <c r="LT75" s="149"/>
      <c r="LU75" s="149"/>
      <c r="LV75" s="149"/>
      <c r="LW75" s="149"/>
      <c r="LX75" s="149"/>
      <c r="LY75" s="149"/>
      <c r="LZ75" s="149"/>
      <c r="MA75" s="149"/>
      <c r="MB75" s="149"/>
      <c r="MC75" s="149"/>
      <c r="MD75" s="149"/>
      <c r="ME75" s="149"/>
      <c r="MF75" s="149"/>
      <c r="MG75" s="150"/>
      <c r="MH75" s="149"/>
      <c r="MI75" s="149"/>
      <c r="MJ75" s="149"/>
      <c r="MK75" s="149"/>
      <c r="ML75" s="149"/>
      <c r="MM75" s="149"/>
      <c r="MN75" s="149"/>
      <c r="MO75" s="149"/>
      <c r="MP75" s="149"/>
      <c r="MQ75" s="149"/>
      <c r="MR75" s="149"/>
      <c r="MS75" s="149"/>
      <c r="MT75" s="149"/>
      <c r="MU75" s="149"/>
      <c r="MV75" s="149"/>
      <c r="MW75" s="150"/>
      <c r="MX75" s="149"/>
      <c r="MY75" s="149"/>
      <c r="MZ75" s="149"/>
      <c r="NA75" s="149"/>
      <c r="NB75" s="149"/>
      <c r="NC75" s="149"/>
      <c r="ND75" s="149"/>
      <c r="NE75" s="149"/>
      <c r="NF75" s="149"/>
      <c r="NG75" s="149"/>
      <c r="NH75" s="149"/>
      <c r="NI75" s="149"/>
      <c r="NJ75" s="149"/>
      <c r="NK75" s="149"/>
      <c r="NL75" s="149"/>
      <c r="NM75" s="150"/>
      <c r="NN75" s="149"/>
      <c r="NO75" s="149"/>
      <c r="NP75" s="149"/>
      <c r="NQ75" s="149"/>
      <c r="NR75" s="149"/>
      <c r="NS75" s="149"/>
      <c r="NT75" s="149"/>
      <c r="NU75" s="149"/>
      <c r="NV75" s="149"/>
      <c r="NW75" s="149"/>
      <c r="NX75" s="149"/>
      <c r="NY75" s="149"/>
      <c r="NZ75" s="149"/>
      <c r="OA75" s="149"/>
      <c r="OB75" s="149"/>
      <c r="OC75" s="150"/>
      <c r="OD75" s="149"/>
      <c r="OE75" s="149"/>
      <c r="OF75" s="149"/>
      <c r="OG75" s="149"/>
      <c r="OH75" s="149"/>
      <c r="OI75" s="149"/>
      <c r="OJ75" s="149"/>
      <c r="OK75" s="149"/>
      <c r="OL75" s="149"/>
      <c r="OM75" s="149"/>
      <c r="ON75" s="149"/>
      <c r="OO75" s="149"/>
      <c r="OP75" s="149"/>
      <c r="OQ75" s="149"/>
      <c r="OR75" s="149"/>
      <c r="OS75" s="150"/>
      <c r="OT75" s="149"/>
      <c r="OU75" s="149"/>
      <c r="OV75" s="149"/>
      <c r="OW75" s="149"/>
      <c r="OX75" s="149"/>
      <c r="OY75" s="149"/>
      <c r="OZ75" s="149"/>
      <c r="PA75" s="149"/>
      <c r="PB75" s="149"/>
      <c r="PC75" s="149"/>
      <c r="PD75" s="149"/>
      <c r="PE75" s="149"/>
      <c r="PF75" s="149"/>
      <c r="PG75" s="149"/>
      <c r="PH75" s="149"/>
      <c r="PI75" s="150"/>
      <c r="PJ75" s="149"/>
      <c r="PK75" s="149"/>
      <c r="PL75" s="149"/>
      <c r="PM75" s="149"/>
      <c r="PN75" s="149"/>
      <c r="PO75" s="149"/>
      <c r="PP75" s="149"/>
      <c r="PQ75" s="149"/>
      <c r="PR75" s="149"/>
      <c r="PS75" s="149"/>
      <c r="PT75" s="149"/>
      <c r="PU75" s="149"/>
      <c r="PV75" s="149"/>
      <c r="PW75" s="149"/>
      <c r="PX75" s="149"/>
      <c r="PY75" s="150"/>
      <c r="PZ75" s="149"/>
      <c r="QA75" s="149"/>
      <c r="QB75" s="149"/>
      <c r="QC75" s="149"/>
      <c r="QD75" s="149"/>
      <c r="QE75" s="149"/>
      <c r="QF75" s="149"/>
      <c r="QG75" s="149"/>
      <c r="QH75" s="149"/>
      <c r="QI75" s="149"/>
      <c r="QJ75" s="149"/>
      <c r="QK75" s="149"/>
      <c r="QL75" s="149"/>
      <c r="QM75" s="149"/>
      <c r="QN75" s="149"/>
      <c r="QO75" s="150"/>
      <c r="QP75" s="149"/>
      <c r="QQ75" s="149"/>
      <c r="QR75" s="149"/>
      <c r="QS75" s="149"/>
      <c r="QT75" s="149"/>
      <c r="QU75" s="149"/>
      <c r="QV75" s="149"/>
      <c r="QW75" s="149"/>
      <c r="QX75" s="149"/>
      <c r="QY75" s="149"/>
      <c r="QZ75" s="149"/>
      <c r="RA75" s="149"/>
      <c r="RB75" s="149"/>
      <c r="RC75" s="149"/>
      <c r="RD75" s="149"/>
      <c r="RE75" s="150"/>
      <c r="RF75" s="149"/>
      <c r="RG75" s="149"/>
      <c r="RH75" s="149"/>
      <c r="RI75" s="149"/>
      <c r="RJ75" s="149"/>
      <c r="RK75" s="149"/>
      <c r="RL75" s="149"/>
      <c r="RM75" s="149"/>
      <c r="RN75" s="149"/>
      <c r="RO75" s="149"/>
      <c r="RP75" s="149"/>
      <c r="RQ75" s="149"/>
      <c r="RR75" s="149"/>
      <c r="RS75" s="149"/>
      <c r="RT75" s="149"/>
      <c r="RU75" s="150"/>
      <c r="RV75" s="149"/>
      <c r="RW75" s="149"/>
      <c r="RX75" s="149"/>
      <c r="RY75" s="149"/>
      <c r="RZ75" s="149"/>
      <c r="SA75" s="149"/>
      <c r="SB75" s="149"/>
      <c r="SC75" s="149"/>
      <c r="SD75" s="149"/>
      <c r="SE75" s="149"/>
      <c r="SF75" s="149"/>
      <c r="SG75" s="149"/>
      <c r="SH75" s="149"/>
      <c r="SI75" s="149"/>
      <c r="SJ75" s="149"/>
      <c r="SK75" s="150"/>
      <c r="SL75" s="149"/>
      <c r="SM75" s="149"/>
      <c r="SN75" s="149"/>
      <c r="SO75" s="149"/>
      <c r="SP75" s="149"/>
      <c r="SQ75" s="149"/>
      <c r="SR75" s="149"/>
      <c r="SS75" s="149"/>
      <c r="ST75" s="149"/>
      <c r="SU75" s="149"/>
      <c r="SV75" s="149"/>
      <c r="SW75" s="149"/>
      <c r="SX75" s="149"/>
      <c r="SY75" s="149"/>
      <c r="SZ75" s="149"/>
      <c r="TA75" s="150"/>
      <c r="TB75" s="149"/>
      <c r="TC75" s="149"/>
      <c r="TD75" s="149"/>
      <c r="TE75" s="149"/>
      <c r="TF75" s="149"/>
      <c r="TG75" s="149"/>
      <c r="TH75" s="149"/>
      <c r="TI75" s="149"/>
      <c r="TJ75" s="149"/>
      <c r="TK75" s="149"/>
      <c r="TL75" s="149"/>
      <c r="TM75" s="149"/>
      <c r="TN75" s="149"/>
      <c r="TO75" s="149"/>
      <c r="TP75" s="149"/>
      <c r="TQ75" s="150"/>
      <c r="TR75" s="149"/>
      <c r="TS75" s="149"/>
      <c r="TT75" s="149"/>
      <c r="TU75" s="149"/>
      <c r="TV75" s="149"/>
      <c r="TW75" s="149"/>
      <c r="TX75" s="149"/>
      <c r="TY75" s="149"/>
      <c r="TZ75" s="149"/>
      <c r="UA75" s="149"/>
      <c r="UB75" s="149"/>
      <c r="UC75" s="149"/>
      <c r="UD75" s="149"/>
      <c r="UE75" s="149"/>
      <c r="UF75" s="149"/>
      <c r="UG75" s="150"/>
      <c r="UH75" s="149"/>
      <c r="UI75" s="149"/>
      <c r="UJ75" s="149"/>
      <c r="UK75" s="149"/>
      <c r="UL75" s="149"/>
      <c r="UM75" s="149"/>
      <c r="UN75" s="149"/>
      <c r="UO75" s="149"/>
      <c r="UP75" s="149"/>
      <c r="UQ75" s="149"/>
      <c r="UR75" s="149"/>
      <c r="US75" s="149"/>
      <c r="UT75" s="149"/>
      <c r="UU75" s="149"/>
      <c r="UV75" s="149"/>
      <c r="UW75" s="150"/>
      <c r="UX75" s="149"/>
      <c r="UY75" s="149"/>
      <c r="UZ75" s="149"/>
      <c r="VA75" s="149"/>
      <c r="VB75" s="149"/>
      <c r="VC75" s="149"/>
      <c r="VD75" s="149"/>
      <c r="VE75" s="149"/>
      <c r="VF75" s="149"/>
      <c r="VG75" s="149"/>
      <c r="VH75" s="149"/>
      <c r="VI75" s="149"/>
      <c r="VJ75" s="149"/>
      <c r="VK75" s="149"/>
      <c r="VL75" s="149"/>
      <c r="VM75" s="150"/>
      <c r="VN75" s="149"/>
      <c r="VO75" s="149"/>
      <c r="VP75" s="149"/>
      <c r="VQ75" s="149"/>
      <c r="VR75" s="149"/>
      <c r="VS75" s="149"/>
      <c r="VT75" s="149"/>
      <c r="VU75" s="149"/>
      <c r="VV75" s="149"/>
      <c r="VW75" s="149"/>
      <c r="VX75" s="149"/>
      <c r="VY75" s="149"/>
      <c r="VZ75" s="149"/>
      <c r="WA75" s="149"/>
      <c r="WB75" s="149"/>
      <c r="WC75" s="150"/>
      <c r="WD75" s="149"/>
      <c r="WE75" s="149"/>
      <c r="WF75" s="149"/>
      <c r="WG75" s="149"/>
      <c r="WH75" s="149"/>
      <c r="WI75" s="149"/>
      <c r="WJ75" s="149"/>
      <c r="WK75" s="149"/>
      <c r="WL75" s="149"/>
      <c r="WM75" s="149"/>
      <c r="WN75" s="149"/>
      <c r="WO75" s="149"/>
      <c r="WP75" s="149"/>
      <c r="WQ75" s="149"/>
      <c r="WR75" s="149"/>
      <c r="WS75" s="150"/>
      <c r="WT75" s="149"/>
      <c r="WU75" s="149"/>
      <c r="WV75" s="149"/>
      <c r="WW75" s="149"/>
      <c r="WX75" s="149"/>
      <c r="WY75" s="149"/>
      <c r="WZ75" s="149"/>
      <c r="XA75" s="149"/>
      <c r="XB75" s="149"/>
      <c r="XC75" s="149"/>
      <c r="XD75" s="149"/>
      <c r="XE75" s="149"/>
      <c r="XF75" s="149"/>
      <c r="XG75" s="149"/>
      <c r="XH75" s="149"/>
      <c r="XI75" s="150"/>
      <c r="XJ75" s="149"/>
      <c r="XK75" s="149"/>
      <c r="XL75" s="149"/>
      <c r="XM75" s="149"/>
      <c r="XN75" s="149"/>
      <c r="XO75" s="149"/>
      <c r="XP75" s="149"/>
      <c r="XQ75" s="149"/>
      <c r="XR75" s="149"/>
      <c r="XS75" s="149"/>
      <c r="XT75" s="149"/>
      <c r="XU75" s="149"/>
      <c r="XV75" s="149"/>
      <c r="XW75" s="149"/>
      <c r="XX75" s="149"/>
      <c r="XY75" s="150"/>
      <c r="XZ75" s="149"/>
      <c r="YA75" s="149"/>
      <c r="YB75" s="149"/>
      <c r="YC75" s="149"/>
      <c r="YD75" s="149"/>
      <c r="YE75" s="149"/>
      <c r="YF75" s="149"/>
      <c r="YG75" s="149"/>
      <c r="YH75" s="149"/>
      <c r="YI75" s="149"/>
      <c r="YJ75" s="149"/>
      <c r="YK75" s="149"/>
      <c r="YL75" s="149"/>
      <c r="YM75" s="149"/>
      <c r="YN75" s="149"/>
      <c r="YO75" s="150"/>
      <c r="YP75" s="149"/>
      <c r="YQ75" s="149"/>
      <c r="YR75" s="149"/>
      <c r="YS75" s="149"/>
      <c r="YT75" s="149"/>
      <c r="YU75" s="149"/>
      <c r="YV75" s="149"/>
      <c r="YW75" s="149"/>
      <c r="YX75" s="149"/>
      <c r="YY75" s="149"/>
      <c r="YZ75" s="149"/>
      <c r="ZA75" s="149"/>
      <c r="ZB75" s="149"/>
      <c r="ZC75" s="149"/>
      <c r="ZD75" s="149"/>
      <c r="ZE75" s="150"/>
      <c r="ZF75" s="149"/>
      <c r="ZG75" s="149"/>
      <c r="ZH75" s="149"/>
      <c r="ZI75" s="149"/>
      <c r="ZJ75" s="149"/>
      <c r="ZK75" s="149"/>
      <c r="ZL75" s="149"/>
      <c r="ZM75" s="149"/>
      <c r="ZN75" s="149"/>
      <c r="ZO75" s="149"/>
      <c r="ZP75" s="149"/>
      <c r="ZQ75" s="149"/>
      <c r="ZR75" s="149"/>
      <c r="ZS75" s="149"/>
      <c r="ZT75" s="149"/>
      <c r="ZU75" s="150"/>
      <c r="ZV75" s="149"/>
      <c r="ZW75" s="149"/>
      <c r="ZX75" s="149"/>
      <c r="ZY75" s="149"/>
      <c r="ZZ75" s="149"/>
      <c r="AAA75" s="149"/>
      <c r="AAB75" s="149"/>
      <c r="AAC75" s="149"/>
      <c r="AAD75" s="149"/>
      <c r="AAE75" s="149"/>
      <c r="AAF75" s="149"/>
      <c r="AAG75" s="149"/>
      <c r="AAH75" s="149"/>
      <c r="AAI75" s="149"/>
      <c r="AAJ75" s="149"/>
      <c r="AAK75" s="150"/>
      <c r="AAL75" s="149"/>
      <c r="AAM75" s="149"/>
      <c r="AAN75" s="149"/>
      <c r="AAO75" s="149"/>
      <c r="AAP75" s="149"/>
      <c r="AAQ75" s="149"/>
      <c r="AAR75" s="149"/>
      <c r="AAS75" s="149"/>
      <c r="AAT75" s="149"/>
      <c r="AAU75" s="149"/>
      <c r="AAV75" s="149"/>
      <c r="AAW75" s="149"/>
      <c r="AAX75" s="149"/>
      <c r="AAY75" s="149"/>
      <c r="AAZ75" s="149"/>
      <c r="ABA75" s="150"/>
      <c r="ABB75" s="149"/>
      <c r="ABC75" s="149"/>
      <c r="ABD75" s="149"/>
      <c r="ABE75" s="149"/>
      <c r="ABF75" s="149"/>
      <c r="ABG75" s="149"/>
      <c r="ABH75" s="149"/>
      <c r="ABI75" s="149"/>
      <c r="ABJ75" s="149"/>
      <c r="ABK75" s="149"/>
      <c r="ABL75" s="149"/>
      <c r="ABM75" s="149"/>
      <c r="ABN75" s="149"/>
      <c r="ABO75" s="149"/>
      <c r="ABP75" s="149"/>
      <c r="ABQ75" s="150"/>
      <c r="ABR75" s="149"/>
      <c r="ABS75" s="149"/>
      <c r="ABT75" s="149"/>
      <c r="ABU75" s="149"/>
      <c r="ABV75" s="149"/>
      <c r="ABW75" s="149"/>
      <c r="ABX75" s="149"/>
      <c r="ABY75" s="149"/>
      <c r="ABZ75" s="149"/>
      <c r="ACA75" s="149"/>
      <c r="ACB75" s="149"/>
      <c r="ACC75" s="149"/>
      <c r="ACD75" s="149"/>
      <c r="ACE75" s="149"/>
      <c r="ACF75" s="149"/>
      <c r="ACG75" s="150"/>
      <c r="ACH75" s="149"/>
      <c r="ACI75" s="149"/>
      <c r="ACJ75" s="149"/>
      <c r="ACK75" s="149"/>
      <c r="ACL75" s="149"/>
      <c r="ACM75" s="149"/>
      <c r="ACN75" s="149"/>
      <c r="ACO75" s="149"/>
      <c r="ACP75" s="149"/>
      <c r="ACQ75" s="149"/>
      <c r="ACR75" s="149"/>
      <c r="ACS75" s="149"/>
      <c r="ACT75" s="149"/>
      <c r="ACU75" s="149"/>
      <c r="ACV75" s="149"/>
      <c r="ACW75" s="150"/>
      <c r="ACX75" s="149"/>
      <c r="ACY75" s="149"/>
      <c r="ACZ75" s="149"/>
      <c r="ADA75" s="149"/>
      <c r="ADB75" s="149"/>
      <c r="ADC75" s="149"/>
      <c r="ADD75" s="149"/>
      <c r="ADE75" s="149"/>
      <c r="ADF75" s="149"/>
      <c r="ADG75" s="149"/>
      <c r="ADH75" s="149"/>
      <c r="ADI75" s="149"/>
      <c r="ADJ75" s="149"/>
      <c r="ADK75" s="149"/>
      <c r="ADL75" s="149"/>
      <c r="ADM75" s="150"/>
      <c r="ADN75" s="149"/>
      <c r="ADO75" s="149"/>
      <c r="ADP75" s="149"/>
      <c r="ADQ75" s="149"/>
      <c r="ADR75" s="149"/>
      <c r="ADS75" s="149"/>
      <c r="ADT75" s="149"/>
      <c r="ADU75" s="149"/>
      <c r="ADV75" s="149"/>
      <c r="ADW75" s="149"/>
      <c r="ADX75" s="149"/>
      <c r="ADY75" s="149"/>
      <c r="ADZ75" s="149"/>
      <c r="AEA75" s="149"/>
      <c r="AEB75" s="149"/>
      <c r="AEC75" s="150"/>
      <c r="AED75" s="149"/>
      <c r="AEE75" s="149"/>
      <c r="AEF75" s="149"/>
      <c r="AEG75" s="149"/>
      <c r="AEH75" s="149"/>
      <c r="AEI75" s="149"/>
      <c r="AEJ75" s="149"/>
      <c r="AEK75" s="149"/>
      <c r="AEL75" s="149"/>
      <c r="AEM75" s="149"/>
      <c r="AEN75" s="149"/>
      <c r="AEO75" s="149"/>
      <c r="AEP75" s="149"/>
      <c r="AEQ75" s="149"/>
      <c r="AER75" s="149"/>
      <c r="AES75" s="150"/>
      <c r="AET75" s="149"/>
      <c r="AEU75" s="149"/>
      <c r="AEV75" s="149"/>
      <c r="AEW75" s="149"/>
      <c r="AEX75" s="149"/>
      <c r="AEY75" s="149"/>
      <c r="AEZ75" s="149"/>
      <c r="AFA75" s="149"/>
      <c r="AFB75" s="149"/>
      <c r="AFC75" s="149"/>
      <c r="AFD75" s="149"/>
      <c r="AFE75" s="149"/>
      <c r="AFF75" s="149"/>
      <c r="AFG75" s="149"/>
      <c r="AFH75" s="149"/>
      <c r="AFI75" s="150"/>
      <c r="AFJ75" s="149"/>
      <c r="AFK75" s="149"/>
      <c r="AFL75" s="149"/>
      <c r="AFM75" s="149"/>
      <c r="AFN75" s="149"/>
      <c r="AFO75" s="149"/>
      <c r="AFP75" s="149"/>
      <c r="AFQ75" s="149"/>
      <c r="AFR75" s="149"/>
      <c r="AFS75" s="149"/>
      <c r="AFT75" s="149"/>
      <c r="AFU75" s="149"/>
      <c r="AFV75" s="149"/>
      <c r="AFW75" s="149"/>
      <c r="AFX75" s="149"/>
      <c r="AFY75" s="150"/>
      <c r="AFZ75" s="149"/>
      <c r="AGA75" s="149"/>
      <c r="AGB75" s="149"/>
      <c r="AGC75" s="149"/>
      <c r="AGD75" s="149"/>
      <c r="AGE75" s="149"/>
      <c r="AGF75" s="149"/>
      <c r="AGG75" s="149"/>
      <c r="AGH75" s="149"/>
      <c r="AGI75" s="149"/>
      <c r="AGJ75" s="149"/>
      <c r="AGK75" s="149"/>
      <c r="AGL75" s="149"/>
      <c r="AGM75" s="149"/>
      <c r="AGN75" s="149"/>
      <c r="AGO75" s="150"/>
      <c r="AGP75" s="149"/>
      <c r="AGQ75" s="149"/>
      <c r="AGR75" s="149"/>
      <c r="AGS75" s="149"/>
      <c r="AGT75" s="149"/>
      <c r="AGU75" s="149"/>
      <c r="AGV75" s="149"/>
      <c r="AGW75" s="149"/>
      <c r="AGX75" s="149"/>
      <c r="AGY75" s="149"/>
      <c r="AGZ75" s="149"/>
      <c r="AHA75" s="149"/>
      <c r="AHB75" s="149"/>
      <c r="AHC75" s="149"/>
      <c r="AHD75" s="149"/>
      <c r="AHE75" s="150"/>
      <c r="AHF75" s="149"/>
      <c r="AHG75" s="149"/>
      <c r="AHH75" s="149"/>
      <c r="AHI75" s="149"/>
      <c r="AHJ75" s="149"/>
      <c r="AHK75" s="149"/>
      <c r="AHL75" s="149"/>
      <c r="AHM75" s="149"/>
      <c r="AHN75" s="149"/>
      <c r="AHO75" s="149"/>
      <c r="AHP75" s="149"/>
      <c r="AHQ75" s="149"/>
      <c r="AHR75" s="149"/>
      <c r="AHS75" s="149"/>
      <c r="AHT75" s="149"/>
      <c r="AHU75" s="150"/>
      <c r="AHV75" s="149"/>
      <c r="AHW75" s="149"/>
      <c r="AHX75" s="149"/>
      <c r="AHY75" s="149"/>
      <c r="AHZ75" s="149"/>
      <c r="AIA75" s="149"/>
      <c r="AIB75" s="149"/>
      <c r="AIC75" s="149"/>
      <c r="AID75" s="149"/>
      <c r="AIE75" s="149"/>
      <c r="AIF75" s="149"/>
      <c r="AIG75" s="149"/>
      <c r="AIH75" s="149"/>
      <c r="AII75" s="149"/>
      <c r="AIJ75" s="149"/>
      <c r="AIK75" s="150"/>
      <c r="AIL75" s="149"/>
      <c r="AIM75" s="149"/>
      <c r="AIN75" s="149"/>
      <c r="AIO75" s="149"/>
      <c r="AIP75" s="149"/>
      <c r="AIQ75" s="149"/>
      <c r="AIR75" s="149"/>
      <c r="AIS75" s="149"/>
      <c r="AIT75" s="149"/>
      <c r="AIU75" s="149"/>
      <c r="AIV75" s="149"/>
      <c r="AIW75" s="149"/>
      <c r="AIX75" s="149"/>
      <c r="AIY75" s="149"/>
      <c r="AIZ75" s="149"/>
      <c r="AJA75" s="150"/>
      <c r="AJB75" s="149"/>
      <c r="AJC75" s="149"/>
      <c r="AJD75" s="149"/>
      <c r="AJE75" s="149"/>
      <c r="AJF75" s="149"/>
      <c r="AJG75" s="149"/>
      <c r="AJH75" s="149"/>
      <c r="AJI75" s="149"/>
      <c r="AJJ75" s="149"/>
      <c r="AJK75" s="149"/>
      <c r="AJL75" s="149"/>
      <c r="AJM75" s="149"/>
      <c r="AJN75" s="149"/>
      <c r="AJO75" s="149"/>
      <c r="AJP75" s="149"/>
      <c r="AJQ75" s="150"/>
      <c r="AJR75" s="149"/>
      <c r="AJS75" s="149"/>
      <c r="AJT75" s="149"/>
      <c r="AJU75" s="149"/>
      <c r="AJV75" s="149"/>
      <c r="AJW75" s="149"/>
      <c r="AJX75" s="149"/>
      <c r="AJY75" s="149"/>
      <c r="AJZ75" s="149"/>
      <c r="AKA75" s="149"/>
      <c r="AKB75" s="149"/>
      <c r="AKC75" s="149"/>
      <c r="AKD75" s="149"/>
      <c r="AKE75" s="149"/>
      <c r="AKF75" s="149"/>
      <c r="AKG75" s="150"/>
      <c r="AKH75" s="149"/>
      <c r="AKI75" s="149"/>
      <c r="AKJ75" s="149"/>
      <c r="AKK75" s="149"/>
      <c r="AKL75" s="149"/>
      <c r="AKM75" s="149"/>
      <c r="AKN75" s="149"/>
      <c r="AKO75" s="149"/>
      <c r="AKP75" s="149"/>
      <c r="AKQ75" s="149"/>
      <c r="AKR75" s="149"/>
      <c r="AKS75" s="149"/>
      <c r="AKT75" s="149"/>
      <c r="AKU75" s="149"/>
      <c r="AKV75" s="149"/>
      <c r="AKW75" s="150"/>
      <c r="AKX75" s="149"/>
      <c r="AKY75" s="149"/>
      <c r="AKZ75" s="149"/>
      <c r="ALA75" s="149"/>
      <c r="ALB75" s="149"/>
      <c r="ALC75" s="149"/>
      <c r="ALD75" s="149"/>
      <c r="ALE75" s="149"/>
      <c r="ALF75" s="149"/>
      <c r="ALG75" s="149"/>
      <c r="ALH75" s="149"/>
      <c r="ALI75" s="149"/>
      <c r="ALJ75" s="149"/>
      <c r="ALK75" s="149"/>
      <c r="ALL75" s="149"/>
      <c r="ALM75" s="150"/>
      <c r="ALN75" s="149"/>
      <c r="ALO75" s="149"/>
      <c r="ALP75" s="149"/>
      <c r="ALQ75" s="149"/>
      <c r="ALR75" s="149"/>
      <c r="ALS75" s="149"/>
      <c r="ALT75" s="149"/>
      <c r="ALU75" s="149"/>
      <c r="ALV75" s="149"/>
      <c r="ALW75" s="149"/>
      <c r="ALX75" s="149"/>
      <c r="ALY75" s="149"/>
      <c r="ALZ75" s="149"/>
      <c r="AMA75" s="149"/>
      <c r="AMB75" s="149"/>
      <c r="AMC75" s="150"/>
      <c r="AMD75" s="149"/>
      <c r="AME75" s="149"/>
      <c r="AMF75" s="149"/>
      <c r="AMG75" s="149"/>
      <c r="AMH75" s="149"/>
      <c r="AMI75" s="149"/>
      <c r="AMJ75" s="149"/>
      <c r="AMK75" s="149"/>
      <c r="AML75" s="149"/>
      <c r="AMM75" s="149"/>
      <c r="AMN75" s="149"/>
      <c r="AMO75" s="149"/>
      <c r="AMP75" s="149"/>
      <c r="AMQ75" s="149"/>
      <c r="AMR75" s="149"/>
      <c r="AMS75" s="150"/>
      <c r="AMT75" s="149"/>
      <c r="AMU75" s="149"/>
      <c r="AMV75" s="149"/>
      <c r="AMW75" s="149"/>
      <c r="AMX75" s="149"/>
      <c r="AMY75" s="149"/>
      <c r="AMZ75" s="149"/>
      <c r="ANA75" s="149"/>
      <c r="ANB75" s="149"/>
      <c r="ANC75" s="149"/>
      <c r="AND75" s="149"/>
      <c r="ANE75" s="149"/>
      <c r="ANF75" s="149"/>
      <c r="ANG75" s="149"/>
      <c r="ANH75" s="149"/>
      <c r="ANI75" s="150"/>
      <c r="ANJ75" s="149"/>
      <c r="ANK75" s="149"/>
      <c r="ANL75" s="149"/>
      <c r="ANM75" s="149"/>
      <c r="ANN75" s="149"/>
      <c r="ANO75" s="149"/>
      <c r="ANP75" s="149"/>
      <c r="ANQ75" s="149"/>
      <c r="ANR75" s="149"/>
      <c r="ANS75" s="149"/>
      <c r="ANT75" s="149"/>
      <c r="ANU75" s="149"/>
      <c r="ANV75" s="149"/>
      <c r="ANW75" s="149"/>
      <c r="ANX75" s="149"/>
      <c r="ANY75" s="150"/>
      <c r="ANZ75" s="149"/>
      <c r="AOA75" s="149"/>
      <c r="AOB75" s="149"/>
      <c r="AOC75" s="149"/>
      <c r="AOD75" s="149"/>
      <c r="AOE75" s="149"/>
      <c r="AOF75" s="149"/>
      <c r="AOG75" s="149"/>
      <c r="AOH75" s="149"/>
      <c r="AOI75" s="149"/>
      <c r="AOJ75" s="149"/>
      <c r="AOK75" s="149"/>
      <c r="AOL75" s="149"/>
      <c r="AOM75" s="149"/>
      <c r="AON75" s="149"/>
      <c r="AOO75" s="150"/>
      <c r="AOP75" s="149"/>
      <c r="AOQ75" s="149"/>
      <c r="AOR75" s="149"/>
      <c r="AOS75" s="149"/>
      <c r="AOT75" s="149"/>
      <c r="AOU75" s="149"/>
      <c r="AOV75" s="149"/>
      <c r="AOW75" s="149"/>
      <c r="AOX75" s="149"/>
      <c r="AOY75" s="149"/>
      <c r="AOZ75" s="149"/>
      <c r="APA75" s="149"/>
      <c r="APB75" s="149"/>
      <c r="APC75" s="149"/>
      <c r="APD75" s="149"/>
      <c r="APE75" s="150"/>
      <c r="APF75" s="149"/>
      <c r="APG75" s="149"/>
      <c r="APH75" s="149"/>
      <c r="API75" s="149"/>
      <c r="APJ75" s="149"/>
      <c r="APK75" s="149"/>
      <c r="APL75" s="149"/>
      <c r="APM75" s="149"/>
      <c r="APN75" s="149"/>
      <c r="APO75" s="149"/>
      <c r="APP75" s="149"/>
      <c r="APQ75" s="149"/>
      <c r="APR75" s="149"/>
      <c r="APS75" s="149"/>
      <c r="APT75" s="149"/>
      <c r="APU75" s="150"/>
      <c r="APV75" s="149"/>
      <c r="APW75" s="149"/>
      <c r="APX75" s="149"/>
      <c r="APY75" s="149"/>
      <c r="APZ75" s="149"/>
      <c r="AQA75" s="149"/>
      <c r="AQB75" s="149"/>
      <c r="AQC75" s="149"/>
      <c r="AQD75" s="149"/>
      <c r="AQE75" s="149"/>
      <c r="AQF75" s="149"/>
      <c r="AQG75" s="149"/>
      <c r="AQH75" s="149"/>
      <c r="AQI75" s="149"/>
      <c r="AQJ75" s="149"/>
      <c r="AQK75" s="150"/>
      <c r="AQL75" s="149"/>
      <c r="AQM75" s="149"/>
      <c r="AQN75" s="149"/>
      <c r="AQO75" s="149"/>
      <c r="AQP75" s="149"/>
      <c r="AQQ75" s="149"/>
      <c r="AQR75" s="149"/>
      <c r="AQS75" s="149"/>
      <c r="AQT75" s="149"/>
      <c r="AQU75" s="149"/>
      <c r="AQV75" s="149"/>
      <c r="AQW75" s="149"/>
      <c r="AQX75" s="149"/>
      <c r="AQY75" s="149"/>
      <c r="AQZ75" s="149"/>
      <c r="ARA75" s="150"/>
      <c r="ARB75" s="149"/>
      <c r="ARC75" s="149"/>
      <c r="ARD75" s="149"/>
      <c r="ARE75" s="149"/>
      <c r="ARF75" s="149"/>
      <c r="ARG75" s="149"/>
      <c r="ARH75" s="149"/>
      <c r="ARI75" s="149"/>
      <c r="ARJ75" s="149"/>
      <c r="ARK75" s="149"/>
      <c r="ARL75" s="149"/>
      <c r="ARM75" s="149"/>
      <c r="ARN75" s="149"/>
      <c r="ARO75" s="149"/>
      <c r="ARP75" s="149"/>
      <c r="ARQ75" s="150"/>
      <c r="ARR75" s="149"/>
      <c r="ARS75" s="149"/>
      <c r="ART75" s="149"/>
      <c r="ARU75" s="149"/>
      <c r="ARV75" s="149"/>
      <c r="ARW75" s="149"/>
      <c r="ARX75" s="149"/>
      <c r="ARY75" s="149"/>
      <c r="ARZ75" s="149"/>
      <c r="ASA75" s="149"/>
      <c r="ASB75" s="149"/>
      <c r="ASC75" s="149"/>
      <c r="ASD75" s="149"/>
      <c r="ASE75" s="149"/>
      <c r="ASF75" s="149"/>
      <c r="ASG75" s="150"/>
      <c r="ASH75" s="149"/>
      <c r="ASI75" s="149"/>
      <c r="ASJ75" s="149"/>
      <c r="ASK75" s="149"/>
      <c r="ASL75" s="149"/>
      <c r="ASM75" s="149"/>
      <c r="ASN75" s="149"/>
      <c r="ASO75" s="149"/>
      <c r="ASP75" s="149"/>
      <c r="ASQ75" s="149"/>
      <c r="ASR75" s="149"/>
      <c r="ASS75" s="149"/>
      <c r="AST75" s="149"/>
      <c r="ASU75" s="149"/>
      <c r="ASV75" s="149"/>
      <c r="ASW75" s="150"/>
      <c r="ASX75" s="149"/>
      <c r="ASY75" s="149"/>
      <c r="ASZ75" s="149"/>
      <c r="ATA75" s="149"/>
      <c r="ATB75" s="149"/>
      <c r="ATC75" s="149"/>
      <c r="ATD75" s="149"/>
      <c r="ATE75" s="149"/>
      <c r="ATF75" s="149"/>
      <c r="ATG75" s="149"/>
      <c r="ATH75" s="149"/>
      <c r="ATI75" s="149"/>
      <c r="ATJ75" s="149"/>
      <c r="ATK75" s="149"/>
      <c r="ATL75" s="149"/>
      <c r="ATM75" s="150"/>
      <c r="ATN75" s="149"/>
      <c r="ATO75" s="149"/>
      <c r="ATP75" s="149"/>
      <c r="ATQ75" s="149"/>
      <c r="ATR75" s="149"/>
      <c r="ATS75" s="149"/>
      <c r="ATT75" s="149"/>
      <c r="ATU75" s="149"/>
      <c r="ATV75" s="149"/>
      <c r="ATW75" s="149"/>
      <c r="ATX75" s="149"/>
      <c r="ATY75" s="149"/>
      <c r="ATZ75" s="149"/>
      <c r="AUA75" s="149"/>
      <c r="AUB75" s="149"/>
      <c r="AUC75" s="150"/>
      <c r="AUD75" s="149"/>
      <c r="AUE75" s="149"/>
      <c r="AUF75" s="149"/>
      <c r="AUG75" s="149"/>
      <c r="AUH75" s="149"/>
      <c r="AUI75" s="149"/>
      <c r="AUJ75" s="149"/>
      <c r="AUK75" s="149"/>
      <c r="AUL75" s="149"/>
      <c r="AUM75" s="149"/>
      <c r="AUN75" s="149"/>
      <c r="AUO75" s="149"/>
      <c r="AUP75" s="149"/>
      <c r="AUQ75" s="149"/>
      <c r="AUR75" s="149"/>
      <c r="AUS75" s="150"/>
      <c r="AUT75" s="149"/>
      <c r="AUU75" s="149"/>
      <c r="AUV75" s="149"/>
      <c r="AUW75" s="149"/>
      <c r="AUX75" s="149"/>
      <c r="AUY75" s="149"/>
      <c r="AUZ75" s="149"/>
      <c r="AVA75" s="149"/>
      <c r="AVB75" s="149"/>
      <c r="AVC75" s="149"/>
      <c r="AVD75" s="149"/>
      <c r="AVE75" s="149"/>
      <c r="AVF75" s="149"/>
      <c r="AVG75" s="149"/>
      <c r="AVH75" s="149"/>
      <c r="AVI75" s="150"/>
      <c r="AVJ75" s="149"/>
      <c r="AVK75" s="149"/>
      <c r="AVL75" s="149"/>
      <c r="AVM75" s="149"/>
      <c r="AVN75" s="149"/>
      <c r="AVO75" s="149"/>
      <c r="AVP75" s="149"/>
      <c r="AVQ75" s="149"/>
      <c r="AVR75" s="149"/>
      <c r="AVS75" s="149"/>
      <c r="AVT75" s="149"/>
      <c r="AVU75" s="149"/>
      <c r="AVV75" s="149"/>
      <c r="AVW75" s="149"/>
      <c r="AVX75" s="149"/>
      <c r="AVY75" s="150"/>
      <c r="AVZ75" s="149"/>
      <c r="AWA75" s="149"/>
      <c r="AWB75" s="149"/>
      <c r="AWC75" s="149"/>
      <c r="AWD75" s="149"/>
      <c r="AWE75" s="149"/>
      <c r="AWF75" s="149"/>
      <c r="AWG75" s="149"/>
      <c r="AWH75" s="149"/>
      <c r="AWI75" s="149"/>
      <c r="AWJ75" s="149"/>
      <c r="AWK75" s="149"/>
      <c r="AWL75" s="149"/>
      <c r="AWM75" s="149"/>
      <c r="AWN75" s="149"/>
      <c r="AWO75" s="150"/>
      <c r="AWP75" s="149"/>
      <c r="AWQ75" s="149"/>
      <c r="AWR75" s="149"/>
      <c r="AWS75" s="149"/>
      <c r="AWT75" s="149"/>
      <c r="AWU75" s="149"/>
      <c r="AWV75" s="149"/>
      <c r="AWW75" s="149"/>
      <c r="AWX75" s="149"/>
      <c r="AWY75" s="149"/>
      <c r="AWZ75" s="149"/>
      <c r="AXA75" s="149"/>
      <c r="AXB75" s="149"/>
      <c r="AXC75" s="149"/>
      <c r="AXD75" s="149"/>
      <c r="AXE75" s="150"/>
      <c r="AXF75" s="149"/>
      <c r="AXG75" s="149"/>
      <c r="AXH75" s="149"/>
      <c r="AXI75" s="149"/>
      <c r="AXJ75" s="149"/>
      <c r="AXK75" s="149"/>
      <c r="AXL75" s="149"/>
      <c r="AXM75" s="149"/>
      <c r="AXN75" s="149"/>
      <c r="AXO75" s="149"/>
      <c r="AXP75" s="149"/>
      <c r="AXQ75" s="149"/>
      <c r="AXR75" s="149"/>
      <c r="AXS75" s="149"/>
      <c r="AXT75" s="149"/>
      <c r="AXU75" s="150"/>
      <c r="AXV75" s="149"/>
      <c r="AXW75" s="149"/>
      <c r="AXX75" s="149"/>
      <c r="AXY75" s="149"/>
      <c r="AXZ75" s="149"/>
      <c r="AYA75" s="149"/>
      <c r="AYB75" s="149"/>
      <c r="AYC75" s="149"/>
      <c r="AYD75" s="149"/>
      <c r="AYE75" s="149"/>
      <c r="AYF75" s="149"/>
      <c r="AYG75" s="149"/>
      <c r="AYH75" s="149"/>
      <c r="AYI75" s="149"/>
      <c r="AYJ75" s="149"/>
      <c r="AYK75" s="150"/>
      <c r="AYL75" s="149"/>
      <c r="AYM75" s="149"/>
      <c r="AYN75" s="149"/>
      <c r="AYO75" s="149"/>
      <c r="AYP75" s="149"/>
      <c r="AYQ75" s="149"/>
      <c r="AYR75" s="149"/>
      <c r="AYS75" s="149"/>
      <c r="AYT75" s="149"/>
      <c r="AYU75" s="149"/>
      <c r="AYV75" s="149"/>
      <c r="AYW75" s="149"/>
      <c r="AYX75" s="149"/>
      <c r="AYY75" s="149"/>
      <c r="AYZ75" s="149"/>
      <c r="AZA75" s="150"/>
      <c r="AZB75" s="149"/>
      <c r="AZC75" s="149"/>
      <c r="AZD75" s="149"/>
      <c r="AZE75" s="149"/>
      <c r="AZF75" s="149"/>
      <c r="AZG75" s="149"/>
      <c r="AZH75" s="149"/>
      <c r="AZI75" s="149"/>
      <c r="AZJ75" s="149"/>
      <c r="AZK75" s="149"/>
      <c r="AZL75" s="149"/>
      <c r="AZM75" s="149"/>
      <c r="AZN75" s="149"/>
      <c r="AZO75" s="149"/>
      <c r="AZP75" s="149"/>
      <c r="AZQ75" s="150"/>
      <c r="AZR75" s="149"/>
      <c r="AZS75" s="149"/>
      <c r="AZT75" s="149"/>
      <c r="AZU75" s="149"/>
      <c r="AZV75" s="149"/>
      <c r="AZW75" s="149"/>
      <c r="AZX75" s="149"/>
      <c r="AZY75" s="149"/>
      <c r="AZZ75" s="149"/>
      <c r="BAA75" s="149"/>
      <c r="BAB75" s="149"/>
      <c r="BAC75" s="149"/>
      <c r="BAD75" s="149"/>
      <c r="BAE75" s="149"/>
      <c r="BAF75" s="149"/>
      <c r="BAG75" s="150"/>
      <c r="BAH75" s="149"/>
      <c r="BAI75" s="149"/>
      <c r="BAJ75" s="149"/>
      <c r="BAK75" s="149"/>
      <c r="BAL75" s="149"/>
      <c r="BAM75" s="149"/>
      <c r="BAN75" s="149"/>
      <c r="BAO75" s="149"/>
      <c r="BAP75" s="149"/>
      <c r="BAQ75" s="149"/>
      <c r="BAR75" s="149"/>
      <c r="BAS75" s="149"/>
      <c r="BAT75" s="149"/>
      <c r="BAU75" s="149"/>
      <c r="BAV75" s="149"/>
      <c r="BAW75" s="150"/>
      <c r="BAX75" s="149"/>
      <c r="BAY75" s="149"/>
      <c r="BAZ75" s="149"/>
      <c r="BBA75" s="149"/>
      <c r="BBB75" s="149"/>
      <c r="BBC75" s="149"/>
      <c r="BBD75" s="149"/>
      <c r="BBE75" s="149"/>
      <c r="BBF75" s="149"/>
      <c r="BBG75" s="149"/>
      <c r="BBH75" s="149"/>
      <c r="BBI75" s="149"/>
      <c r="BBJ75" s="149"/>
      <c r="BBK75" s="149"/>
      <c r="BBL75" s="149"/>
      <c r="BBM75" s="150"/>
      <c r="BBN75" s="149"/>
      <c r="BBO75" s="149"/>
      <c r="BBP75" s="149"/>
      <c r="BBQ75" s="149"/>
      <c r="BBR75" s="149"/>
      <c r="BBS75" s="149"/>
      <c r="BBT75" s="149"/>
      <c r="BBU75" s="149"/>
      <c r="BBV75" s="149"/>
      <c r="BBW75" s="149"/>
      <c r="BBX75" s="149"/>
      <c r="BBY75" s="149"/>
      <c r="BBZ75" s="149"/>
      <c r="BCA75" s="149"/>
      <c r="BCB75" s="149"/>
      <c r="BCC75" s="150"/>
      <c r="BCD75" s="149"/>
      <c r="BCE75" s="149"/>
      <c r="BCF75" s="149"/>
      <c r="BCG75" s="149"/>
      <c r="BCH75" s="149"/>
      <c r="BCI75" s="149"/>
      <c r="BCJ75" s="149"/>
      <c r="BCK75" s="149"/>
      <c r="BCL75" s="149"/>
      <c r="BCM75" s="149"/>
      <c r="BCN75" s="149"/>
      <c r="BCO75" s="149"/>
      <c r="BCP75" s="149"/>
      <c r="BCQ75" s="149"/>
      <c r="BCR75" s="149"/>
      <c r="BCS75" s="150"/>
      <c r="BCT75" s="149"/>
      <c r="BCU75" s="149"/>
      <c r="BCV75" s="149"/>
      <c r="BCW75" s="149"/>
      <c r="BCX75" s="149"/>
      <c r="BCY75" s="149"/>
      <c r="BCZ75" s="149"/>
      <c r="BDA75" s="149"/>
      <c r="BDB75" s="149"/>
      <c r="BDC75" s="149"/>
      <c r="BDD75" s="149"/>
      <c r="BDE75" s="149"/>
      <c r="BDF75" s="149"/>
      <c r="BDG75" s="149"/>
      <c r="BDH75" s="149"/>
      <c r="BDI75" s="150"/>
      <c r="BDJ75" s="149"/>
      <c r="BDK75" s="149"/>
      <c r="BDL75" s="149"/>
      <c r="BDM75" s="149"/>
      <c r="BDN75" s="149"/>
      <c r="BDO75" s="149"/>
      <c r="BDP75" s="149"/>
      <c r="BDQ75" s="149"/>
      <c r="BDR75" s="149"/>
      <c r="BDS75" s="149"/>
      <c r="BDT75" s="149"/>
      <c r="BDU75" s="149"/>
      <c r="BDV75" s="149"/>
      <c r="BDW75" s="149"/>
      <c r="BDX75" s="149"/>
      <c r="BDY75" s="150"/>
      <c r="BDZ75" s="149"/>
      <c r="BEA75" s="149"/>
      <c r="BEB75" s="149"/>
      <c r="BEC75" s="149"/>
      <c r="BED75" s="149"/>
      <c r="BEE75" s="149"/>
      <c r="BEF75" s="149"/>
      <c r="BEG75" s="149"/>
      <c r="BEH75" s="149"/>
      <c r="BEI75" s="149"/>
      <c r="BEJ75" s="149"/>
      <c r="BEK75" s="149"/>
      <c r="BEL75" s="149"/>
      <c r="BEM75" s="149"/>
      <c r="BEN75" s="149"/>
      <c r="BEO75" s="150"/>
      <c r="BEP75" s="149"/>
      <c r="BEQ75" s="149"/>
      <c r="BER75" s="149"/>
      <c r="BES75" s="149"/>
      <c r="BET75" s="149"/>
      <c r="BEU75" s="149"/>
      <c r="BEV75" s="149"/>
      <c r="BEW75" s="149"/>
      <c r="BEX75" s="149"/>
      <c r="BEY75" s="149"/>
      <c r="BEZ75" s="149"/>
      <c r="BFA75" s="149"/>
      <c r="BFB75" s="149"/>
      <c r="BFC75" s="149"/>
      <c r="BFD75" s="149"/>
      <c r="BFE75" s="150"/>
      <c r="BFF75" s="149"/>
      <c r="BFG75" s="149"/>
      <c r="BFH75" s="149"/>
      <c r="BFI75" s="149"/>
      <c r="BFJ75" s="149"/>
      <c r="BFK75" s="149"/>
      <c r="BFL75" s="149"/>
      <c r="BFM75" s="149"/>
      <c r="BFN75" s="149"/>
      <c r="BFO75" s="149"/>
      <c r="BFP75" s="149"/>
      <c r="BFQ75" s="149"/>
      <c r="BFR75" s="149"/>
      <c r="BFS75" s="149"/>
      <c r="BFT75" s="149"/>
      <c r="BFU75" s="150"/>
      <c r="BFV75" s="149"/>
      <c r="BFW75" s="149"/>
      <c r="BFX75" s="149"/>
      <c r="BFY75" s="149"/>
      <c r="BFZ75" s="149"/>
      <c r="BGA75" s="149"/>
      <c r="BGB75" s="149"/>
      <c r="BGC75" s="149"/>
      <c r="BGD75" s="149"/>
      <c r="BGE75" s="149"/>
      <c r="BGF75" s="149"/>
      <c r="BGG75" s="149"/>
      <c r="BGH75" s="149"/>
      <c r="BGI75" s="149"/>
      <c r="BGJ75" s="149"/>
      <c r="BGK75" s="150"/>
      <c r="BGL75" s="149"/>
      <c r="BGM75" s="149"/>
      <c r="BGN75" s="149"/>
      <c r="BGO75" s="149"/>
      <c r="BGP75" s="149"/>
      <c r="BGQ75" s="149"/>
      <c r="BGR75" s="149"/>
      <c r="BGS75" s="149"/>
      <c r="BGT75" s="149"/>
      <c r="BGU75" s="149"/>
      <c r="BGV75" s="149"/>
      <c r="BGW75" s="149"/>
      <c r="BGX75" s="149"/>
      <c r="BGY75" s="149"/>
      <c r="BGZ75" s="149"/>
      <c r="BHA75" s="150"/>
      <c r="BHB75" s="149"/>
      <c r="BHC75" s="149"/>
      <c r="BHD75" s="149"/>
      <c r="BHE75" s="149"/>
      <c r="BHF75" s="149"/>
      <c r="BHG75" s="149"/>
      <c r="BHH75" s="149"/>
      <c r="BHI75" s="149"/>
      <c r="BHJ75" s="149"/>
      <c r="BHK75" s="149"/>
      <c r="BHL75" s="149"/>
      <c r="BHM75" s="149"/>
      <c r="BHN75" s="149"/>
      <c r="BHO75" s="149"/>
      <c r="BHP75" s="149"/>
      <c r="BHQ75" s="150"/>
      <c r="BHR75" s="149"/>
      <c r="BHS75" s="149"/>
      <c r="BHT75" s="149"/>
      <c r="BHU75" s="149"/>
      <c r="BHV75" s="149"/>
      <c r="BHW75" s="149"/>
      <c r="BHX75" s="149"/>
      <c r="BHY75" s="149"/>
      <c r="BHZ75" s="149"/>
      <c r="BIA75" s="149"/>
      <c r="BIB75" s="149"/>
      <c r="BIC75" s="149"/>
      <c r="BID75" s="149"/>
      <c r="BIE75" s="149"/>
      <c r="BIF75" s="149"/>
      <c r="BIG75" s="150"/>
      <c r="BIH75" s="149"/>
      <c r="BII75" s="149"/>
      <c r="BIJ75" s="149"/>
      <c r="BIK75" s="149"/>
      <c r="BIL75" s="149"/>
      <c r="BIM75" s="149"/>
      <c r="BIN75" s="149"/>
      <c r="BIO75" s="149"/>
      <c r="BIP75" s="149"/>
      <c r="BIQ75" s="149"/>
      <c r="BIR75" s="149"/>
      <c r="BIS75" s="149"/>
      <c r="BIT75" s="149"/>
      <c r="BIU75" s="149"/>
      <c r="BIV75" s="149"/>
      <c r="BIW75" s="150"/>
      <c r="BIX75" s="149"/>
      <c r="BIY75" s="149"/>
      <c r="BIZ75" s="149"/>
      <c r="BJA75" s="149"/>
      <c r="BJB75" s="149"/>
      <c r="BJC75" s="149"/>
      <c r="BJD75" s="149"/>
      <c r="BJE75" s="149"/>
      <c r="BJF75" s="149"/>
      <c r="BJG75" s="149"/>
      <c r="BJH75" s="149"/>
      <c r="BJI75" s="149"/>
      <c r="BJJ75" s="149"/>
      <c r="BJK75" s="149"/>
      <c r="BJL75" s="149"/>
      <c r="BJM75" s="150"/>
      <c r="BJN75" s="149"/>
      <c r="BJO75" s="149"/>
      <c r="BJP75" s="149"/>
      <c r="BJQ75" s="149"/>
      <c r="BJR75" s="149"/>
      <c r="BJS75" s="149"/>
      <c r="BJT75" s="149"/>
      <c r="BJU75" s="149"/>
      <c r="BJV75" s="149"/>
      <c r="BJW75" s="149"/>
      <c r="BJX75" s="149"/>
      <c r="BJY75" s="149"/>
      <c r="BJZ75" s="149"/>
      <c r="BKA75" s="149"/>
      <c r="BKB75" s="149"/>
      <c r="BKC75" s="150"/>
      <c r="BKD75" s="149"/>
      <c r="BKE75" s="149"/>
      <c r="BKF75" s="149"/>
      <c r="BKG75" s="149"/>
      <c r="BKH75" s="149"/>
      <c r="BKI75" s="149"/>
      <c r="BKJ75" s="149"/>
      <c r="BKK75" s="149"/>
      <c r="BKL75" s="149"/>
      <c r="BKM75" s="149"/>
      <c r="BKN75" s="149"/>
      <c r="BKO75" s="149"/>
      <c r="BKP75" s="149"/>
      <c r="BKQ75" s="149"/>
      <c r="BKR75" s="149"/>
      <c r="BKS75" s="150"/>
      <c r="BKT75" s="149"/>
      <c r="BKU75" s="149"/>
      <c r="BKV75" s="149"/>
      <c r="BKW75" s="149"/>
      <c r="BKX75" s="149"/>
      <c r="BKY75" s="149"/>
      <c r="BKZ75" s="149"/>
      <c r="BLA75" s="149"/>
      <c r="BLB75" s="149"/>
      <c r="BLC75" s="149"/>
      <c r="BLD75" s="149"/>
      <c r="BLE75" s="149"/>
      <c r="BLF75" s="149"/>
      <c r="BLG75" s="149"/>
      <c r="BLH75" s="149"/>
      <c r="BLI75" s="150"/>
      <c r="BLJ75" s="149"/>
      <c r="BLK75" s="149"/>
      <c r="BLL75" s="149"/>
      <c r="BLM75" s="149"/>
      <c r="BLN75" s="149"/>
      <c r="BLO75" s="149"/>
      <c r="BLP75" s="149"/>
      <c r="BLQ75" s="149"/>
      <c r="BLR75" s="149"/>
      <c r="BLS75" s="149"/>
      <c r="BLT75" s="149"/>
      <c r="BLU75" s="149"/>
      <c r="BLV75" s="149"/>
      <c r="BLW75" s="149"/>
      <c r="BLX75" s="149"/>
      <c r="BLY75" s="150"/>
      <c r="BLZ75" s="149"/>
      <c r="BMA75" s="149"/>
      <c r="BMB75" s="149"/>
      <c r="BMC75" s="149"/>
      <c r="BMD75" s="149"/>
      <c r="BME75" s="149"/>
      <c r="BMF75" s="149"/>
      <c r="BMG75" s="149"/>
      <c r="BMH75" s="149"/>
      <c r="BMI75" s="149"/>
      <c r="BMJ75" s="149"/>
      <c r="BMK75" s="149"/>
      <c r="BML75" s="149"/>
      <c r="BMM75" s="149"/>
      <c r="BMN75" s="149"/>
      <c r="BMO75" s="150"/>
      <c r="BMP75" s="149"/>
      <c r="BMQ75" s="149"/>
      <c r="BMR75" s="149"/>
      <c r="BMS75" s="149"/>
      <c r="BMT75" s="149"/>
      <c r="BMU75" s="149"/>
      <c r="BMV75" s="149"/>
      <c r="BMW75" s="149"/>
      <c r="BMX75" s="149"/>
      <c r="BMY75" s="149"/>
      <c r="BMZ75" s="149"/>
      <c r="BNA75" s="149"/>
      <c r="BNB75" s="149"/>
      <c r="BNC75" s="149"/>
      <c r="BND75" s="149"/>
      <c r="BNE75" s="150"/>
      <c r="BNF75" s="149"/>
      <c r="BNG75" s="149"/>
      <c r="BNH75" s="149"/>
      <c r="BNI75" s="149"/>
      <c r="BNJ75" s="149"/>
      <c r="BNK75" s="149"/>
      <c r="BNL75" s="149"/>
      <c r="BNM75" s="149"/>
      <c r="BNN75" s="149"/>
      <c r="BNO75" s="149"/>
      <c r="BNP75" s="149"/>
      <c r="BNQ75" s="149"/>
      <c r="BNR75" s="149"/>
      <c r="BNS75" s="149"/>
      <c r="BNT75" s="149"/>
      <c r="BNU75" s="150"/>
      <c r="BNV75" s="149"/>
      <c r="BNW75" s="149"/>
      <c r="BNX75" s="149"/>
      <c r="BNY75" s="149"/>
      <c r="BNZ75" s="149"/>
      <c r="BOA75" s="149"/>
      <c r="BOB75" s="149"/>
      <c r="BOC75" s="149"/>
      <c r="BOD75" s="149"/>
      <c r="BOE75" s="149"/>
      <c r="BOF75" s="149"/>
      <c r="BOG75" s="149"/>
      <c r="BOH75" s="149"/>
      <c r="BOI75" s="149"/>
      <c r="BOJ75" s="149"/>
      <c r="BOK75" s="150"/>
      <c r="BOL75" s="149"/>
      <c r="BOM75" s="149"/>
      <c r="BON75" s="149"/>
      <c r="BOO75" s="149"/>
      <c r="BOP75" s="149"/>
      <c r="BOQ75" s="149"/>
      <c r="BOR75" s="149"/>
      <c r="BOS75" s="149"/>
      <c r="BOT75" s="149"/>
      <c r="BOU75" s="149"/>
      <c r="BOV75" s="149"/>
      <c r="BOW75" s="149"/>
      <c r="BOX75" s="149"/>
      <c r="BOY75" s="149"/>
      <c r="BOZ75" s="149"/>
      <c r="BPA75" s="150"/>
      <c r="BPB75" s="149"/>
      <c r="BPC75" s="149"/>
      <c r="BPD75" s="149"/>
      <c r="BPE75" s="149"/>
      <c r="BPF75" s="149"/>
      <c r="BPG75" s="149"/>
      <c r="BPH75" s="149"/>
      <c r="BPI75" s="149"/>
      <c r="BPJ75" s="149"/>
      <c r="BPK75" s="149"/>
      <c r="BPL75" s="149"/>
      <c r="BPM75" s="149"/>
      <c r="BPN75" s="149"/>
      <c r="BPO75" s="149"/>
      <c r="BPP75" s="149"/>
      <c r="BPQ75" s="150"/>
      <c r="BPR75" s="149"/>
      <c r="BPS75" s="149"/>
      <c r="BPT75" s="149"/>
      <c r="BPU75" s="149"/>
      <c r="BPV75" s="149"/>
      <c r="BPW75" s="149"/>
      <c r="BPX75" s="149"/>
      <c r="BPY75" s="149"/>
      <c r="BPZ75" s="149"/>
      <c r="BQA75" s="149"/>
      <c r="BQB75" s="149"/>
      <c r="BQC75" s="149"/>
      <c r="BQD75" s="149"/>
      <c r="BQE75" s="149"/>
      <c r="BQF75" s="149"/>
      <c r="BQG75" s="150"/>
      <c r="BQH75" s="149"/>
      <c r="BQI75" s="149"/>
      <c r="BQJ75" s="149"/>
      <c r="BQK75" s="149"/>
      <c r="BQL75" s="149"/>
      <c r="BQM75" s="149"/>
      <c r="BQN75" s="149"/>
      <c r="BQO75" s="149"/>
      <c r="BQP75" s="149"/>
      <c r="BQQ75" s="149"/>
      <c r="BQR75" s="149"/>
      <c r="BQS75" s="149"/>
      <c r="BQT75" s="149"/>
      <c r="BQU75" s="149"/>
      <c r="BQV75" s="149"/>
      <c r="BQW75" s="150"/>
      <c r="BQX75" s="149"/>
      <c r="BQY75" s="149"/>
      <c r="BQZ75" s="149"/>
      <c r="BRA75" s="149"/>
      <c r="BRB75" s="149"/>
      <c r="BRC75" s="149"/>
      <c r="BRD75" s="149"/>
      <c r="BRE75" s="149"/>
      <c r="BRF75" s="149"/>
      <c r="BRG75" s="149"/>
      <c r="BRH75" s="149"/>
      <c r="BRI75" s="149"/>
      <c r="BRJ75" s="149"/>
      <c r="BRK75" s="149"/>
      <c r="BRL75" s="149"/>
      <c r="BRM75" s="150"/>
      <c r="BRN75" s="149"/>
      <c r="BRO75" s="149"/>
      <c r="BRP75" s="149"/>
      <c r="BRQ75" s="149"/>
      <c r="BRR75" s="149"/>
      <c r="BRS75" s="149"/>
      <c r="BRT75" s="149"/>
      <c r="BRU75" s="149"/>
      <c r="BRV75" s="149"/>
      <c r="BRW75" s="149"/>
      <c r="BRX75" s="149"/>
      <c r="BRY75" s="149"/>
      <c r="BRZ75" s="149"/>
      <c r="BSA75" s="149"/>
      <c r="BSB75" s="149"/>
      <c r="BSC75" s="150"/>
      <c r="BSD75" s="149"/>
      <c r="BSE75" s="149"/>
      <c r="BSF75" s="149"/>
      <c r="BSG75" s="149"/>
      <c r="BSH75" s="149"/>
      <c r="BSI75" s="149"/>
      <c r="BSJ75" s="149"/>
      <c r="BSK75" s="149"/>
      <c r="BSL75" s="149"/>
      <c r="BSM75" s="149"/>
      <c r="BSN75" s="149"/>
      <c r="BSO75" s="149"/>
      <c r="BSP75" s="149"/>
      <c r="BSQ75" s="149"/>
      <c r="BSR75" s="149"/>
      <c r="BSS75" s="150"/>
      <c r="BST75" s="149"/>
      <c r="BSU75" s="149"/>
      <c r="BSV75" s="149"/>
      <c r="BSW75" s="149"/>
      <c r="BSX75" s="149"/>
      <c r="BSY75" s="149"/>
      <c r="BSZ75" s="149"/>
      <c r="BTA75" s="149"/>
      <c r="BTB75" s="149"/>
      <c r="BTC75" s="149"/>
      <c r="BTD75" s="149"/>
      <c r="BTE75" s="149"/>
      <c r="BTF75" s="149"/>
      <c r="BTG75" s="149"/>
      <c r="BTH75" s="149"/>
      <c r="BTI75" s="150"/>
      <c r="BTJ75" s="149"/>
      <c r="BTK75" s="149"/>
      <c r="BTL75" s="149"/>
      <c r="BTM75" s="149"/>
      <c r="BTN75" s="149"/>
      <c r="BTO75" s="149"/>
      <c r="BTP75" s="149"/>
      <c r="BTQ75" s="149"/>
      <c r="BTR75" s="149"/>
      <c r="BTS75" s="149"/>
      <c r="BTT75" s="149"/>
      <c r="BTU75" s="149"/>
      <c r="BTV75" s="149"/>
      <c r="BTW75" s="149"/>
      <c r="BTX75" s="149"/>
      <c r="BTY75" s="150"/>
      <c r="BTZ75" s="149"/>
      <c r="BUA75" s="149"/>
      <c r="BUB75" s="149"/>
      <c r="BUC75" s="149"/>
      <c r="BUD75" s="149"/>
      <c r="BUE75" s="149"/>
      <c r="BUF75" s="149"/>
      <c r="BUG75" s="149"/>
      <c r="BUH75" s="149"/>
      <c r="BUI75" s="149"/>
      <c r="BUJ75" s="149"/>
      <c r="BUK75" s="149"/>
      <c r="BUL75" s="149"/>
      <c r="BUM75" s="149"/>
      <c r="BUN75" s="149"/>
      <c r="BUO75" s="150"/>
      <c r="BUP75" s="149"/>
      <c r="BUQ75" s="149"/>
      <c r="BUR75" s="149"/>
      <c r="BUS75" s="149"/>
      <c r="BUT75" s="149"/>
      <c r="BUU75" s="149"/>
      <c r="BUV75" s="149"/>
      <c r="BUW75" s="149"/>
      <c r="BUX75" s="149"/>
      <c r="BUY75" s="149"/>
      <c r="BUZ75" s="149"/>
      <c r="BVA75" s="149"/>
      <c r="BVB75" s="149"/>
      <c r="BVC75" s="149"/>
      <c r="BVD75" s="149"/>
      <c r="BVE75" s="150"/>
      <c r="BVF75" s="149"/>
      <c r="BVG75" s="149"/>
      <c r="BVH75" s="149"/>
      <c r="BVI75" s="149"/>
      <c r="BVJ75" s="149"/>
      <c r="BVK75" s="149"/>
      <c r="BVL75" s="149"/>
      <c r="BVM75" s="149"/>
      <c r="BVN75" s="149"/>
      <c r="BVO75" s="149"/>
      <c r="BVP75" s="149"/>
      <c r="BVQ75" s="149"/>
      <c r="BVR75" s="149"/>
      <c r="BVS75" s="149"/>
      <c r="BVT75" s="149"/>
      <c r="BVU75" s="150"/>
      <c r="BVV75" s="149"/>
      <c r="BVW75" s="149"/>
      <c r="BVX75" s="149"/>
      <c r="BVY75" s="149"/>
      <c r="BVZ75" s="149"/>
      <c r="BWA75" s="149"/>
      <c r="BWB75" s="149"/>
      <c r="BWC75" s="149"/>
      <c r="BWD75" s="149"/>
      <c r="BWE75" s="149"/>
      <c r="BWF75" s="149"/>
      <c r="BWG75" s="149"/>
      <c r="BWH75" s="149"/>
      <c r="BWI75" s="149"/>
      <c r="BWJ75" s="149"/>
      <c r="BWK75" s="150"/>
      <c r="BWL75" s="149"/>
      <c r="BWM75" s="149"/>
      <c r="BWN75" s="149"/>
      <c r="BWO75" s="149"/>
      <c r="BWP75" s="149"/>
      <c r="BWQ75" s="149"/>
      <c r="BWR75" s="149"/>
      <c r="BWS75" s="149"/>
      <c r="BWT75" s="149"/>
      <c r="BWU75" s="149"/>
      <c r="BWV75" s="149"/>
      <c r="BWW75" s="149"/>
      <c r="BWX75" s="149"/>
      <c r="BWY75" s="149"/>
      <c r="BWZ75" s="149"/>
      <c r="BXA75" s="150"/>
      <c r="BXB75" s="149"/>
      <c r="BXC75" s="149"/>
      <c r="BXD75" s="149"/>
      <c r="BXE75" s="149"/>
      <c r="BXF75" s="149"/>
      <c r="BXG75" s="149"/>
      <c r="BXH75" s="149"/>
      <c r="BXI75" s="149"/>
      <c r="BXJ75" s="149"/>
      <c r="BXK75" s="149"/>
      <c r="BXL75" s="149"/>
      <c r="BXM75" s="149"/>
      <c r="BXN75" s="149"/>
      <c r="BXO75" s="149"/>
      <c r="BXP75" s="149"/>
      <c r="BXQ75" s="150"/>
      <c r="BXR75" s="149"/>
      <c r="BXS75" s="149"/>
      <c r="BXT75" s="149"/>
      <c r="BXU75" s="149"/>
      <c r="BXV75" s="149"/>
      <c r="BXW75" s="149"/>
      <c r="BXX75" s="149"/>
      <c r="BXY75" s="149"/>
      <c r="BXZ75" s="149"/>
      <c r="BYA75" s="149"/>
      <c r="BYB75" s="149"/>
      <c r="BYC75" s="149"/>
      <c r="BYD75" s="149"/>
      <c r="BYE75" s="149"/>
      <c r="BYF75" s="149"/>
      <c r="BYG75" s="150"/>
      <c r="BYH75" s="149"/>
      <c r="BYI75" s="149"/>
      <c r="BYJ75" s="149"/>
      <c r="BYK75" s="149"/>
      <c r="BYL75" s="149"/>
      <c r="BYM75" s="149"/>
      <c r="BYN75" s="149"/>
      <c r="BYO75" s="149"/>
      <c r="BYP75" s="149"/>
      <c r="BYQ75" s="149"/>
      <c r="BYR75" s="149"/>
      <c r="BYS75" s="149"/>
      <c r="BYT75" s="149"/>
      <c r="BYU75" s="149"/>
      <c r="BYV75" s="149"/>
      <c r="BYW75" s="150"/>
      <c r="BYX75" s="149"/>
      <c r="BYY75" s="149"/>
      <c r="BYZ75" s="149"/>
      <c r="BZA75" s="149"/>
      <c r="BZB75" s="149"/>
      <c r="BZC75" s="149"/>
      <c r="BZD75" s="149"/>
      <c r="BZE75" s="149"/>
      <c r="BZF75" s="149"/>
      <c r="BZG75" s="149"/>
      <c r="BZH75" s="149"/>
      <c r="BZI75" s="149"/>
      <c r="BZJ75" s="149"/>
      <c r="BZK75" s="149"/>
      <c r="BZL75" s="149"/>
      <c r="BZM75" s="150"/>
      <c r="BZN75" s="149"/>
      <c r="BZO75" s="149"/>
      <c r="BZP75" s="149"/>
      <c r="BZQ75" s="149"/>
      <c r="BZR75" s="149"/>
      <c r="BZS75" s="149"/>
      <c r="BZT75" s="149"/>
      <c r="BZU75" s="149"/>
      <c r="BZV75" s="149"/>
      <c r="BZW75" s="149"/>
      <c r="BZX75" s="149"/>
      <c r="BZY75" s="149"/>
      <c r="BZZ75" s="149"/>
      <c r="CAA75" s="149"/>
      <c r="CAB75" s="149"/>
      <c r="CAC75" s="150"/>
      <c r="CAD75" s="149"/>
      <c r="CAE75" s="149"/>
      <c r="CAF75" s="149"/>
      <c r="CAG75" s="149"/>
      <c r="CAH75" s="149"/>
      <c r="CAI75" s="149"/>
      <c r="CAJ75" s="149"/>
      <c r="CAK75" s="149"/>
      <c r="CAL75" s="149"/>
      <c r="CAM75" s="149"/>
      <c r="CAN75" s="149"/>
      <c r="CAO75" s="149"/>
      <c r="CAP75" s="149"/>
      <c r="CAQ75" s="149"/>
      <c r="CAR75" s="149"/>
      <c r="CAS75" s="150"/>
      <c r="CAT75" s="149"/>
      <c r="CAU75" s="149"/>
      <c r="CAV75" s="149"/>
      <c r="CAW75" s="149"/>
      <c r="CAX75" s="149"/>
      <c r="CAY75" s="149"/>
      <c r="CAZ75" s="149"/>
      <c r="CBA75" s="149"/>
      <c r="CBB75" s="149"/>
      <c r="CBC75" s="149"/>
      <c r="CBD75" s="149"/>
      <c r="CBE75" s="149"/>
      <c r="CBF75" s="149"/>
      <c r="CBG75" s="149"/>
      <c r="CBH75" s="149"/>
      <c r="CBI75" s="150"/>
      <c r="CBJ75" s="149"/>
      <c r="CBK75" s="149"/>
      <c r="CBL75" s="149"/>
      <c r="CBM75" s="149"/>
      <c r="CBN75" s="149"/>
      <c r="CBO75" s="149"/>
      <c r="CBP75" s="149"/>
      <c r="CBQ75" s="149"/>
      <c r="CBR75" s="149"/>
      <c r="CBS75" s="149"/>
      <c r="CBT75" s="149"/>
      <c r="CBU75" s="149"/>
      <c r="CBV75" s="149"/>
      <c r="CBW75" s="149"/>
      <c r="CBX75" s="149"/>
      <c r="CBY75" s="150"/>
      <c r="CBZ75" s="149"/>
      <c r="CCA75" s="149"/>
      <c r="CCB75" s="149"/>
      <c r="CCC75" s="149"/>
      <c r="CCD75" s="149"/>
      <c r="CCE75" s="149"/>
      <c r="CCF75" s="149"/>
      <c r="CCG75" s="149"/>
      <c r="CCH75" s="149"/>
      <c r="CCI75" s="149"/>
      <c r="CCJ75" s="149"/>
      <c r="CCK75" s="149"/>
      <c r="CCL75" s="149"/>
      <c r="CCM75" s="149"/>
      <c r="CCN75" s="149"/>
      <c r="CCO75" s="150"/>
      <c r="CCP75" s="149"/>
      <c r="CCQ75" s="149"/>
      <c r="CCR75" s="149"/>
      <c r="CCS75" s="149"/>
      <c r="CCT75" s="149"/>
      <c r="CCU75" s="149"/>
      <c r="CCV75" s="149"/>
      <c r="CCW75" s="149"/>
      <c r="CCX75" s="149"/>
      <c r="CCY75" s="149"/>
      <c r="CCZ75" s="149"/>
      <c r="CDA75" s="149"/>
      <c r="CDB75" s="149"/>
      <c r="CDC75" s="149"/>
      <c r="CDD75" s="149"/>
      <c r="CDE75" s="150"/>
      <c r="CDF75" s="149"/>
      <c r="CDG75" s="149"/>
      <c r="CDH75" s="149"/>
      <c r="CDI75" s="149"/>
      <c r="CDJ75" s="149"/>
      <c r="CDK75" s="149"/>
      <c r="CDL75" s="149"/>
      <c r="CDM75" s="149"/>
      <c r="CDN75" s="149"/>
      <c r="CDO75" s="149"/>
      <c r="CDP75" s="149"/>
      <c r="CDQ75" s="149"/>
      <c r="CDR75" s="149"/>
      <c r="CDS75" s="149"/>
      <c r="CDT75" s="149"/>
      <c r="CDU75" s="150"/>
      <c r="CDV75" s="149"/>
      <c r="CDW75" s="149"/>
      <c r="CDX75" s="149"/>
      <c r="CDY75" s="149"/>
      <c r="CDZ75" s="149"/>
      <c r="CEA75" s="149"/>
      <c r="CEB75" s="149"/>
      <c r="CEC75" s="149"/>
      <c r="CED75" s="149"/>
      <c r="CEE75" s="149"/>
      <c r="CEF75" s="149"/>
      <c r="CEG75" s="149"/>
      <c r="CEH75" s="149"/>
      <c r="CEI75" s="149"/>
      <c r="CEJ75" s="149"/>
      <c r="CEK75" s="150"/>
      <c r="CEL75" s="149"/>
      <c r="CEM75" s="149"/>
      <c r="CEN75" s="149"/>
      <c r="CEO75" s="149"/>
      <c r="CEP75" s="149"/>
      <c r="CEQ75" s="149"/>
      <c r="CER75" s="149"/>
      <c r="CES75" s="149"/>
      <c r="CET75" s="149"/>
      <c r="CEU75" s="149"/>
      <c r="CEV75" s="149"/>
      <c r="CEW75" s="149"/>
      <c r="CEX75" s="149"/>
      <c r="CEY75" s="149"/>
      <c r="CEZ75" s="149"/>
      <c r="CFA75" s="150"/>
      <c r="CFB75" s="149"/>
      <c r="CFC75" s="149"/>
      <c r="CFD75" s="149"/>
      <c r="CFE75" s="149"/>
      <c r="CFF75" s="149"/>
      <c r="CFG75" s="149"/>
      <c r="CFH75" s="149"/>
      <c r="CFI75" s="149"/>
      <c r="CFJ75" s="149"/>
      <c r="CFK75" s="149"/>
      <c r="CFL75" s="149"/>
      <c r="CFM75" s="149"/>
      <c r="CFN75" s="149"/>
      <c r="CFO75" s="149"/>
      <c r="CFP75" s="149"/>
      <c r="CFQ75" s="150"/>
      <c r="CFR75" s="149"/>
      <c r="CFS75" s="149"/>
      <c r="CFT75" s="149"/>
      <c r="CFU75" s="149"/>
      <c r="CFV75" s="149"/>
      <c r="CFW75" s="149"/>
      <c r="CFX75" s="149"/>
      <c r="CFY75" s="149"/>
      <c r="CFZ75" s="149"/>
      <c r="CGA75" s="149"/>
      <c r="CGB75" s="149"/>
      <c r="CGC75" s="149"/>
      <c r="CGD75" s="149"/>
      <c r="CGE75" s="149"/>
      <c r="CGF75" s="149"/>
      <c r="CGG75" s="150"/>
      <c r="CGH75" s="149"/>
      <c r="CGI75" s="149"/>
      <c r="CGJ75" s="149"/>
      <c r="CGK75" s="149"/>
      <c r="CGL75" s="149"/>
      <c r="CGM75" s="149"/>
      <c r="CGN75" s="149"/>
      <c r="CGO75" s="149"/>
      <c r="CGP75" s="149"/>
      <c r="CGQ75" s="149"/>
      <c r="CGR75" s="149"/>
      <c r="CGS75" s="149"/>
      <c r="CGT75" s="149"/>
      <c r="CGU75" s="149"/>
      <c r="CGV75" s="149"/>
      <c r="CGW75" s="150"/>
      <c r="CGX75" s="149"/>
      <c r="CGY75" s="149"/>
      <c r="CGZ75" s="149"/>
      <c r="CHA75" s="149"/>
      <c r="CHB75" s="149"/>
      <c r="CHC75" s="149"/>
      <c r="CHD75" s="149"/>
      <c r="CHE75" s="149"/>
      <c r="CHF75" s="149"/>
      <c r="CHG75" s="149"/>
      <c r="CHH75" s="149"/>
      <c r="CHI75" s="149"/>
      <c r="CHJ75" s="149"/>
      <c r="CHK75" s="149"/>
      <c r="CHL75" s="149"/>
      <c r="CHM75" s="150"/>
      <c r="CHN75" s="149"/>
      <c r="CHO75" s="149"/>
      <c r="CHP75" s="149"/>
      <c r="CHQ75" s="149"/>
      <c r="CHR75" s="149"/>
      <c r="CHS75" s="149"/>
      <c r="CHT75" s="149"/>
      <c r="CHU75" s="149"/>
      <c r="CHV75" s="149"/>
      <c r="CHW75" s="149"/>
      <c r="CHX75" s="149"/>
      <c r="CHY75" s="149"/>
      <c r="CHZ75" s="149"/>
      <c r="CIA75" s="149"/>
      <c r="CIB75" s="149"/>
      <c r="CIC75" s="150"/>
      <c r="CID75" s="149"/>
      <c r="CIE75" s="149"/>
      <c r="CIF75" s="149"/>
      <c r="CIG75" s="149"/>
      <c r="CIH75" s="149"/>
      <c r="CII75" s="149"/>
      <c r="CIJ75" s="149"/>
      <c r="CIK75" s="149"/>
      <c r="CIL75" s="149"/>
      <c r="CIM75" s="149"/>
      <c r="CIN75" s="149"/>
      <c r="CIO75" s="149"/>
      <c r="CIP75" s="149"/>
      <c r="CIQ75" s="149"/>
      <c r="CIR75" s="149"/>
      <c r="CIS75" s="150"/>
      <c r="CIT75" s="149"/>
      <c r="CIU75" s="149"/>
      <c r="CIV75" s="149"/>
      <c r="CIW75" s="149"/>
      <c r="CIX75" s="149"/>
      <c r="CIY75" s="149"/>
      <c r="CIZ75" s="149"/>
      <c r="CJA75" s="149"/>
      <c r="CJB75" s="149"/>
      <c r="CJC75" s="149"/>
      <c r="CJD75" s="149"/>
      <c r="CJE75" s="149"/>
      <c r="CJF75" s="149"/>
      <c r="CJG75" s="149"/>
      <c r="CJH75" s="149"/>
      <c r="CJI75" s="150"/>
      <c r="CJJ75" s="149"/>
      <c r="CJK75" s="149"/>
      <c r="CJL75" s="149"/>
      <c r="CJM75" s="149"/>
      <c r="CJN75" s="149"/>
      <c r="CJO75" s="149"/>
      <c r="CJP75" s="149"/>
      <c r="CJQ75" s="149"/>
      <c r="CJR75" s="149"/>
      <c r="CJS75" s="149"/>
      <c r="CJT75" s="149"/>
      <c r="CJU75" s="149"/>
      <c r="CJV75" s="149"/>
      <c r="CJW75" s="149"/>
      <c r="CJX75" s="149"/>
      <c r="CJY75" s="150"/>
      <c r="CJZ75" s="149"/>
      <c r="CKA75" s="149"/>
      <c r="CKB75" s="149"/>
      <c r="CKC75" s="149"/>
      <c r="CKD75" s="149"/>
      <c r="CKE75" s="149"/>
      <c r="CKF75" s="149"/>
      <c r="CKG75" s="149"/>
      <c r="CKH75" s="149"/>
      <c r="CKI75" s="149"/>
      <c r="CKJ75" s="149"/>
      <c r="CKK75" s="149"/>
      <c r="CKL75" s="149"/>
      <c r="CKM75" s="149"/>
      <c r="CKN75" s="149"/>
      <c r="CKO75" s="150"/>
      <c r="CKP75" s="149"/>
      <c r="CKQ75" s="149"/>
      <c r="CKR75" s="149"/>
      <c r="CKS75" s="149"/>
      <c r="CKT75" s="149"/>
      <c r="CKU75" s="149"/>
      <c r="CKV75" s="149"/>
      <c r="CKW75" s="149"/>
      <c r="CKX75" s="149"/>
      <c r="CKY75" s="149"/>
      <c r="CKZ75" s="149"/>
      <c r="CLA75" s="149"/>
      <c r="CLB75" s="149"/>
      <c r="CLC75" s="149"/>
      <c r="CLD75" s="149"/>
      <c r="CLE75" s="150"/>
      <c r="CLF75" s="149"/>
      <c r="CLG75" s="149"/>
      <c r="CLH75" s="149"/>
      <c r="CLI75" s="149"/>
      <c r="CLJ75" s="149"/>
      <c r="CLK75" s="149"/>
      <c r="CLL75" s="149"/>
      <c r="CLM75" s="149"/>
      <c r="CLN75" s="149"/>
      <c r="CLO75" s="149"/>
      <c r="CLP75" s="149"/>
      <c r="CLQ75" s="149"/>
      <c r="CLR75" s="149"/>
      <c r="CLS75" s="149"/>
      <c r="CLT75" s="149"/>
      <c r="CLU75" s="150"/>
      <c r="CLV75" s="149"/>
      <c r="CLW75" s="149"/>
      <c r="CLX75" s="149"/>
      <c r="CLY75" s="149"/>
      <c r="CLZ75" s="149"/>
      <c r="CMA75" s="149"/>
      <c r="CMB75" s="149"/>
      <c r="CMC75" s="149"/>
      <c r="CMD75" s="149"/>
      <c r="CME75" s="149"/>
      <c r="CMF75" s="149"/>
      <c r="CMG75" s="149"/>
      <c r="CMH75" s="149"/>
      <c r="CMI75" s="149"/>
      <c r="CMJ75" s="149"/>
      <c r="CMK75" s="150"/>
      <c r="CML75" s="149"/>
      <c r="CMM75" s="149"/>
      <c r="CMN75" s="149"/>
      <c r="CMO75" s="149"/>
      <c r="CMP75" s="149"/>
      <c r="CMQ75" s="149"/>
      <c r="CMR75" s="149"/>
      <c r="CMS75" s="149"/>
      <c r="CMT75" s="149"/>
      <c r="CMU75" s="149"/>
      <c r="CMV75" s="149"/>
      <c r="CMW75" s="149"/>
      <c r="CMX75" s="149"/>
      <c r="CMY75" s="149"/>
      <c r="CMZ75" s="149"/>
      <c r="CNA75" s="150"/>
      <c r="CNB75" s="149"/>
      <c r="CNC75" s="149"/>
      <c r="CND75" s="149"/>
      <c r="CNE75" s="149"/>
      <c r="CNF75" s="149"/>
      <c r="CNG75" s="149"/>
      <c r="CNH75" s="149"/>
      <c r="CNI75" s="149"/>
      <c r="CNJ75" s="149"/>
      <c r="CNK75" s="149"/>
      <c r="CNL75" s="149"/>
      <c r="CNM75" s="149"/>
      <c r="CNN75" s="149"/>
      <c r="CNO75" s="149"/>
      <c r="CNP75" s="149"/>
      <c r="CNQ75" s="150"/>
      <c r="CNR75" s="149"/>
      <c r="CNS75" s="149"/>
      <c r="CNT75" s="149"/>
      <c r="CNU75" s="149"/>
      <c r="CNV75" s="149"/>
      <c r="CNW75" s="149"/>
      <c r="CNX75" s="149"/>
      <c r="CNY75" s="149"/>
      <c r="CNZ75" s="149"/>
      <c r="COA75" s="149"/>
      <c r="COB75" s="149"/>
      <c r="COC75" s="149"/>
      <c r="COD75" s="149"/>
      <c r="COE75" s="149"/>
      <c r="COF75" s="149"/>
      <c r="COG75" s="150"/>
      <c r="COH75" s="149"/>
      <c r="COI75" s="149"/>
      <c r="COJ75" s="149"/>
      <c r="COK75" s="149"/>
      <c r="COL75" s="149"/>
      <c r="COM75" s="149"/>
      <c r="CON75" s="149"/>
      <c r="COO75" s="149"/>
      <c r="COP75" s="149"/>
      <c r="COQ75" s="149"/>
      <c r="COR75" s="149"/>
      <c r="COS75" s="149"/>
      <c r="COT75" s="149"/>
      <c r="COU75" s="149"/>
      <c r="COV75" s="149"/>
      <c r="COW75" s="150"/>
      <c r="COX75" s="149"/>
      <c r="COY75" s="149"/>
      <c r="COZ75" s="149"/>
      <c r="CPA75" s="149"/>
      <c r="CPB75" s="149"/>
      <c r="CPC75" s="149"/>
      <c r="CPD75" s="149"/>
      <c r="CPE75" s="149"/>
      <c r="CPF75" s="149"/>
      <c r="CPG75" s="149"/>
      <c r="CPH75" s="149"/>
      <c r="CPI75" s="149"/>
      <c r="CPJ75" s="149"/>
      <c r="CPK75" s="149"/>
      <c r="CPL75" s="149"/>
      <c r="CPM75" s="150"/>
      <c r="CPN75" s="149"/>
      <c r="CPO75" s="149"/>
      <c r="CPP75" s="149"/>
      <c r="CPQ75" s="149"/>
      <c r="CPR75" s="149"/>
      <c r="CPS75" s="149"/>
      <c r="CPT75" s="149"/>
      <c r="CPU75" s="149"/>
      <c r="CPV75" s="149"/>
      <c r="CPW75" s="149"/>
      <c r="CPX75" s="149"/>
      <c r="CPY75" s="149"/>
      <c r="CPZ75" s="149"/>
      <c r="CQA75" s="149"/>
      <c r="CQB75" s="149"/>
      <c r="CQC75" s="150"/>
      <c r="CQD75" s="149"/>
      <c r="CQE75" s="149"/>
      <c r="CQF75" s="149"/>
      <c r="CQG75" s="149"/>
      <c r="CQH75" s="149"/>
      <c r="CQI75" s="149"/>
      <c r="CQJ75" s="149"/>
      <c r="CQK75" s="149"/>
      <c r="CQL75" s="149"/>
      <c r="CQM75" s="149"/>
      <c r="CQN75" s="149"/>
      <c r="CQO75" s="149"/>
      <c r="CQP75" s="149"/>
      <c r="CQQ75" s="149"/>
      <c r="CQR75" s="149"/>
      <c r="CQS75" s="150"/>
      <c r="CQT75" s="149"/>
      <c r="CQU75" s="149"/>
      <c r="CQV75" s="149"/>
      <c r="CQW75" s="149"/>
      <c r="CQX75" s="149"/>
      <c r="CQY75" s="149"/>
      <c r="CQZ75" s="149"/>
      <c r="CRA75" s="149"/>
      <c r="CRB75" s="149"/>
      <c r="CRC75" s="149"/>
      <c r="CRD75" s="149"/>
      <c r="CRE75" s="149"/>
      <c r="CRF75" s="149"/>
      <c r="CRG75" s="149"/>
      <c r="CRH75" s="149"/>
      <c r="CRI75" s="150"/>
      <c r="CRJ75" s="149"/>
      <c r="CRK75" s="149"/>
      <c r="CRL75" s="149"/>
      <c r="CRM75" s="149"/>
      <c r="CRN75" s="149"/>
      <c r="CRO75" s="149"/>
      <c r="CRP75" s="149"/>
      <c r="CRQ75" s="149"/>
      <c r="CRR75" s="149"/>
      <c r="CRS75" s="149"/>
      <c r="CRT75" s="149"/>
      <c r="CRU75" s="149"/>
      <c r="CRV75" s="149"/>
      <c r="CRW75" s="149"/>
      <c r="CRX75" s="149"/>
      <c r="CRY75" s="150"/>
      <c r="CRZ75" s="149"/>
      <c r="CSA75" s="149"/>
      <c r="CSB75" s="149"/>
      <c r="CSC75" s="149"/>
      <c r="CSD75" s="149"/>
      <c r="CSE75" s="149"/>
      <c r="CSF75" s="149"/>
      <c r="CSG75" s="149"/>
      <c r="CSH75" s="149"/>
      <c r="CSI75" s="149"/>
      <c r="CSJ75" s="149"/>
      <c r="CSK75" s="149"/>
      <c r="CSL75" s="149"/>
      <c r="CSM75" s="149"/>
      <c r="CSN75" s="149"/>
      <c r="CSO75" s="150"/>
      <c r="CSP75" s="149"/>
      <c r="CSQ75" s="149"/>
      <c r="CSR75" s="149"/>
      <c r="CSS75" s="149"/>
      <c r="CST75" s="149"/>
      <c r="CSU75" s="149"/>
      <c r="CSV75" s="149"/>
      <c r="CSW75" s="149"/>
      <c r="CSX75" s="149"/>
      <c r="CSY75" s="149"/>
      <c r="CSZ75" s="149"/>
      <c r="CTA75" s="149"/>
      <c r="CTB75" s="149"/>
      <c r="CTC75" s="149"/>
      <c r="CTD75" s="149"/>
      <c r="CTE75" s="150"/>
      <c r="CTF75" s="149"/>
      <c r="CTG75" s="149"/>
      <c r="CTH75" s="149"/>
      <c r="CTI75" s="149"/>
      <c r="CTJ75" s="149"/>
      <c r="CTK75" s="149"/>
      <c r="CTL75" s="149"/>
      <c r="CTM75" s="149"/>
      <c r="CTN75" s="149"/>
      <c r="CTO75" s="149"/>
      <c r="CTP75" s="149"/>
      <c r="CTQ75" s="149"/>
      <c r="CTR75" s="149"/>
      <c r="CTS75" s="149"/>
      <c r="CTT75" s="149"/>
      <c r="CTU75" s="150"/>
      <c r="CTV75" s="149"/>
      <c r="CTW75" s="149"/>
      <c r="CTX75" s="149"/>
      <c r="CTY75" s="149"/>
      <c r="CTZ75" s="149"/>
      <c r="CUA75" s="149"/>
      <c r="CUB75" s="149"/>
      <c r="CUC75" s="149"/>
      <c r="CUD75" s="149"/>
      <c r="CUE75" s="149"/>
      <c r="CUF75" s="149"/>
      <c r="CUG75" s="149"/>
      <c r="CUH75" s="149"/>
      <c r="CUI75" s="149"/>
      <c r="CUJ75" s="149"/>
      <c r="CUK75" s="150"/>
      <c r="CUL75" s="149"/>
      <c r="CUM75" s="149"/>
      <c r="CUN75" s="149"/>
      <c r="CUO75" s="149"/>
      <c r="CUP75" s="149"/>
      <c r="CUQ75" s="149"/>
      <c r="CUR75" s="149"/>
      <c r="CUS75" s="149"/>
      <c r="CUT75" s="149"/>
      <c r="CUU75" s="149"/>
      <c r="CUV75" s="149"/>
      <c r="CUW75" s="149"/>
      <c r="CUX75" s="149"/>
      <c r="CUY75" s="149"/>
      <c r="CUZ75" s="149"/>
      <c r="CVA75" s="150"/>
      <c r="CVB75" s="149"/>
      <c r="CVC75" s="149"/>
      <c r="CVD75" s="149"/>
      <c r="CVE75" s="149"/>
      <c r="CVF75" s="149"/>
      <c r="CVG75" s="149"/>
      <c r="CVH75" s="149"/>
      <c r="CVI75" s="149"/>
      <c r="CVJ75" s="149"/>
      <c r="CVK75" s="149"/>
      <c r="CVL75" s="149"/>
      <c r="CVM75" s="149"/>
      <c r="CVN75" s="149"/>
      <c r="CVO75" s="149"/>
      <c r="CVP75" s="149"/>
      <c r="CVQ75" s="150"/>
      <c r="CVR75" s="149"/>
      <c r="CVS75" s="149"/>
      <c r="CVT75" s="149"/>
      <c r="CVU75" s="149"/>
      <c r="CVV75" s="149"/>
      <c r="CVW75" s="149"/>
      <c r="CVX75" s="149"/>
      <c r="CVY75" s="149"/>
      <c r="CVZ75" s="149"/>
      <c r="CWA75" s="149"/>
      <c r="CWB75" s="149"/>
      <c r="CWC75" s="149"/>
      <c r="CWD75" s="149"/>
      <c r="CWE75" s="149"/>
      <c r="CWF75" s="149"/>
      <c r="CWG75" s="150"/>
      <c r="CWH75" s="149"/>
      <c r="CWI75" s="149"/>
      <c r="CWJ75" s="149"/>
      <c r="CWK75" s="149"/>
      <c r="CWL75" s="149"/>
      <c r="CWM75" s="149"/>
      <c r="CWN75" s="149"/>
      <c r="CWO75" s="149"/>
      <c r="CWP75" s="149"/>
      <c r="CWQ75" s="149"/>
      <c r="CWR75" s="149"/>
      <c r="CWS75" s="149"/>
      <c r="CWT75" s="149"/>
      <c r="CWU75" s="149"/>
      <c r="CWV75" s="149"/>
      <c r="CWW75" s="150"/>
      <c r="CWX75" s="149"/>
      <c r="CWY75" s="149"/>
      <c r="CWZ75" s="149"/>
      <c r="CXA75" s="149"/>
      <c r="CXB75" s="149"/>
      <c r="CXC75" s="149"/>
      <c r="CXD75" s="149"/>
      <c r="CXE75" s="149"/>
      <c r="CXF75" s="149"/>
      <c r="CXG75" s="149"/>
      <c r="CXH75" s="149"/>
      <c r="CXI75" s="149"/>
      <c r="CXJ75" s="149"/>
      <c r="CXK75" s="149"/>
      <c r="CXL75" s="149"/>
      <c r="CXM75" s="150"/>
      <c r="CXN75" s="149"/>
      <c r="CXO75" s="149"/>
      <c r="CXP75" s="149"/>
      <c r="CXQ75" s="149"/>
      <c r="CXR75" s="149"/>
      <c r="CXS75" s="149"/>
      <c r="CXT75" s="149"/>
      <c r="CXU75" s="149"/>
      <c r="CXV75" s="149"/>
      <c r="CXW75" s="149"/>
      <c r="CXX75" s="149"/>
      <c r="CXY75" s="149"/>
      <c r="CXZ75" s="149"/>
      <c r="CYA75" s="149"/>
      <c r="CYB75" s="149"/>
      <c r="CYC75" s="150"/>
      <c r="CYD75" s="149"/>
      <c r="CYE75" s="149"/>
      <c r="CYF75" s="149"/>
      <c r="CYG75" s="149"/>
      <c r="CYH75" s="149"/>
      <c r="CYI75" s="149"/>
      <c r="CYJ75" s="149"/>
      <c r="CYK75" s="149"/>
      <c r="CYL75" s="149"/>
      <c r="CYM75" s="149"/>
      <c r="CYN75" s="149"/>
      <c r="CYO75" s="149"/>
      <c r="CYP75" s="149"/>
      <c r="CYQ75" s="149"/>
      <c r="CYR75" s="149"/>
      <c r="CYS75" s="150"/>
      <c r="CYT75" s="149"/>
      <c r="CYU75" s="149"/>
      <c r="CYV75" s="149"/>
      <c r="CYW75" s="149"/>
      <c r="CYX75" s="149"/>
      <c r="CYY75" s="149"/>
      <c r="CYZ75" s="149"/>
      <c r="CZA75" s="149"/>
      <c r="CZB75" s="149"/>
      <c r="CZC75" s="149"/>
      <c r="CZD75" s="149"/>
      <c r="CZE75" s="149"/>
      <c r="CZF75" s="149"/>
      <c r="CZG75" s="149"/>
      <c r="CZH75" s="149"/>
      <c r="CZI75" s="150"/>
      <c r="CZJ75" s="149"/>
      <c r="CZK75" s="149"/>
      <c r="CZL75" s="149"/>
      <c r="CZM75" s="149"/>
      <c r="CZN75" s="149"/>
      <c r="CZO75" s="149"/>
      <c r="CZP75" s="149"/>
      <c r="CZQ75" s="149"/>
      <c r="CZR75" s="149"/>
      <c r="CZS75" s="149"/>
      <c r="CZT75" s="149"/>
      <c r="CZU75" s="149"/>
      <c r="CZV75" s="149"/>
      <c r="CZW75" s="149"/>
      <c r="CZX75" s="149"/>
      <c r="CZY75" s="150"/>
      <c r="CZZ75" s="149"/>
      <c r="DAA75" s="149"/>
      <c r="DAB75" s="149"/>
      <c r="DAC75" s="149"/>
      <c r="DAD75" s="149"/>
      <c r="DAE75" s="149"/>
      <c r="DAF75" s="149"/>
      <c r="DAG75" s="149"/>
      <c r="DAH75" s="149"/>
      <c r="DAI75" s="149"/>
      <c r="DAJ75" s="149"/>
      <c r="DAK75" s="149"/>
      <c r="DAL75" s="149"/>
      <c r="DAM75" s="149"/>
      <c r="DAN75" s="149"/>
      <c r="DAO75" s="150"/>
      <c r="DAP75" s="149"/>
      <c r="DAQ75" s="149"/>
      <c r="DAR75" s="149"/>
      <c r="DAS75" s="149"/>
      <c r="DAT75" s="149"/>
      <c r="DAU75" s="149"/>
      <c r="DAV75" s="149"/>
      <c r="DAW75" s="149"/>
      <c r="DAX75" s="149"/>
      <c r="DAY75" s="149"/>
      <c r="DAZ75" s="149"/>
      <c r="DBA75" s="149"/>
      <c r="DBB75" s="149"/>
      <c r="DBC75" s="149"/>
      <c r="DBD75" s="149"/>
      <c r="DBE75" s="150"/>
      <c r="DBF75" s="149"/>
      <c r="DBG75" s="149"/>
      <c r="DBH75" s="149"/>
      <c r="DBI75" s="149"/>
      <c r="DBJ75" s="149"/>
      <c r="DBK75" s="149"/>
      <c r="DBL75" s="149"/>
      <c r="DBM75" s="149"/>
      <c r="DBN75" s="149"/>
      <c r="DBO75" s="149"/>
      <c r="DBP75" s="149"/>
      <c r="DBQ75" s="149"/>
      <c r="DBR75" s="149"/>
      <c r="DBS75" s="149"/>
      <c r="DBT75" s="149"/>
      <c r="DBU75" s="150"/>
      <c r="DBV75" s="149"/>
      <c r="DBW75" s="149"/>
      <c r="DBX75" s="149"/>
      <c r="DBY75" s="149"/>
      <c r="DBZ75" s="149"/>
      <c r="DCA75" s="149"/>
      <c r="DCB75" s="149"/>
      <c r="DCC75" s="149"/>
      <c r="DCD75" s="149"/>
      <c r="DCE75" s="149"/>
      <c r="DCF75" s="149"/>
      <c r="DCG75" s="149"/>
      <c r="DCH75" s="149"/>
      <c r="DCI75" s="149"/>
      <c r="DCJ75" s="149"/>
      <c r="DCK75" s="150"/>
      <c r="DCL75" s="149"/>
      <c r="DCM75" s="149"/>
      <c r="DCN75" s="149"/>
      <c r="DCO75" s="149"/>
      <c r="DCP75" s="149"/>
      <c r="DCQ75" s="149"/>
      <c r="DCR75" s="149"/>
      <c r="DCS75" s="149"/>
      <c r="DCT75" s="149"/>
      <c r="DCU75" s="149"/>
      <c r="DCV75" s="149"/>
      <c r="DCW75" s="149"/>
      <c r="DCX75" s="149"/>
      <c r="DCY75" s="149"/>
      <c r="DCZ75" s="149"/>
      <c r="DDA75" s="150"/>
      <c r="DDB75" s="149"/>
      <c r="DDC75" s="149"/>
      <c r="DDD75" s="149"/>
      <c r="DDE75" s="149"/>
      <c r="DDF75" s="149"/>
      <c r="DDG75" s="149"/>
      <c r="DDH75" s="149"/>
      <c r="DDI75" s="149"/>
      <c r="DDJ75" s="149"/>
      <c r="DDK75" s="149"/>
      <c r="DDL75" s="149"/>
      <c r="DDM75" s="149"/>
      <c r="DDN75" s="149"/>
      <c r="DDO75" s="149"/>
      <c r="DDP75" s="149"/>
      <c r="DDQ75" s="150"/>
      <c r="DDR75" s="149"/>
      <c r="DDS75" s="149"/>
      <c r="DDT75" s="149"/>
      <c r="DDU75" s="149"/>
      <c r="DDV75" s="149"/>
      <c r="DDW75" s="149"/>
      <c r="DDX75" s="149"/>
      <c r="DDY75" s="149"/>
      <c r="DDZ75" s="149"/>
      <c r="DEA75" s="149"/>
      <c r="DEB75" s="149"/>
      <c r="DEC75" s="149"/>
      <c r="DED75" s="149"/>
      <c r="DEE75" s="149"/>
      <c r="DEF75" s="149"/>
      <c r="DEG75" s="150"/>
      <c r="DEH75" s="149"/>
      <c r="DEI75" s="149"/>
      <c r="DEJ75" s="149"/>
      <c r="DEK75" s="149"/>
      <c r="DEL75" s="149"/>
      <c r="DEM75" s="149"/>
      <c r="DEN75" s="149"/>
      <c r="DEO75" s="149"/>
      <c r="DEP75" s="149"/>
      <c r="DEQ75" s="149"/>
      <c r="DER75" s="149"/>
      <c r="DES75" s="149"/>
      <c r="DET75" s="149"/>
      <c r="DEU75" s="149"/>
      <c r="DEV75" s="149"/>
      <c r="DEW75" s="150"/>
      <c r="DEX75" s="149"/>
      <c r="DEY75" s="149"/>
      <c r="DEZ75" s="149"/>
      <c r="DFA75" s="149"/>
      <c r="DFB75" s="149"/>
      <c r="DFC75" s="149"/>
      <c r="DFD75" s="149"/>
      <c r="DFE75" s="149"/>
      <c r="DFF75" s="149"/>
      <c r="DFG75" s="149"/>
      <c r="DFH75" s="149"/>
      <c r="DFI75" s="149"/>
      <c r="DFJ75" s="149"/>
      <c r="DFK75" s="149"/>
      <c r="DFL75" s="149"/>
      <c r="DFM75" s="150"/>
      <c r="DFN75" s="149"/>
      <c r="DFO75" s="149"/>
      <c r="DFP75" s="149"/>
      <c r="DFQ75" s="149"/>
      <c r="DFR75" s="149"/>
      <c r="DFS75" s="149"/>
      <c r="DFT75" s="149"/>
      <c r="DFU75" s="149"/>
      <c r="DFV75" s="149"/>
      <c r="DFW75" s="149"/>
      <c r="DFX75" s="149"/>
      <c r="DFY75" s="149"/>
      <c r="DFZ75" s="149"/>
      <c r="DGA75" s="149"/>
      <c r="DGB75" s="149"/>
      <c r="DGC75" s="150"/>
      <c r="DGD75" s="149"/>
      <c r="DGE75" s="149"/>
      <c r="DGF75" s="149"/>
      <c r="DGG75" s="149"/>
      <c r="DGH75" s="149"/>
      <c r="DGI75" s="149"/>
      <c r="DGJ75" s="149"/>
      <c r="DGK75" s="149"/>
      <c r="DGL75" s="149"/>
      <c r="DGM75" s="149"/>
      <c r="DGN75" s="149"/>
      <c r="DGO75" s="149"/>
      <c r="DGP75" s="149"/>
      <c r="DGQ75" s="149"/>
      <c r="DGR75" s="149"/>
      <c r="DGS75" s="150"/>
      <c r="DGT75" s="149"/>
      <c r="DGU75" s="149"/>
      <c r="DGV75" s="149"/>
      <c r="DGW75" s="149"/>
      <c r="DGX75" s="149"/>
      <c r="DGY75" s="149"/>
      <c r="DGZ75" s="149"/>
      <c r="DHA75" s="149"/>
      <c r="DHB75" s="149"/>
      <c r="DHC75" s="149"/>
      <c r="DHD75" s="149"/>
      <c r="DHE75" s="149"/>
      <c r="DHF75" s="149"/>
      <c r="DHG75" s="149"/>
      <c r="DHH75" s="149"/>
      <c r="DHI75" s="150"/>
      <c r="DHJ75" s="149"/>
      <c r="DHK75" s="149"/>
      <c r="DHL75" s="149"/>
      <c r="DHM75" s="149"/>
      <c r="DHN75" s="149"/>
      <c r="DHO75" s="149"/>
      <c r="DHP75" s="149"/>
      <c r="DHQ75" s="149"/>
      <c r="DHR75" s="149"/>
      <c r="DHS75" s="149"/>
      <c r="DHT75" s="149"/>
      <c r="DHU75" s="149"/>
      <c r="DHV75" s="149"/>
      <c r="DHW75" s="149"/>
      <c r="DHX75" s="149"/>
      <c r="DHY75" s="150"/>
      <c r="DHZ75" s="149"/>
      <c r="DIA75" s="149"/>
      <c r="DIB75" s="149"/>
      <c r="DIC75" s="149"/>
      <c r="DID75" s="149"/>
      <c r="DIE75" s="149"/>
      <c r="DIF75" s="149"/>
      <c r="DIG75" s="149"/>
      <c r="DIH75" s="149"/>
      <c r="DII75" s="149"/>
      <c r="DIJ75" s="149"/>
      <c r="DIK75" s="149"/>
      <c r="DIL75" s="149"/>
      <c r="DIM75" s="149"/>
      <c r="DIN75" s="149"/>
      <c r="DIO75" s="150"/>
      <c r="DIP75" s="149"/>
      <c r="DIQ75" s="149"/>
      <c r="DIR75" s="149"/>
      <c r="DIS75" s="149"/>
      <c r="DIT75" s="149"/>
      <c r="DIU75" s="149"/>
      <c r="DIV75" s="149"/>
      <c r="DIW75" s="149"/>
      <c r="DIX75" s="149"/>
      <c r="DIY75" s="149"/>
      <c r="DIZ75" s="149"/>
      <c r="DJA75" s="149"/>
      <c r="DJB75" s="149"/>
      <c r="DJC75" s="149"/>
      <c r="DJD75" s="149"/>
      <c r="DJE75" s="150"/>
      <c r="DJF75" s="149"/>
      <c r="DJG75" s="149"/>
      <c r="DJH75" s="149"/>
      <c r="DJI75" s="149"/>
      <c r="DJJ75" s="149"/>
      <c r="DJK75" s="149"/>
      <c r="DJL75" s="149"/>
      <c r="DJM75" s="149"/>
      <c r="DJN75" s="149"/>
      <c r="DJO75" s="149"/>
      <c r="DJP75" s="149"/>
      <c r="DJQ75" s="149"/>
      <c r="DJR75" s="149"/>
      <c r="DJS75" s="149"/>
      <c r="DJT75" s="149"/>
      <c r="DJU75" s="150"/>
      <c r="DJV75" s="149"/>
      <c r="DJW75" s="149"/>
      <c r="DJX75" s="149"/>
      <c r="DJY75" s="149"/>
      <c r="DJZ75" s="149"/>
      <c r="DKA75" s="149"/>
      <c r="DKB75" s="149"/>
      <c r="DKC75" s="149"/>
      <c r="DKD75" s="149"/>
      <c r="DKE75" s="149"/>
      <c r="DKF75" s="149"/>
      <c r="DKG75" s="149"/>
      <c r="DKH75" s="149"/>
      <c r="DKI75" s="149"/>
      <c r="DKJ75" s="149"/>
      <c r="DKK75" s="150"/>
      <c r="DKL75" s="149"/>
      <c r="DKM75" s="149"/>
      <c r="DKN75" s="149"/>
      <c r="DKO75" s="149"/>
      <c r="DKP75" s="149"/>
      <c r="DKQ75" s="149"/>
      <c r="DKR75" s="149"/>
      <c r="DKS75" s="149"/>
      <c r="DKT75" s="149"/>
      <c r="DKU75" s="149"/>
      <c r="DKV75" s="149"/>
      <c r="DKW75" s="149"/>
      <c r="DKX75" s="149"/>
      <c r="DKY75" s="149"/>
      <c r="DKZ75" s="149"/>
      <c r="DLA75" s="150"/>
      <c r="DLB75" s="149"/>
      <c r="DLC75" s="149"/>
      <c r="DLD75" s="149"/>
      <c r="DLE75" s="149"/>
      <c r="DLF75" s="149"/>
      <c r="DLG75" s="149"/>
      <c r="DLH75" s="149"/>
      <c r="DLI75" s="149"/>
      <c r="DLJ75" s="149"/>
      <c r="DLK75" s="149"/>
      <c r="DLL75" s="149"/>
      <c r="DLM75" s="149"/>
      <c r="DLN75" s="149"/>
      <c r="DLO75" s="149"/>
      <c r="DLP75" s="149"/>
      <c r="DLQ75" s="150"/>
      <c r="DLR75" s="149"/>
      <c r="DLS75" s="149"/>
      <c r="DLT75" s="149"/>
      <c r="DLU75" s="149"/>
      <c r="DLV75" s="149"/>
      <c r="DLW75" s="149"/>
      <c r="DLX75" s="149"/>
      <c r="DLY75" s="149"/>
      <c r="DLZ75" s="149"/>
      <c r="DMA75" s="149"/>
      <c r="DMB75" s="149"/>
      <c r="DMC75" s="149"/>
      <c r="DMD75" s="149"/>
      <c r="DME75" s="149"/>
      <c r="DMF75" s="149"/>
      <c r="DMG75" s="150"/>
      <c r="DMH75" s="149"/>
      <c r="DMI75" s="149"/>
      <c r="DMJ75" s="149"/>
      <c r="DMK75" s="149"/>
      <c r="DML75" s="149"/>
      <c r="DMM75" s="149"/>
      <c r="DMN75" s="149"/>
      <c r="DMO75" s="149"/>
      <c r="DMP75" s="149"/>
      <c r="DMQ75" s="149"/>
      <c r="DMR75" s="149"/>
      <c r="DMS75" s="149"/>
      <c r="DMT75" s="149"/>
      <c r="DMU75" s="149"/>
      <c r="DMV75" s="149"/>
      <c r="DMW75" s="150"/>
      <c r="DMX75" s="149"/>
      <c r="DMY75" s="149"/>
      <c r="DMZ75" s="149"/>
      <c r="DNA75" s="149"/>
      <c r="DNB75" s="149"/>
      <c r="DNC75" s="149"/>
      <c r="DND75" s="149"/>
      <c r="DNE75" s="149"/>
      <c r="DNF75" s="149"/>
      <c r="DNG75" s="149"/>
      <c r="DNH75" s="149"/>
      <c r="DNI75" s="149"/>
      <c r="DNJ75" s="149"/>
      <c r="DNK75" s="149"/>
      <c r="DNL75" s="149"/>
      <c r="DNM75" s="150"/>
      <c r="DNN75" s="149"/>
      <c r="DNO75" s="149"/>
      <c r="DNP75" s="149"/>
      <c r="DNQ75" s="149"/>
      <c r="DNR75" s="149"/>
      <c r="DNS75" s="149"/>
      <c r="DNT75" s="149"/>
      <c r="DNU75" s="149"/>
      <c r="DNV75" s="149"/>
      <c r="DNW75" s="149"/>
      <c r="DNX75" s="149"/>
      <c r="DNY75" s="149"/>
      <c r="DNZ75" s="149"/>
      <c r="DOA75" s="149"/>
      <c r="DOB75" s="149"/>
      <c r="DOC75" s="150"/>
      <c r="DOD75" s="149"/>
      <c r="DOE75" s="149"/>
      <c r="DOF75" s="149"/>
      <c r="DOG75" s="149"/>
      <c r="DOH75" s="149"/>
      <c r="DOI75" s="149"/>
      <c r="DOJ75" s="149"/>
      <c r="DOK75" s="149"/>
      <c r="DOL75" s="149"/>
      <c r="DOM75" s="149"/>
      <c r="DON75" s="149"/>
      <c r="DOO75" s="149"/>
      <c r="DOP75" s="149"/>
      <c r="DOQ75" s="149"/>
      <c r="DOR75" s="149"/>
      <c r="DOS75" s="150"/>
      <c r="DOT75" s="149"/>
      <c r="DOU75" s="149"/>
      <c r="DOV75" s="149"/>
      <c r="DOW75" s="149"/>
      <c r="DOX75" s="149"/>
      <c r="DOY75" s="149"/>
      <c r="DOZ75" s="149"/>
      <c r="DPA75" s="149"/>
      <c r="DPB75" s="149"/>
      <c r="DPC75" s="149"/>
      <c r="DPD75" s="149"/>
      <c r="DPE75" s="149"/>
      <c r="DPF75" s="149"/>
      <c r="DPG75" s="149"/>
      <c r="DPH75" s="149"/>
      <c r="DPI75" s="150"/>
      <c r="DPJ75" s="149"/>
      <c r="DPK75" s="149"/>
      <c r="DPL75" s="149"/>
      <c r="DPM75" s="149"/>
      <c r="DPN75" s="149"/>
      <c r="DPO75" s="149"/>
      <c r="DPP75" s="149"/>
      <c r="DPQ75" s="149"/>
      <c r="DPR75" s="149"/>
      <c r="DPS75" s="149"/>
      <c r="DPT75" s="149"/>
      <c r="DPU75" s="149"/>
      <c r="DPV75" s="149"/>
      <c r="DPW75" s="149"/>
      <c r="DPX75" s="149"/>
      <c r="DPY75" s="150"/>
      <c r="DPZ75" s="149"/>
      <c r="DQA75" s="149"/>
      <c r="DQB75" s="149"/>
      <c r="DQC75" s="149"/>
      <c r="DQD75" s="149"/>
      <c r="DQE75" s="149"/>
      <c r="DQF75" s="149"/>
      <c r="DQG75" s="149"/>
      <c r="DQH75" s="149"/>
      <c r="DQI75" s="149"/>
      <c r="DQJ75" s="149"/>
      <c r="DQK75" s="149"/>
      <c r="DQL75" s="149"/>
      <c r="DQM75" s="149"/>
      <c r="DQN75" s="149"/>
      <c r="DQO75" s="150"/>
      <c r="DQP75" s="149"/>
      <c r="DQQ75" s="149"/>
      <c r="DQR75" s="149"/>
      <c r="DQS75" s="149"/>
      <c r="DQT75" s="149"/>
      <c r="DQU75" s="149"/>
      <c r="DQV75" s="149"/>
      <c r="DQW75" s="149"/>
      <c r="DQX75" s="149"/>
      <c r="DQY75" s="149"/>
      <c r="DQZ75" s="149"/>
      <c r="DRA75" s="149"/>
      <c r="DRB75" s="149"/>
      <c r="DRC75" s="149"/>
      <c r="DRD75" s="149"/>
      <c r="DRE75" s="150"/>
      <c r="DRF75" s="149"/>
      <c r="DRG75" s="149"/>
      <c r="DRH75" s="149"/>
      <c r="DRI75" s="149"/>
      <c r="DRJ75" s="149"/>
      <c r="DRK75" s="149"/>
      <c r="DRL75" s="149"/>
      <c r="DRM75" s="149"/>
      <c r="DRN75" s="149"/>
      <c r="DRO75" s="149"/>
      <c r="DRP75" s="149"/>
      <c r="DRQ75" s="149"/>
      <c r="DRR75" s="149"/>
      <c r="DRS75" s="149"/>
      <c r="DRT75" s="149"/>
      <c r="DRU75" s="150"/>
      <c r="DRV75" s="149"/>
      <c r="DRW75" s="149"/>
      <c r="DRX75" s="149"/>
      <c r="DRY75" s="149"/>
      <c r="DRZ75" s="149"/>
      <c r="DSA75" s="149"/>
      <c r="DSB75" s="149"/>
      <c r="DSC75" s="149"/>
      <c r="DSD75" s="149"/>
      <c r="DSE75" s="149"/>
      <c r="DSF75" s="149"/>
      <c r="DSG75" s="149"/>
      <c r="DSH75" s="149"/>
      <c r="DSI75" s="149"/>
      <c r="DSJ75" s="149"/>
      <c r="DSK75" s="150"/>
      <c r="DSL75" s="149"/>
      <c r="DSM75" s="149"/>
      <c r="DSN75" s="149"/>
      <c r="DSO75" s="149"/>
      <c r="DSP75" s="149"/>
      <c r="DSQ75" s="149"/>
      <c r="DSR75" s="149"/>
      <c r="DSS75" s="149"/>
      <c r="DST75" s="149"/>
      <c r="DSU75" s="149"/>
      <c r="DSV75" s="149"/>
      <c r="DSW75" s="149"/>
      <c r="DSX75" s="149"/>
      <c r="DSY75" s="149"/>
      <c r="DSZ75" s="149"/>
      <c r="DTA75" s="150"/>
      <c r="DTB75" s="149"/>
      <c r="DTC75" s="149"/>
      <c r="DTD75" s="149"/>
      <c r="DTE75" s="149"/>
      <c r="DTF75" s="149"/>
      <c r="DTG75" s="149"/>
      <c r="DTH75" s="149"/>
      <c r="DTI75" s="149"/>
      <c r="DTJ75" s="149"/>
      <c r="DTK75" s="149"/>
      <c r="DTL75" s="149"/>
      <c r="DTM75" s="149"/>
      <c r="DTN75" s="149"/>
      <c r="DTO75" s="149"/>
      <c r="DTP75" s="149"/>
      <c r="DTQ75" s="150"/>
      <c r="DTR75" s="149"/>
      <c r="DTS75" s="149"/>
      <c r="DTT75" s="149"/>
      <c r="DTU75" s="149"/>
      <c r="DTV75" s="149"/>
      <c r="DTW75" s="149"/>
      <c r="DTX75" s="149"/>
      <c r="DTY75" s="149"/>
      <c r="DTZ75" s="149"/>
      <c r="DUA75" s="149"/>
      <c r="DUB75" s="149"/>
      <c r="DUC75" s="149"/>
      <c r="DUD75" s="149"/>
      <c r="DUE75" s="149"/>
      <c r="DUF75" s="149"/>
      <c r="DUG75" s="150"/>
      <c r="DUH75" s="149"/>
      <c r="DUI75" s="149"/>
      <c r="DUJ75" s="149"/>
      <c r="DUK75" s="149"/>
      <c r="DUL75" s="149"/>
      <c r="DUM75" s="149"/>
      <c r="DUN75" s="149"/>
      <c r="DUO75" s="149"/>
      <c r="DUP75" s="149"/>
      <c r="DUQ75" s="149"/>
      <c r="DUR75" s="149"/>
      <c r="DUS75" s="149"/>
      <c r="DUT75" s="149"/>
      <c r="DUU75" s="149"/>
      <c r="DUV75" s="149"/>
      <c r="DUW75" s="150"/>
      <c r="DUX75" s="149"/>
      <c r="DUY75" s="149"/>
      <c r="DUZ75" s="149"/>
      <c r="DVA75" s="149"/>
      <c r="DVB75" s="149"/>
      <c r="DVC75" s="149"/>
      <c r="DVD75" s="149"/>
      <c r="DVE75" s="149"/>
      <c r="DVF75" s="149"/>
      <c r="DVG75" s="149"/>
      <c r="DVH75" s="149"/>
      <c r="DVI75" s="149"/>
      <c r="DVJ75" s="149"/>
      <c r="DVK75" s="149"/>
      <c r="DVL75" s="149"/>
      <c r="DVM75" s="150"/>
      <c r="DVN75" s="149"/>
      <c r="DVO75" s="149"/>
      <c r="DVP75" s="149"/>
      <c r="DVQ75" s="149"/>
      <c r="DVR75" s="149"/>
      <c r="DVS75" s="149"/>
      <c r="DVT75" s="149"/>
      <c r="DVU75" s="149"/>
      <c r="DVV75" s="149"/>
      <c r="DVW75" s="149"/>
      <c r="DVX75" s="149"/>
      <c r="DVY75" s="149"/>
      <c r="DVZ75" s="149"/>
      <c r="DWA75" s="149"/>
      <c r="DWB75" s="149"/>
      <c r="DWC75" s="150"/>
      <c r="DWD75" s="149"/>
      <c r="DWE75" s="149"/>
      <c r="DWF75" s="149"/>
      <c r="DWG75" s="149"/>
      <c r="DWH75" s="149"/>
      <c r="DWI75" s="149"/>
      <c r="DWJ75" s="149"/>
      <c r="DWK75" s="149"/>
      <c r="DWL75" s="149"/>
      <c r="DWM75" s="149"/>
      <c r="DWN75" s="149"/>
      <c r="DWO75" s="149"/>
      <c r="DWP75" s="149"/>
      <c r="DWQ75" s="149"/>
      <c r="DWR75" s="149"/>
      <c r="DWS75" s="150"/>
      <c r="DWT75" s="149"/>
      <c r="DWU75" s="149"/>
      <c r="DWV75" s="149"/>
      <c r="DWW75" s="149"/>
      <c r="DWX75" s="149"/>
      <c r="DWY75" s="149"/>
      <c r="DWZ75" s="149"/>
      <c r="DXA75" s="149"/>
      <c r="DXB75" s="149"/>
      <c r="DXC75" s="149"/>
      <c r="DXD75" s="149"/>
      <c r="DXE75" s="149"/>
      <c r="DXF75" s="149"/>
      <c r="DXG75" s="149"/>
      <c r="DXH75" s="149"/>
      <c r="DXI75" s="150"/>
      <c r="DXJ75" s="149"/>
      <c r="DXK75" s="149"/>
      <c r="DXL75" s="149"/>
      <c r="DXM75" s="149"/>
      <c r="DXN75" s="149"/>
      <c r="DXO75" s="149"/>
      <c r="DXP75" s="149"/>
      <c r="DXQ75" s="149"/>
      <c r="DXR75" s="149"/>
      <c r="DXS75" s="149"/>
      <c r="DXT75" s="149"/>
      <c r="DXU75" s="149"/>
      <c r="DXV75" s="149"/>
      <c r="DXW75" s="149"/>
      <c r="DXX75" s="149"/>
      <c r="DXY75" s="150"/>
      <c r="DXZ75" s="149"/>
      <c r="DYA75" s="149"/>
      <c r="DYB75" s="149"/>
      <c r="DYC75" s="149"/>
      <c r="DYD75" s="149"/>
      <c r="DYE75" s="149"/>
      <c r="DYF75" s="149"/>
      <c r="DYG75" s="149"/>
      <c r="DYH75" s="149"/>
      <c r="DYI75" s="149"/>
      <c r="DYJ75" s="149"/>
      <c r="DYK75" s="149"/>
      <c r="DYL75" s="149"/>
      <c r="DYM75" s="149"/>
      <c r="DYN75" s="149"/>
      <c r="DYO75" s="150"/>
      <c r="DYP75" s="149"/>
      <c r="DYQ75" s="149"/>
      <c r="DYR75" s="149"/>
      <c r="DYS75" s="149"/>
      <c r="DYT75" s="149"/>
      <c r="DYU75" s="149"/>
      <c r="DYV75" s="149"/>
      <c r="DYW75" s="149"/>
      <c r="DYX75" s="149"/>
      <c r="DYY75" s="149"/>
      <c r="DYZ75" s="149"/>
      <c r="DZA75" s="149"/>
      <c r="DZB75" s="149"/>
      <c r="DZC75" s="149"/>
      <c r="DZD75" s="149"/>
      <c r="DZE75" s="150"/>
      <c r="DZF75" s="149"/>
      <c r="DZG75" s="149"/>
      <c r="DZH75" s="149"/>
      <c r="DZI75" s="149"/>
      <c r="DZJ75" s="149"/>
      <c r="DZK75" s="149"/>
      <c r="DZL75" s="149"/>
      <c r="DZM75" s="149"/>
      <c r="DZN75" s="149"/>
      <c r="DZO75" s="149"/>
      <c r="DZP75" s="149"/>
      <c r="DZQ75" s="149"/>
      <c r="DZR75" s="149"/>
      <c r="DZS75" s="149"/>
      <c r="DZT75" s="149"/>
      <c r="DZU75" s="150"/>
      <c r="DZV75" s="149"/>
      <c r="DZW75" s="149"/>
      <c r="DZX75" s="149"/>
      <c r="DZY75" s="149"/>
      <c r="DZZ75" s="149"/>
      <c r="EAA75" s="149"/>
      <c r="EAB75" s="149"/>
      <c r="EAC75" s="149"/>
      <c r="EAD75" s="149"/>
      <c r="EAE75" s="149"/>
      <c r="EAF75" s="149"/>
      <c r="EAG75" s="149"/>
      <c r="EAH75" s="149"/>
      <c r="EAI75" s="149"/>
      <c r="EAJ75" s="149"/>
      <c r="EAK75" s="150"/>
      <c r="EAL75" s="149"/>
      <c r="EAM75" s="149"/>
      <c r="EAN75" s="149"/>
      <c r="EAO75" s="149"/>
      <c r="EAP75" s="149"/>
      <c r="EAQ75" s="149"/>
      <c r="EAR75" s="149"/>
      <c r="EAS75" s="149"/>
      <c r="EAT75" s="149"/>
      <c r="EAU75" s="149"/>
      <c r="EAV75" s="149"/>
      <c r="EAW75" s="149"/>
      <c r="EAX75" s="149"/>
      <c r="EAY75" s="149"/>
      <c r="EAZ75" s="149"/>
      <c r="EBA75" s="150"/>
      <c r="EBB75" s="149"/>
      <c r="EBC75" s="149"/>
      <c r="EBD75" s="149"/>
      <c r="EBE75" s="149"/>
      <c r="EBF75" s="149"/>
      <c r="EBG75" s="149"/>
      <c r="EBH75" s="149"/>
      <c r="EBI75" s="149"/>
      <c r="EBJ75" s="149"/>
      <c r="EBK75" s="149"/>
      <c r="EBL75" s="149"/>
      <c r="EBM75" s="149"/>
      <c r="EBN75" s="149"/>
      <c r="EBO75" s="149"/>
      <c r="EBP75" s="149"/>
      <c r="EBQ75" s="150"/>
      <c r="EBR75" s="149"/>
      <c r="EBS75" s="149"/>
      <c r="EBT75" s="149"/>
      <c r="EBU75" s="149"/>
      <c r="EBV75" s="149"/>
      <c r="EBW75" s="149"/>
      <c r="EBX75" s="149"/>
      <c r="EBY75" s="149"/>
      <c r="EBZ75" s="149"/>
      <c r="ECA75" s="149"/>
      <c r="ECB75" s="149"/>
      <c r="ECC75" s="149"/>
      <c r="ECD75" s="149"/>
      <c r="ECE75" s="149"/>
      <c r="ECF75" s="149"/>
      <c r="ECG75" s="150"/>
      <c r="ECH75" s="149"/>
      <c r="ECI75" s="149"/>
      <c r="ECJ75" s="149"/>
      <c r="ECK75" s="149"/>
      <c r="ECL75" s="149"/>
      <c r="ECM75" s="149"/>
      <c r="ECN75" s="149"/>
      <c r="ECO75" s="149"/>
      <c r="ECP75" s="149"/>
      <c r="ECQ75" s="149"/>
      <c r="ECR75" s="149"/>
      <c r="ECS75" s="149"/>
      <c r="ECT75" s="149"/>
      <c r="ECU75" s="149"/>
      <c r="ECV75" s="149"/>
      <c r="ECW75" s="150"/>
      <c r="ECX75" s="149"/>
      <c r="ECY75" s="149"/>
      <c r="ECZ75" s="149"/>
      <c r="EDA75" s="149"/>
      <c r="EDB75" s="149"/>
      <c r="EDC75" s="149"/>
      <c r="EDD75" s="149"/>
      <c r="EDE75" s="149"/>
      <c r="EDF75" s="149"/>
      <c r="EDG75" s="149"/>
      <c r="EDH75" s="149"/>
      <c r="EDI75" s="149"/>
      <c r="EDJ75" s="149"/>
      <c r="EDK75" s="149"/>
      <c r="EDL75" s="149"/>
      <c r="EDM75" s="150"/>
      <c r="EDN75" s="149"/>
      <c r="EDO75" s="149"/>
      <c r="EDP75" s="149"/>
      <c r="EDQ75" s="149"/>
      <c r="EDR75" s="149"/>
      <c r="EDS75" s="149"/>
      <c r="EDT75" s="149"/>
      <c r="EDU75" s="149"/>
      <c r="EDV75" s="149"/>
      <c r="EDW75" s="149"/>
      <c r="EDX75" s="149"/>
      <c r="EDY75" s="149"/>
      <c r="EDZ75" s="149"/>
      <c r="EEA75" s="149"/>
      <c r="EEB75" s="149"/>
      <c r="EEC75" s="150"/>
      <c r="EED75" s="149"/>
      <c r="EEE75" s="149"/>
      <c r="EEF75" s="149"/>
      <c r="EEG75" s="149"/>
      <c r="EEH75" s="149"/>
      <c r="EEI75" s="149"/>
      <c r="EEJ75" s="149"/>
      <c r="EEK75" s="149"/>
      <c r="EEL75" s="149"/>
      <c r="EEM75" s="149"/>
      <c r="EEN75" s="149"/>
      <c r="EEO75" s="149"/>
      <c r="EEP75" s="149"/>
      <c r="EEQ75" s="149"/>
      <c r="EER75" s="149"/>
      <c r="EES75" s="150"/>
      <c r="EET75" s="149"/>
      <c r="EEU75" s="149"/>
      <c r="EEV75" s="149"/>
      <c r="EEW75" s="149"/>
      <c r="EEX75" s="149"/>
      <c r="EEY75" s="149"/>
      <c r="EEZ75" s="149"/>
      <c r="EFA75" s="149"/>
      <c r="EFB75" s="149"/>
      <c r="EFC75" s="149"/>
      <c r="EFD75" s="149"/>
      <c r="EFE75" s="149"/>
      <c r="EFF75" s="149"/>
      <c r="EFG75" s="149"/>
      <c r="EFH75" s="149"/>
      <c r="EFI75" s="150"/>
      <c r="EFJ75" s="149"/>
      <c r="EFK75" s="149"/>
      <c r="EFL75" s="149"/>
      <c r="EFM75" s="149"/>
      <c r="EFN75" s="149"/>
      <c r="EFO75" s="149"/>
      <c r="EFP75" s="149"/>
      <c r="EFQ75" s="149"/>
      <c r="EFR75" s="149"/>
      <c r="EFS75" s="149"/>
      <c r="EFT75" s="149"/>
      <c r="EFU75" s="149"/>
      <c r="EFV75" s="149"/>
      <c r="EFW75" s="149"/>
      <c r="EFX75" s="149"/>
      <c r="EFY75" s="150"/>
      <c r="EFZ75" s="149"/>
      <c r="EGA75" s="149"/>
      <c r="EGB75" s="149"/>
      <c r="EGC75" s="149"/>
      <c r="EGD75" s="149"/>
      <c r="EGE75" s="149"/>
      <c r="EGF75" s="149"/>
      <c r="EGG75" s="149"/>
      <c r="EGH75" s="149"/>
      <c r="EGI75" s="149"/>
      <c r="EGJ75" s="149"/>
      <c r="EGK75" s="149"/>
      <c r="EGL75" s="149"/>
      <c r="EGM75" s="149"/>
      <c r="EGN75" s="149"/>
      <c r="EGO75" s="150"/>
      <c r="EGP75" s="149"/>
      <c r="EGQ75" s="149"/>
      <c r="EGR75" s="149"/>
      <c r="EGS75" s="149"/>
      <c r="EGT75" s="149"/>
      <c r="EGU75" s="149"/>
      <c r="EGV75" s="149"/>
      <c r="EGW75" s="149"/>
      <c r="EGX75" s="149"/>
      <c r="EGY75" s="149"/>
      <c r="EGZ75" s="149"/>
      <c r="EHA75" s="149"/>
      <c r="EHB75" s="149"/>
      <c r="EHC75" s="149"/>
      <c r="EHD75" s="149"/>
      <c r="EHE75" s="150"/>
      <c r="EHF75" s="149"/>
      <c r="EHG75" s="149"/>
      <c r="EHH75" s="149"/>
      <c r="EHI75" s="149"/>
      <c r="EHJ75" s="149"/>
      <c r="EHK75" s="149"/>
      <c r="EHL75" s="149"/>
      <c r="EHM75" s="149"/>
      <c r="EHN75" s="149"/>
      <c r="EHO75" s="149"/>
      <c r="EHP75" s="149"/>
      <c r="EHQ75" s="149"/>
      <c r="EHR75" s="149"/>
      <c r="EHS75" s="149"/>
      <c r="EHT75" s="149"/>
      <c r="EHU75" s="150"/>
      <c r="EHV75" s="149"/>
      <c r="EHW75" s="149"/>
      <c r="EHX75" s="149"/>
      <c r="EHY75" s="149"/>
      <c r="EHZ75" s="149"/>
      <c r="EIA75" s="149"/>
      <c r="EIB75" s="149"/>
      <c r="EIC75" s="149"/>
      <c r="EID75" s="149"/>
      <c r="EIE75" s="149"/>
      <c r="EIF75" s="149"/>
      <c r="EIG75" s="149"/>
      <c r="EIH75" s="149"/>
      <c r="EII75" s="149"/>
      <c r="EIJ75" s="149"/>
      <c r="EIK75" s="150"/>
      <c r="EIL75" s="149"/>
      <c r="EIM75" s="149"/>
      <c r="EIN75" s="149"/>
      <c r="EIO75" s="149"/>
      <c r="EIP75" s="149"/>
      <c r="EIQ75" s="149"/>
      <c r="EIR75" s="149"/>
      <c r="EIS75" s="149"/>
      <c r="EIT75" s="149"/>
      <c r="EIU75" s="149"/>
      <c r="EIV75" s="149"/>
      <c r="EIW75" s="149"/>
      <c r="EIX75" s="149"/>
      <c r="EIY75" s="149"/>
      <c r="EIZ75" s="149"/>
      <c r="EJA75" s="150"/>
      <c r="EJB75" s="149"/>
      <c r="EJC75" s="149"/>
      <c r="EJD75" s="149"/>
      <c r="EJE75" s="149"/>
      <c r="EJF75" s="149"/>
      <c r="EJG75" s="149"/>
      <c r="EJH75" s="149"/>
      <c r="EJI75" s="149"/>
      <c r="EJJ75" s="149"/>
      <c r="EJK75" s="149"/>
      <c r="EJL75" s="149"/>
      <c r="EJM75" s="149"/>
      <c r="EJN75" s="149"/>
      <c r="EJO75" s="149"/>
      <c r="EJP75" s="149"/>
      <c r="EJQ75" s="150"/>
      <c r="EJR75" s="149"/>
      <c r="EJS75" s="149"/>
      <c r="EJT75" s="149"/>
      <c r="EJU75" s="149"/>
      <c r="EJV75" s="149"/>
      <c r="EJW75" s="149"/>
      <c r="EJX75" s="149"/>
      <c r="EJY75" s="149"/>
      <c r="EJZ75" s="149"/>
      <c r="EKA75" s="149"/>
      <c r="EKB75" s="149"/>
      <c r="EKC75" s="149"/>
      <c r="EKD75" s="149"/>
      <c r="EKE75" s="149"/>
      <c r="EKF75" s="149"/>
      <c r="EKG75" s="150"/>
      <c r="EKH75" s="149"/>
      <c r="EKI75" s="149"/>
      <c r="EKJ75" s="149"/>
      <c r="EKK75" s="149"/>
      <c r="EKL75" s="149"/>
      <c r="EKM75" s="149"/>
      <c r="EKN75" s="149"/>
      <c r="EKO75" s="149"/>
      <c r="EKP75" s="149"/>
      <c r="EKQ75" s="149"/>
      <c r="EKR75" s="149"/>
      <c r="EKS75" s="149"/>
      <c r="EKT75" s="149"/>
      <c r="EKU75" s="149"/>
      <c r="EKV75" s="149"/>
      <c r="EKW75" s="150"/>
      <c r="EKX75" s="149"/>
      <c r="EKY75" s="149"/>
      <c r="EKZ75" s="149"/>
      <c r="ELA75" s="149"/>
      <c r="ELB75" s="149"/>
      <c r="ELC75" s="149"/>
      <c r="ELD75" s="149"/>
      <c r="ELE75" s="149"/>
      <c r="ELF75" s="149"/>
      <c r="ELG75" s="149"/>
      <c r="ELH75" s="149"/>
      <c r="ELI75" s="149"/>
      <c r="ELJ75" s="149"/>
      <c r="ELK75" s="149"/>
      <c r="ELL75" s="149"/>
      <c r="ELM75" s="150"/>
      <c r="ELN75" s="149"/>
      <c r="ELO75" s="149"/>
      <c r="ELP75" s="149"/>
      <c r="ELQ75" s="149"/>
      <c r="ELR75" s="149"/>
      <c r="ELS75" s="149"/>
      <c r="ELT75" s="149"/>
      <c r="ELU75" s="149"/>
      <c r="ELV75" s="149"/>
      <c r="ELW75" s="149"/>
      <c r="ELX75" s="149"/>
      <c r="ELY75" s="149"/>
      <c r="ELZ75" s="149"/>
      <c r="EMA75" s="149"/>
      <c r="EMB75" s="149"/>
      <c r="EMC75" s="150"/>
      <c r="EMD75" s="149"/>
      <c r="EME75" s="149"/>
      <c r="EMF75" s="149"/>
      <c r="EMG75" s="149"/>
      <c r="EMH75" s="149"/>
      <c r="EMI75" s="149"/>
      <c r="EMJ75" s="149"/>
      <c r="EMK75" s="149"/>
      <c r="EML75" s="149"/>
      <c r="EMM75" s="149"/>
      <c r="EMN75" s="149"/>
      <c r="EMO75" s="149"/>
      <c r="EMP75" s="149"/>
      <c r="EMQ75" s="149"/>
      <c r="EMR75" s="149"/>
      <c r="EMS75" s="150"/>
      <c r="EMT75" s="149"/>
      <c r="EMU75" s="149"/>
      <c r="EMV75" s="149"/>
      <c r="EMW75" s="149"/>
      <c r="EMX75" s="149"/>
      <c r="EMY75" s="149"/>
      <c r="EMZ75" s="149"/>
      <c r="ENA75" s="149"/>
      <c r="ENB75" s="149"/>
      <c r="ENC75" s="149"/>
      <c r="END75" s="149"/>
      <c r="ENE75" s="149"/>
      <c r="ENF75" s="149"/>
      <c r="ENG75" s="149"/>
      <c r="ENH75" s="149"/>
      <c r="ENI75" s="150"/>
      <c r="ENJ75" s="149"/>
      <c r="ENK75" s="149"/>
      <c r="ENL75" s="149"/>
      <c r="ENM75" s="149"/>
      <c r="ENN75" s="149"/>
      <c r="ENO75" s="149"/>
      <c r="ENP75" s="149"/>
      <c r="ENQ75" s="149"/>
      <c r="ENR75" s="149"/>
      <c r="ENS75" s="149"/>
      <c r="ENT75" s="149"/>
      <c r="ENU75" s="149"/>
      <c r="ENV75" s="149"/>
      <c r="ENW75" s="149"/>
      <c r="ENX75" s="149"/>
      <c r="ENY75" s="150"/>
      <c r="ENZ75" s="149"/>
      <c r="EOA75" s="149"/>
      <c r="EOB75" s="149"/>
      <c r="EOC75" s="149"/>
      <c r="EOD75" s="149"/>
      <c r="EOE75" s="149"/>
      <c r="EOF75" s="149"/>
      <c r="EOG75" s="149"/>
      <c r="EOH75" s="149"/>
      <c r="EOI75" s="149"/>
      <c r="EOJ75" s="149"/>
      <c r="EOK75" s="149"/>
      <c r="EOL75" s="149"/>
      <c r="EOM75" s="149"/>
      <c r="EON75" s="149"/>
      <c r="EOO75" s="150"/>
      <c r="EOP75" s="149"/>
      <c r="EOQ75" s="149"/>
      <c r="EOR75" s="149"/>
      <c r="EOS75" s="149"/>
      <c r="EOT75" s="149"/>
      <c r="EOU75" s="149"/>
      <c r="EOV75" s="149"/>
      <c r="EOW75" s="149"/>
      <c r="EOX75" s="149"/>
      <c r="EOY75" s="149"/>
      <c r="EOZ75" s="149"/>
      <c r="EPA75" s="149"/>
      <c r="EPB75" s="149"/>
      <c r="EPC75" s="149"/>
      <c r="EPD75" s="149"/>
      <c r="EPE75" s="150"/>
      <c r="EPF75" s="149"/>
      <c r="EPG75" s="149"/>
      <c r="EPH75" s="149"/>
      <c r="EPI75" s="149"/>
      <c r="EPJ75" s="149"/>
      <c r="EPK75" s="149"/>
      <c r="EPL75" s="149"/>
      <c r="EPM75" s="149"/>
      <c r="EPN75" s="149"/>
      <c r="EPO75" s="149"/>
      <c r="EPP75" s="149"/>
      <c r="EPQ75" s="149"/>
      <c r="EPR75" s="149"/>
      <c r="EPS75" s="149"/>
      <c r="EPT75" s="149"/>
      <c r="EPU75" s="150"/>
      <c r="EPV75" s="149"/>
      <c r="EPW75" s="149"/>
      <c r="EPX75" s="149"/>
      <c r="EPY75" s="149"/>
      <c r="EPZ75" s="149"/>
      <c r="EQA75" s="149"/>
      <c r="EQB75" s="149"/>
      <c r="EQC75" s="149"/>
      <c r="EQD75" s="149"/>
      <c r="EQE75" s="149"/>
      <c r="EQF75" s="149"/>
      <c r="EQG75" s="149"/>
      <c r="EQH75" s="149"/>
      <c r="EQI75" s="149"/>
      <c r="EQJ75" s="149"/>
      <c r="EQK75" s="150"/>
      <c r="EQL75" s="149"/>
      <c r="EQM75" s="149"/>
      <c r="EQN75" s="149"/>
      <c r="EQO75" s="149"/>
      <c r="EQP75" s="149"/>
      <c r="EQQ75" s="149"/>
      <c r="EQR75" s="149"/>
      <c r="EQS75" s="149"/>
      <c r="EQT75" s="149"/>
      <c r="EQU75" s="149"/>
      <c r="EQV75" s="149"/>
      <c r="EQW75" s="149"/>
      <c r="EQX75" s="149"/>
      <c r="EQY75" s="149"/>
      <c r="EQZ75" s="149"/>
      <c r="ERA75" s="150"/>
      <c r="ERB75" s="149"/>
      <c r="ERC75" s="149"/>
      <c r="ERD75" s="149"/>
      <c r="ERE75" s="149"/>
      <c r="ERF75" s="149"/>
      <c r="ERG75" s="149"/>
      <c r="ERH75" s="149"/>
      <c r="ERI75" s="149"/>
      <c r="ERJ75" s="149"/>
      <c r="ERK75" s="149"/>
      <c r="ERL75" s="149"/>
      <c r="ERM75" s="149"/>
      <c r="ERN75" s="149"/>
      <c r="ERO75" s="149"/>
      <c r="ERP75" s="149"/>
      <c r="ERQ75" s="150"/>
      <c r="ERR75" s="149"/>
      <c r="ERS75" s="149"/>
      <c r="ERT75" s="149"/>
      <c r="ERU75" s="149"/>
      <c r="ERV75" s="149"/>
      <c r="ERW75" s="149"/>
      <c r="ERX75" s="149"/>
      <c r="ERY75" s="149"/>
      <c r="ERZ75" s="149"/>
      <c r="ESA75" s="149"/>
      <c r="ESB75" s="149"/>
      <c r="ESC75" s="149"/>
      <c r="ESD75" s="149"/>
      <c r="ESE75" s="149"/>
      <c r="ESF75" s="149"/>
      <c r="ESG75" s="150"/>
      <c r="ESH75" s="149"/>
      <c r="ESI75" s="149"/>
      <c r="ESJ75" s="149"/>
      <c r="ESK75" s="149"/>
      <c r="ESL75" s="149"/>
      <c r="ESM75" s="149"/>
      <c r="ESN75" s="149"/>
      <c r="ESO75" s="149"/>
      <c r="ESP75" s="149"/>
      <c r="ESQ75" s="149"/>
      <c r="ESR75" s="149"/>
      <c r="ESS75" s="149"/>
      <c r="EST75" s="149"/>
      <c r="ESU75" s="149"/>
      <c r="ESV75" s="149"/>
      <c r="ESW75" s="150"/>
      <c r="ESX75" s="149"/>
      <c r="ESY75" s="149"/>
      <c r="ESZ75" s="149"/>
      <c r="ETA75" s="149"/>
      <c r="ETB75" s="149"/>
      <c r="ETC75" s="149"/>
      <c r="ETD75" s="149"/>
      <c r="ETE75" s="149"/>
      <c r="ETF75" s="149"/>
      <c r="ETG75" s="149"/>
      <c r="ETH75" s="149"/>
      <c r="ETI75" s="149"/>
      <c r="ETJ75" s="149"/>
      <c r="ETK75" s="149"/>
      <c r="ETL75" s="149"/>
      <c r="ETM75" s="150"/>
      <c r="ETN75" s="149"/>
      <c r="ETO75" s="149"/>
      <c r="ETP75" s="149"/>
      <c r="ETQ75" s="149"/>
      <c r="ETR75" s="149"/>
      <c r="ETS75" s="149"/>
      <c r="ETT75" s="149"/>
      <c r="ETU75" s="149"/>
      <c r="ETV75" s="149"/>
      <c r="ETW75" s="149"/>
      <c r="ETX75" s="149"/>
      <c r="ETY75" s="149"/>
      <c r="ETZ75" s="149"/>
      <c r="EUA75" s="149"/>
      <c r="EUB75" s="149"/>
      <c r="EUC75" s="150"/>
      <c r="EUD75" s="149"/>
      <c r="EUE75" s="149"/>
      <c r="EUF75" s="149"/>
      <c r="EUG75" s="149"/>
      <c r="EUH75" s="149"/>
      <c r="EUI75" s="149"/>
      <c r="EUJ75" s="149"/>
      <c r="EUK75" s="149"/>
      <c r="EUL75" s="149"/>
      <c r="EUM75" s="149"/>
      <c r="EUN75" s="149"/>
      <c r="EUO75" s="149"/>
      <c r="EUP75" s="149"/>
      <c r="EUQ75" s="149"/>
      <c r="EUR75" s="149"/>
      <c r="EUS75" s="150"/>
      <c r="EUT75" s="149"/>
      <c r="EUU75" s="149"/>
      <c r="EUV75" s="149"/>
      <c r="EUW75" s="149"/>
      <c r="EUX75" s="149"/>
      <c r="EUY75" s="149"/>
      <c r="EUZ75" s="149"/>
      <c r="EVA75" s="149"/>
      <c r="EVB75" s="149"/>
      <c r="EVC75" s="149"/>
      <c r="EVD75" s="149"/>
      <c r="EVE75" s="149"/>
      <c r="EVF75" s="149"/>
      <c r="EVG75" s="149"/>
      <c r="EVH75" s="149"/>
      <c r="EVI75" s="150"/>
      <c r="EVJ75" s="149"/>
      <c r="EVK75" s="149"/>
      <c r="EVL75" s="149"/>
      <c r="EVM75" s="149"/>
      <c r="EVN75" s="149"/>
      <c r="EVO75" s="149"/>
      <c r="EVP75" s="149"/>
      <c r="EVQ75" s="149"/>
      <c r="EVR75" s="149"/>
      <c r="EVS75" s="149"/>
      <c r="EVT75" s="149"/>
      <c r="EVU75" s="149"/>
      <c r="EVV75" s="149"/>
      <c r="EVW75" s="149"/>
      <c r="EVX75" s="149"/>
      <c r="EVY75" s="150"/>
      <c r="EVZ75" s="149"/>
      <c r="EWA75" s="149"/>
      <c r="EWB75" s="149"/>
      <c r="EWC75" s="149"/>
      <c r="EWD75" s="149"/>
      <c r="EWE75" s="149"/>
      <c r="EWF75" s="149"/>
      <c r="EWG75" s="149"/>
      <c r="EWH75" s="149"/>
      <c r="EWI75" s="149"/>
      <c r="EWJ75" s="149"/>
      <c r="EWK75" s="149"/>
      <c r="EWL75" s="149"/>
      <c r="EWM75" s="149"/>
      <c r="EWN75" s="149"/>
      <c r="EWO75" s="150"/>
      <c r="EWP75" s="149"/>
      <c r="EWQ75" s="149"/>
      <c r="EWR75" s="149"/>
      <c r="EWS75" s="149"/>
      <c r="EWT75" s="149"/>
      <c r="EWU75" s="149"/>
      <c r="EWV75" s="149"/>
      <c r="EWW75" s="149"/>
      <c r="EWX75" s="149"/>
      <c r="EWY75" s="149"/>
      <c r="EWZ75" s="149"/>
      <c r="EXA75" s="149"/>
      <c r="EXB75" s="149"/>
      <c r="EXC75" s="149"/>
      <c r="EXD75" s="149"/>
      <c r="EXE75" s="150"/>
      <c r="EXF75" s="149"/>
      <c r="EXG75" s="149"/>
      <c r="EXH75" s="149"/>
      <c r="EXI75" s="149"/>
      <c r="EXJ75" s="149"/>
      <c r="EXK75" s="149"/>
      <c r="EXL75" s="149"/>
      <c r="EXM75" s="149"/>
      <c r="EXN75" s="149"/>
      <c r="EXO75" s="149"/>
      <c r="EXP75" s="149"/>
      <c r="EXQ75" s="149"/>
      <c r="EXR75" s="149"/>
      <c r="EXS75" s="149"/>
      <c r="EXT75" s="149"/>
      <c r="EXU75" s="150"/>
      <c r="EXV75" s="149"/>
      <c r="EXW75" s="149"/>
      <c r="EXX75" s="149"/>
      <c r="EXY75" s="149"/>
      <c r="EXZ75" s="149"/>
      <c r="EYA75" s="149"/>
      <c r="EYB75" s="149"/>
      <c r="EYC75" s="149"/>
      <c r="EYD75" s="149"/>
      <c r="EYE75" s="149"/>
      <c r="EYF75" s="149"/>
      <c r="EYG75" s="149"/>
      <c r="EYH75" s="149"/>
      <c r="EYI75" s="149"/>
      <c r="EYJ75" s="149"/>
      <c r="EYK75" s="150"/>
      <c r="EYL75" s="149"/>
      <c r="EYM75" s="149"/>
      <c r="EYN75" s="149"/>
      <c r="EYO75" s="149"/>
      <c r="EYP75" s="149"/>
      <c r="EYQ75" s="149"/>
      <c r="EYR75" s="149"/>
      <c r="EYS75" s="149"/>
      <c r="EYT75" s="149"/>
      <c r="EYU75" s="149"/>
      <c r="EYV75" s="149"/>
      <c r="EYW75" s="149"/>
      <c r="EYX75" s="149"/>
      <c r="EYY75" s="149"/>
      <c r="EYZ75" s="149"/>
      <c r="EZA75" s="150"/>
      <c r="EZB75" s="149"/>
      <c r="EZC75" s="149"/>
      <c r="EZD75" s="149"/>
      <c r="EZE75" s="149"/>
      <c r="EZF75" s="149"/>
      <c r="EZG75" s="149"/>
      <c r="EZH75" s="149"/>
      <c r="EZI75" s="149"/>
      <c r="EZJ75" s="149"/>
      <c r="EZK75" s="149"/>
      <c r="EZL75" s="149"/>
      <c r="EZM75" s="149"/>
      <c r="EZN75" s="149"/>
      <c r="EZO75" s="149"/>
      <c r="EZP75" s="149"/>
      <c r="EZQ75" s="150"/>
      <c r="EZR75" s="149"/>
      <c r="EZS75" s="149"/>
      <c r="EZT75" s="149"/>
      <c r="EZU75" s="149"/>
      <c r="EZV75" s="149"/>
      <c r="EZW75" s="149"/>
      <c r="EZX75" s="149"/>
      <c r="EZY75" s="149"/>
      <c r="EZZ75" s="149"/>
      <c r="FAA75" s="149"/>
      <c r="FAB75" s="149"/>
      <c r="FAC75" s="149"/>
      <c r="FAD75" s="149"/>
      <c r="FAE75" s="149"/>
      <c r="FAF75" s="149"/>
      <c r="FAG75" s="150"/>
      <c r="FAH75" s="149"/>
      <c r="FAI75" s="149"/>
      <c r="FAJ75" s="149"/>
      <c r="FAK75" s="149"/>
      <c r="FAL75" s="149"/>
      <c r="FAM75" s="149"/>
      <c r="FAN75" s="149"/>
      <c r="FAO75" s="149"/>
      <c r="FAP75" s="149"/>
      <c r="FAQ75" s="149"/>
      <c r="FAR75" s="149"/>
      <c r="FAS75" s="149"/>
      <c r="FAT75" s="149"/>
      <c r="FAU75" s="149"/>
      <c r="FAV75" s="149"/>
      <c r="FAW75" s="150"/>
      <c r="FAX75" s="149"/>
      <c r="FAY75" s="149"/>
      <c r="FAZ75" s="149"/>
      <c r="FBA75" s="149"/>
      <c r="FBB75" s="149"/>
      <c r="FBC75" s="149"/>
      <c r="FBD75" s="149"/>
      <c r="FBE75" s="149"/>
      <c r="FBF75" s="149"/>
      <c r="FBG75" s="149"/>
      <c r="FBH75" s="149"/>
      <c r="FBI75" s="149"/>
      <c r="FBJ75" s="149"/>
      <c r="FBK75" s="149"/>
      <c r="FBL75" s="149"/>
      <c r="FBM75" s="150"/>
      <c r="FBN75" s="149"/>
      <c r="FBO75" s="149"/>
      <c r="FBP75" s="149"/>
      <c r="FBQ75" s="149"/>
      <c r="FBR75" s="149"/>
      <c r="FBS75" s="149"/>
      <c r="FBT75" s="149"/>
      <c r="FBU75" s="149"/>
      <c r="FBV75" s="149"/>
      <c r="FBW75" s="149"/>
      <c r="FBX75" s="149"/>
      <c r="FBY75" s="149"/>
      <c r="FBZ75" s="149"/>
      <c r="FCA75" s="149"/>
      <c r="FCB75" s="149"/>
      <c r="FCC75" s="150"/>
      <c r="FCD75" s="149"/>
      <c r="FCE75" s="149"/>
      <c r="FCF75" s="149"/>
      <c r="FCG75" s="149"/>
      <c r="FCH75" s="149"/>
      <c r="FCI75" s="149"/>
      <c r="FCJ75" s="149"/>
      <c r="FCK75" s="149"/>
      <c r="FCL75" s="149"/>
      <c r="FCM75" s="149"/>
      <c r="FCN75" s="149"/>
      <c r="FCO75" s="149"/>
      <c r="FCP75" s="149"/>
      <c r="FCQ75" s="149"/>
      <c r="FCR75" s="149"/>
      <c r="FCS75" s="150"/>
      <c r="FCT75" s="149"/>
      <c r="FCU75" s="149"/>
      <c r="FCV75" s="149"/>
      <c r="FCW75" s="149"/>
      <c r="FCX75" s="149"/>
      <c r="FCY75" s="149"/>
      <c r="FCZ75" s="149"/>
      <c r="FDA75" s="149"/>
      <c r="FDB75" s="149"/>
      <c r="FDC75" s="149"/>
      <c r="FDD75" s="149"/>
      <c r="FDE75" s="149"/>
      <c r="FDF75" s="149"/>
      <c r="FDG75" s="149"/>
      <c r="FDH75" s="149"/>
      <c r="FDI75" s="150"/>
      <c r="FDJ75" s="149"/>
      <c r="FDK75" s="149"/>
      <c r="FDL75" s="149"/>
      <c r="FDM75" s="149"/>
      <c r="FDN75" s="149"/>
      <c r="FDO75" s="149"/>
      <c r="FDP75" s="149"/>
      <c r="FDQ75" s="149"/>
      <c r="FDR75" s="149"/>
      <c r="FDS75" s="149"/>
      <c r="FDT75" s="149"/>
      <c r="FDU75" s="149"/>
      <c r="FDV75" s="149"/>
      <c r="FDW75" s="149"/>
      <c r="FDX75" s="149"/>
      <c r="FDY75" s="150"/>
      <c r="FDZ75" s="149"/>
      <c r="FEA75" s="149"/>
      <c r="FEB75" s="149"/>
      <c r="FEC75" s="149"/>
      <c r="FED75" s="149"/>
      <c r="FEE75" s="149"/>
      <c r="FEF75" s="149"/>
      <c r="FEG75" s="149"/>
      <c r="FEH75" s="149"/>
      <c r="FEI75" s="149"/>
      <c r="FEJ75" s="149"/>
      <c r="FEK75" s="149"/>
      <c r="FEL75" s="149"/>
      <c r="FEM75" s="149"/>
      <c r="FEN75" s="149"/>
      <c r="FEO75" s="150"/>
      <c r="FEP75" s="149"/>
      <c r="FEQ75" s="149"/>
      <c r="FER75" s="149"/>
      <c r="FES75" s="149"/>
      <c r="FET75" s="149"/>
      <c r="FEU75" s="149"/>
      <c r="FEV75" s="149"/>
      <c r="FEW75" s="149"/>
      <c r="FEX75" s="149"/>
      <c r="FEY75" s="149"/>
      <c r="FEZ75" s="149"/>
      <c r="FFA75" s="149"/>
      <c r="FFB75" s="149"/>
      <c r="FFC75" s="149"/>
      <c r="FFD75" s="149"/>
      <c r="FFE75" s="150"/>
      <c r="FFF75" s="149"/>
      <c r="FFG75" s="149"/>
      <c r="FFH75" s="149"/>
      <c r="FFI75" s="149"/>
      <c r="FFJ75" s="149"/>
      <c r="FFK75" s="149"/>
      <c r="FFL75" s="149"/>
      <c r="FFM75" s="149"/>
      <c r="FFN75" s="149"/>
      <c r="FFO75" s="149"/>
      <c r="FFP75" s="149"/>
      <c r="FFQ75" s="149"/>
      <c r="FFR75" s="149"/>
      <c r="FFS75" s="149"/>
      <c r="FFT75" s="149"/>
      <c r="FFU75" s="150"/>
      <c r="FFV75" s="149"/>
      <c r="FFW75" s="149"/>
      <c r="FFX75" s="149"/>
      <c r="FFY75" s="149"/>
      <c r="FFZ75" s="149"/>
      <c r="FGA75" s="149"/>
      <c r="FGB75" s="149"/>
      <c r="FGC75" s="149"/>
      <c r="FGD75" s="149"/>
      <c r="FGE75" s="149"/>
      <c r="FGF75" s="149"/>
      <c r="FGG75" s="149"/>
      <c r="FGH75" s="149"/>
      <c r="FGI75" s="149"/>
      <c r="FGJ75" s="149"/>
      <c r="FGK75" s="150"/>
      <c r="FGL75" s="149"/>
      <c r="FGM75" s="149"/>
      <c r="FGN75" s="149"/>
      <c r="FGO75" s="149"/>
      <c r="FGP75" s="149"/>
      <c r="FGQ75" s="149"/>
      <c r="FGR75" s="149"/>
      <c r="FGS75" s="149"/>
      <c r="FGT75" s="149"/>
      <c r="FGU75" s="149"/>
      <c r="FGV75" s="149"/>
      <c r="FGW75" s="149"/>
      <c r="FGX75" s="149"/>
      <c r="FGY75" s="149"/>
      <c r="FGZ75" s="149"/>
      <c r="FHA75" s="150"/>
      <c r="FHB75" s="149"/>
      <c r="FHC75" s="149"/>
      <c r="FHD75" s="149"/>
      <c r="FHE75" s="149"/>
      <c r="FHF75" s="149"/>
      <c r="FHG75" s="149"/>
      <c r="FHH75" s="149"/>
      <c r="FHI75" s="149"/>
      <c r="FHJ75" s="149"/>
      <c r="FHK75" s="149"/>
      <c r="FHL75" s="149"/>
      <c r="FHM75" s="149"/>
      <c r="FHN75" s="149"/>
      <c r="FHO75" s="149"/>
      <c r="FHP75" s="149"/>
      <c r="FHQ75" s="150"/>
      <c r="FHR75" s="149"/>
      <c r="FHS75" s="149"/>
      <c r="FHT75" s="149"/>
      <c r="FHU75" s="149"/>
      <c r="FHV75" s="149"/>
      <c r="FHW75" s="149"/>
      <c r="FHX75" s="149"/>
      <c r="FHY75" s="149"/>
      <c r="FHZ75" s="149"/>
      <c r="FIA75" s="149"/>
      <c r="FIB75" s="149"/>
      <c r="FIC75" s="149"/>
      <c r="FID75" s="149"/>
      <c r="FIE75" s="149"/>
      <c r="FIF75" s="149"/>
      <c r="FIG75" s="150"/>
      <c r="FIH75" s="149"/>
      <c r="FII75" s="149"/>
      <c r="FIJ75" s="149"/>
      <c r="FIK75" s="149"/>
      <c r="FIL75" s="149"/>
      <c r="FIM75" s="149"/>
      <c r="FIN75" s="149"/>
      <c r="FIO75" s="149"/>
      <c r="FIP75" s="149"/>
      <c r="FIQ75" s="149"/>
      <c r="FIR75" s="149"/>
      <c r="FIS75" s="149"/>
      <c r="FIT75" s="149"/>
      <c r="FIU75" s="149"/>
      <c r="FIV75" s="149"/>
      <c r="FIW75" s="150"/>
      <c r="FIX75" s="149"/>
      <c r="FIY75" s="149"/>
      <c r="FIZ75" s="149"/>
      <c r="FJA75" s="149"/>
      <c r="FJB75" s="149"/>
      <c r="FJC75" s="149"/>
      <c r="FJD75" s="149"/>
      <c r="FJE75" s="149"/>
      <c r="FJF75" s="149"/>
      <c r="FJG75" s="149"/>
      <c r="FJH75" s="149"/>
      <c r="FJI75" s="149"/>
      <c r="FJJ75" s="149"/>
      <c r="FJK75" s="149"/>
      <c r="FJL75" s="149"/>
      <c r="FJM75" s="150"/>
      <c r="FJN75" s="149"/>
      <c r="FJO75" s="149"/>
      <c r="FJP75" s="149"/>
      <c r="FJQ75" s="149"/>
      <c r="FJR75" s="149"/>
      <c r="FJS75" s="149"/>
      <c r="FJT75" s="149"/>
      <c r="FJU75" s="149"/>
      <c r="FJV75" s="149"/>
      <c r="FJW75" s="149"/>
      <c r="FJX75" s="149"/>
      <c r="FJY75" s="149"/>
      <c r="FJZ75" s="149"/>
      <c r="FKA75" s="149"/>
      <c r="FKB75" s="149"/>
      <c r="FKC75" s="150"/>
      <c r="FKD75" s="149"/>
      <c r="FKE75" s="149"/>
      <c r="FKF75" s="149"/>
      <c r="FKG75" s="149"/>
      <c r="FKH75" s="149"/>
      <c r="FKI75" s="149"/>
      <c r="FKJ75" s="149"/>
      <c r="FKK75" s="149"/>
      <c r="FKL75" s="149"/>
      <c r="FKM75" s="149"/>
      <c r="FKN75" s="149"/>
      <c r="FKO75" s="149"/>
      <c r="FKP75" s="149"/>
      <c r="FKQ75" s="149"/>
      <c r="FKR75" s="149"/>
      <c r="FKS75" s="150"/>
      <c r="FKT75" s="149"/>
      <c r="FKU75" s="149"/>
      <c r="FKV75" s="149"/>
      <c r="FKW75" s="149"/>
      <c r="FKX75" s="149"/>
      <c r="FKY75" s="149"/>
      <c r="FKZ75" s="149"/>
      <c r="FLA75" s="149"/>
      <c r="FLB75" s="149"/>
      <c r="FLC75" s="149"/>
      <c r="FLD75" s="149"/>
      <c r="FLE75" s="149"/>
      <c r="FLF75" s="149"/>
      <c r="FLG75" s="149"/>
      <c r="FLH75" s="149"/>
      <c r="FLI75" s="150"/>
      <c r="FLJ75" s="149"/>
      <c r="FLK75" s="149"/>
      <c r="FLL75" s="149"/>
      <c r="FLM75" s="149"/>
      <c r="FLN75" s="149"/>
      <c r="FLO75" s="149"/>
      <c r="FLP75" s="149"/>
      <c r="FLQ75" s="149"/>
      <c r="FLR75" s="149"/>
      <c r="FLS75" s="149"/>
      <c r="FLT75" s="149"/>
      <c r="FLU75" s="149"/>
      <c r="FLV75" s="149"/>
      <c r="FLW75" s="149"/>
      <c r="FLX75" s="149"/>
      <c r="FLY75" s="150"/>
      <c r="FLZ75" s="149"/>
      <c r="FMA75" s="149"/>
      <c r="FMB75" s="149"/>
      <c r="FMC75" s="149"/>
      <c r="FMD75" s="149"/>
      <c r="FME75" s="149"/>
      <c r="FMF75" s="149"/>
      <c r="FMG75" s="149"/>
      <c r="FMH75" s="149"/>
      <c r="FMI75" s="149"/>
      <c r="FMJ75" s="149"/>
      <c r="FMK75" s="149"/>
      <c r="FML75" s="149"/>
      <c r="FMM75" s="149"/>
      <c r="FMN75" s="149"/>
      <c r="FMO75" s="150"/>
      <c r="FMP75" s="149"/>
      <c r="FMQ75" s="149"/>
      <c r="FMR75" s="149"/>
      <c r="FMS75" s="149"/>
      <c r="FMT75" s="149"/>
      <c r="FMU75" s="149"/>
      <c r="FMV75" s="149"/>
      <c r="FMW75" s="149"/>
      <c r="FMX75" s="149"/>
      <c r="FMY75" s="149"/>
      <c r="FMZ75" s="149"/>
      <c r="FNA75" s="149"/>
      <c r="FNB75" s="149"/>
      <c r="FNC75" s="149"/>
      <c r="FND75" s="149"/>
      <c r="FNE75" s="150"/>
      <c r="FNF75" s="149"/>
      <c r="FNG75" s="149"/>
      <c r="FNH75" s="149"/>
      <c r="FNI75" s="149"/>
      <c r="FNJ75" s="149"/>
      <c r="FNK75" s="149"/>
      <c r="FNL75" s="149"/>
      <c r="FNM75" s="149"/>
      <c r="FNN75" s="149"/>
      <c r="FNO75" s="149"/>
      <c r="FNP75" s="149"/>
      <c r="FNQ75" s="149"/>
      <c r="FNR75" s="149"/>
      <c r="FNS75" s="149"/>
      <c r="FNT75" s="149"/>
      <c r="FNU75" s="150"/>
      <c r="FNV75" s="149"/>
      <c r="FNW75" s="149"/>
      <c r="FNX75" s="149"/>
      <c r="FNY75" s="149"/>
      <c r="FNZ75" s="149"/>
      <c r="FOA75" s="149"/>
      <c r="FOB75" s="149"/>
      <c r="FOC75" s="149"/>
      <c r="FOD75" s="149"/>
      <c r="FOE75" s="149"/>
      <c r="FOF75" s="149"/>
      <c r="FOG75" s="149"/>
      <c r="FOH75" s="149"/>
      <c r="FOI75" s="149"/>
      <c r="FOJ75" s="149"/>
      <c r="FOK75" s="150"/>
      <c r="FOL75" s="149"/>
      <c r="FOM75" s="149"/>
      <c r="FON75" s="149"/>
      <c r="FOO75" s="149"/>
      <c r="FOP75" s="149"/>
      <c r="FOQ75" s="149"/>
      <c r="FOR75" s="149"/>
      <c r="FOS75" s="149"/>
      <c r="FOT75" s="149"/>
      <c r="FOU75" s="149"/>
      <c r="FOV75" s="149"/>
      <c r="FOW75" s="149"/>
      <c r="FOX75" s="149"/>
      <c r="FOY75" s="149"/>
      <c r="FOZ75" s="149"/>
      <c r="FPA75" s="150"/>
      <c r="FPB75" s="149"/>
      <c r="FPC75" s="149"/>
      <c r="FPD75" s="149"/>
      <c r="FPE75" s="149"/>
      <c r="FPF75" s="149"/>
      <c r="FPG75" s="149"/>
      <c r="FPH75" s="149"/>
      <c r="FPI75" s="149"/>
      <c r="FPJ75" s="149"/>
      <c r="FPK75" s="149"/>
      <c r="FPL75" s="149"/>
      <c r="FPM75" s="149"/>
      <c r="FPN75" s="149"/>
      <c r="FPO75" s="149"/>
      <c r="FPP75" s="149"/>
      <c r="FPQ75" s="150"/>
      <c r="FPR75" s="149"/>
      <c r="FPS75" s="149"/>
      <c r="FPT75" s="149"/>
      <c r="FPU75" s="149"/>
      <c r="FPV75" s="149"/>
      <c r="FPW75" s="149"/>
      <c r="FPX75" s="149"/>
      <c r="FPY75" s="149"/>
      <c r="FPZ75" s="149"/>
      <c r="FQA75" s="149"/>
      <c r="FQB75" s="149"/>
      <c r="FQC75" s="149"/>
      <c r="FQD75" s="149"/>
      <c r="FQE75" s="149"/>
      <c r="FQF75" s="149"/>
      <c r="FQG75" s="150"/>
      <c r="FQH75" s="149"/>
      <c r="FQI75" s="149"/>
      <c r="FQJ75" s="149"/>
      <c r="FQK75" s="149"/>
      <c r="FQL75" s="149"/>
      <c r="FQM75" s="149"/>
      <c r="FQN75" s="149"/>
      <c r="FQO75" s="149"/>
      <c r="FQP75" s="149"/>
      <c r="FQQ75" s="149"/>
      <c r="FQR75" s="149"/>
      <c r="FQS75" s="149"/>
      <c r="FQT75" s="149"/>
      <c r="FQU75" s="149"/>
      <c r="FQV75" s="149"/>
      <c r="FQW75" s="150"/>
      <c r="FQX75" s="149"/>
      <c r="FQY75" s="149"/>
      <c r="FQZ75" s="149"/>
      <c r="FRA75" s="149"/>
      <c r="FRB75" s="149"/>
      <c r="FRC75" s="149"/>
      <c r="FRD75" s="149"/>
      <c r="FRE75" s="149"/>
      <c r="FRF75" s="149"/>
      <c r="FRG75" s="149"/>
      <c r="FRH75" s="149"/>
      <c r="FRI75" s="149"/>
      <c r="FRJ75" s="149"/>
      <c r="FRK75" s="149"/>
      <c r="FRL75" s="149"/>
      <c r="FRM75" s="150"/>
      <c r="FRN75" s="149"/>
      <c r="FRO75" s="149"/>
      <c r="FRP75" s="149"/>
      <c r="FRQ75" s="149"/>
      <c r="FRR75" s="149"/>
      <c r="FRS75" s="149"/>
      <c r="FRT75" s="149"/>
      <c r="FRU75" s="149"/>
      <c r="FRV75" s="149"/>
      <c r="FRW75" s="149"/>
      <c r="FRX75" s="149"/>
      <c r="FRY75" s="149"/>
      <c r="FRZ75" s="149"/>
      <c r="FSA75" s="149"/>
      <c r="FSB75" s="149"/>
      <c r="FSC75" s="150"/>
      <c r="FSD75" s="149"/>
      <c r="FSE75" s="149"/>
      <c r="FSF75" s="149"/>
      <c r="FSG75" s="149"/>
      <c r="FSH75" s="149"/>
      <c r="FSI75" s="149"/>
      <c r="FSJ75" s="149"/>
      <c r="FSK75" s="149"/>
      <c r="FSL75" s="149"/>
      <c r="FSM75" s="149"/>
      <c r="FSN75" s="149"/>
      <c r="FSO75" s="149"/>
      <c r="FSP75" s="149"/>
      <c r="FSQ75" s="149"/>
      <c r="FSR75" s="149"/>
      <c r="FSS75" s="150"/>
      <c r="FST75" s="149"/>
      <c r="FSU75" s="149"/>
      <c r="FSV75" s="149"/>
      <c r="FSW75" s="149"/>
      <c r="FSX75" s="149"/>
      <c r="FSY75" s="149"/>
      <c r="FSZ75" s="149"/>
      <c r="FTA75" s="149"/>
      <c r="FTB75" s="149"/>
      <c r="FTC75" s="149"/>
      <c r="FTD75" s="149"/>
      <c r="FTE75" s="149"/>
      <c r="FTF75" s="149"/>
      <c r="FTG75" s="149"/>
      <c r="FTH75" s="149"/>
      <c r="FTI75" s="150"/>
      <c r="FTJ75" s="149"/>
      <c r="FTK75" s="149"/>
      <c r="FTL75" s="149"/>
      <c r="FTM75" s="149"/>
      <c r="FTN75" s="149"/>
      <c r="FTO75" s="149"/>
      <c r="FTP75" s="149"/>
      <c r="FTQ75" s="149"/>
      <c r="FTR75" s="149"/>
      <c r="FTS75" s="149"/>
      <c r="FTT75" s="149"/>
      <c r="FTU75" s="149"/>
      <c r="FTV75" s="149"/>
      <c r="FTW75" s="149"/>
      <c r="FTX75" s="149"/>
      <c r="FTY75" s="150"/>
      <c r="FTZ75" s="149"/>
      <c r="FUA75" s="149"/>
      <c r="FUB75" s="149"/>
      <c r="FUC75" s="149"/>
      <c r="FUD75" s="149"/>
      <c r="FUE75" s="149"/>
      <c r="FUF75" s="149"/>
      <c r="FUG75" s="149"/>
      <c r="FUH75" s="149"/>
      <c r="FUI75" s="149"/>
      <c r="FUJ75" s="149"/>
      <c r="FUK75" s="149"/>
      <c r="FUL75" s="149"/>
      <c r="FUM75" s="149"/>
      <c r="FUN75" s="149"/>
      <c r="FUO75" s="150"/>
      <c r="FUP75" s="149"/>
      <c r="FUQ75" s="149"/>
      <c r="FUR75" s="149"/>
      <c r="FUS75" s="149"/>
      <c r="FUT75" s="149"/>
      <c r="FUU75" s="149"/>
      <c r="FUV75" s="149"/>
      <c r="FUW75" s="149"/>
      <c r="FUX75" s="149"/>
      <c r="FUY75" s="149"/>
      <c r="FUZ75" s="149"/>
      <c r="FVA75" s="149"/>
      <c r="FVB75" s="149"/>
      <c r="FVC75" s="149"/>
      <c r="FVD75" s="149"/>
      <c r="FVE75" s="150"/>
      <c r="FVF75" s="149"/>
      <c r="FVG75" s="149"/>
      <c r="FVH75" s="149"/>
      <c r="FVI75" s="149"/>
      <c r="FVJ75" s="149"/>
      <c r="FVK75" s="149"/>
      <c r="FVL75" s="149"/>
      <c r="FVM75" s="149"/>
      <c r="FVN75" s="149"/>
      <c r="FVO75" s="149"/>
      <c r="FVP75" s="149"/>
      <c r="FVQ75" s="149"/>
      <c r="FVR75" s="149"/>
      <c r="FVS75" s="149"/>
      <c r="FVT75" s="149"/>
      <c r="FVU75" s="150"/>
      <c r="FVV75" s="149"/>
      <c r="FVW75" s="149"/>
      <c r="FVX75" s="149"/>
      <c r="FVY75" s="149"/>
      <c r="FVZ75" s="149"/>
      <c r="FWA75" s="149"/>
      <c r="FWB75" s="149"/>
      <c r="FWC75" s="149"/>
      <c r="FWD75" s="149"/>
      <c r="FWE75" s="149"/>
      <c r="FWF75" s="149"/>
      <c r="FWG75" s="149"/>
      <c r="FWH75" s="149"/>
      <c r="FWI75" s="149"/>
      <c r="FWJ75" s="149"/>
      <c r="FWK75" s="150"/>
      <c r="FWL75" s="149"/>
      <c r="FWM75" s="149"/>
      <c r="FWN75" s="149"/>
      <c r="FWO75" s="149"/>
      <c r="FWP75" s="149"/>
      <c r="FWQ75" s="149"/>
      <c r="FWR75" s="149"/>
      <c r="FWS75" s="149"/>
      <c r="FWT75" s="149"/>
      <c r="FWU75" s="149"/>
      <c r="FWV75" s="149"/>
      <c r="FWW75" s="149"/>
      <c r="FWX75" s="149"/>
      <c r="FWY75" s="149"/>
      <c r="FWZ75" s="149"/>
      <c r="FXA75" s="150"/>
      <c r="FXB75" s="149"/>
      <c r="FXC75" s="149"/>
      <c r="FXD75" s="149"/>
      <c r="FXE75" s="149"/>
      <c r="FXF75" s="149"/>
      <c r="FXG75" s="149"/>
      <c r="FXH75" s="149"/>
      <c r="FXI75" s="149"/>
      <c r="FXJ75" s="149"/>
      <c r="FXK75" s="149"/>
      <c r="FXL75" s="149"/>
      <c r="FXM75" s="149"/>
      <c r="FXN75" s="149"/>
      <c r="FXO75" s="149"/>
      <c r="FXP75" s="149"/>
      <c r="FXQ75" s="150"/>
      <c r="FXR75" s="149"/>
      <c r="FXS75" s="149"/>
      <c r="FXT75" s="149"/>
      <c r="FXU75" s="149"/>
      <c r="FXV75" s="149"/>
      <c r="FXW75" s="149"/>
      <c r="FXX75" s="149"/>
      <c r="FXY75" s="149"/>
      <c r="FXZ75" s="149"/>
      <c r="FYA75" s="149"/>
      <c r="FYB75" s="149"/>
      <c r="FYC75" s="149"/>
      <c r="FYD75" s="149"/>
      <c r="FYE75" s="149"/>
      <c r="FYF75" s="149"/>
      <c r="FYG75" s="150"/>
      <c r="FYH75" s="149"/>
      <c r="FYI75" s="149"/>
      <c r="FYJ75" s="149"/>
      <c r="FYK75" s="149"/>
      <c r="FYL75" s="149"/>
      <c r="FYM75" s="149"/>
      <c r="FYN75" s="149"/>
      <c r="FYO75" s="149"/>
      <c r="FYP75" s="149"/>
      <c r="FYQ75" s="149"/>
      <c r="FYR75" s="149"/>
      <c r="FYS75" s="149"/>
      <c r="FYT75" s="149"/>
      <c r="FYU75" s="149"/>
      <c r="FYV75" s="149"/>
      <c r="FYW75" s="150"/>
      <c r="FYX75" s="149"/>
      <c r="FYY75" s="149"/>
      <c r="FYZ75" s="149"/>
      <c r="FZA75" s="149"/>
      <c r="FZB75" s="149"/>
      <c r="FZC75" s="149"/>
      <c r="FZD75" s="149"/>
      <c r="FZE75" s="149"/>
      <c r="FZF75" s="149"/>
      <c r="FZG75" s="149"/>
      <c r="FZH75" s="149"/>
      <c r="FZI75" s="149"/>
      <c r="FZJ75" s="149"/>
      <c r="FZK75" s="149"/>
      <c r="FZL75" s="149"/>
      <c r="FZM75" s="150"/>
      <c r="FZN75" s="149"/>
      <c r="FZO75" s="149"/>
      <c r="FZP75" s="149"/>
      <c r="FZQ75" s="149"/>
      <c r="FZR75" s="149"/>
      <c r="FZS75" s="149"/>
      <c r="FZT75" s="149"/>
      <c r="FZU75" s="149"/>
      <c r="FZV75" s="149"/>
      <c r="FZW75" s="149"/>
      <c r="FZX75" s="149"/>
      <c r="FZY75" s="149"/>
      <c r="FZZ75" s="149"/>
      <c r="GAA75" s="149"/>
      <c r="GAB75" s="149"/>
      <c r="GAC75" s="150"/>
      <c r="GAD75" s="149"/>
      <c r="GAE75" s="149"/>
      <c r="GAF75" s="149"/>
      <c r="GAG75" s="149"/>
      <c r="GAH75" s="149"/>
      <c r="GAI75" s="149"/>
      <c r="GAJ75" s="149"/>
      <c r="GAK75" s="149"/>
      <c r="GAL75" s="149"/>
      <c r="GAM75" s="149"/>
      <c r="GAN75" s="149"/>
      <c r="GAO75" s="149"/>
      <c r="GAP75" s="149"/>
      <c r="GAQ75" s="149"/>
      <c r="GAR75" s="149"/>
      <c r="GAS75" s="150"/>
      <c r="GAT75" s="149"/>
      <c r="GAU75" s="149"/>
      <c r="GAV75" s="149"/>
      <c r="GAW75" s="149"/>
      <c r="GAX75" s="149"/>
      <c r="GAY75" s="149"/>
      <c r="GAZ75" s="149"/>
      <c r="GBA75" s="149"/>
      <c r="GBB75" s="149"/>
      <c r="GBC75" s="149"/>
      <c r="GBD75" s="149"/>
      <c r="GBE75" s="149"/>
      <c r="GBF75" s="149"/>
      <c r="GBG75" s="149"/>
      <c r="GBH75" s="149"/>
      <c r="GBI75" s="150"/>
      <c r="GBJ75" s="149"/>
      <c r="GBK75" s="149"/>
      <c r="GBL75" s="149"/>
      <c r="GBM75" s="149"/>
      <c r="GBN75" s="149"/>
      <c r="GBO75" s="149"/>
      <c r="GBP75" s="149"/>
      <c r="GBQ75" s="149"/>
      <c r="GBR75" s="149"/>
      <c r="GBS75" s="149"/>
      <c r="GBT75" s="149"/>
      <c r="GBU75" s="149"/>
      <c r="GBV75" s="149"/>
      <c r="GBW75" s="149"/>
      <c r="GBX75" s="149"/>
      <c r="GBY75" s="150"/>
      <c r="GBZ75" s="149"/>
      <c r="GCA75" s="149"/>
      <c r="GCB75" s="149"/>
      <c r="GCC75" s="149"/>
      <c r="GCD75" s="149"/>
      <c r="GCE75" s="149"/>
      <c r="GCF75" s="149"/>
      <c r="GCG75" s="149"/>
      <c r="GCH75" s="149"/>
      <c r="GCI75" s="149"/>
      <c r="GCJ75" s="149"/>
      <c r="GCK75" s="149"/>
      <c r="GCL75" s="149"/>
      <c r="GCM75" s="149"/>
      <c r="GCN75" s="149"/>
      <c r="GCO75" s="150"/>
      <c r="GCP75" s="149"/>
      <c r="GCQ75" s="149"/>
      <c r="GCR75" s="149"/>
      <c r="GCS75" s="149"/>
      <c r="GCT75" s="149"/>
      <c r="GCU75" s="149"/>
      <c r="GCV75" s="149"/>
      <c r="GCW75" s="149"/>
      <c r="GCX75" s="149"/>
      <c r="GCY75" s="149"/>
      <c r="GCZ75" s="149"/>
      <c r="GDA75" s="149"/>
      <c r="GDB75" s="149"/>
      <c r="GDC75" s="149"/>
      <c r="GDD75" s="149"/>
      <c r="GDE75" s="150"/>
      <c r="GDF75" s="149"/>
      <c r="GDG75" s="149"/>
      <c r="GDH75" s="149"/>
      <c r="GDI75" s="149"/>
      <c r="GDJ75" s="149"/>
      <c r="GDK75" s="149"/>
      <c r="GDL75" s="149"/>
      <c r="GDM75" s="149"/>
      <c r="GDN75" s="149"/>
      <c r="GDO75" s="149"/>
      <c r="GDP75" s="149"/>
      <c r="GDQ75" s="149"/>
      <c r="GDR75" s="149"/>
      <c r="GDS75" s="149"/>
      <c r="GDT75" s="149"/>
      <c r="GDU75" s="150"/>
      <c r="GDV75" s="149"/>
      <c r="GDW75" s="149"/>
      <c r="GDX75" s="149"/>
      <c r="GDY75" s="149"/>
      <c r="GDZ75" s="149"/>
      <c r="GEA75" s="149"/>
      <c r="GEB75" s="149"/>
      <c r="GEC75" s="149"/>
      <c r="GED75" s="149"/>
      <c r="GEE75" s="149"/>
      <c r="GEF75" s="149"/>
      <c r="GEG75" s="149"/>
      <c r="GEH75" s="149"/>
      <c r="GEI75" s="149"/>
      <c r="GEJ75" s="149"/>
      <c r="GEK75" s="150"/>
      <c r="GEL75" s="149"/>
      <c r="GEM75" s="149"/>
      <c r="GEN75" s="149"/>
      <c r="GEO75" s="149"/>
      <c r="GEP75" s="149"/>
      <c r="GEQ75" s="149"/>
      <c r="GER75" s="149"/>
      <c r="GES75" s="149"/>
      <c r="GET75" s="149"/>
      <c r="GEU75" s="149"/>
      <c r="GEV75" s="149"/>
      <c r="GEW75" s="149"/>
      <c r="GEX75" s="149"/>
      <c r="GEY75" s="149"/>
      <c r="GEZ75" s="149"/>
      <c r="GFA75" s="150"/>
      <c r="GFB75" s="149"/>
      <c r="GFC75" s="149"/>
      <c r="GFD75" s="149"/>
      <c r="GFE75" s="149"/>
      <c r="GFF75" s="149"/>
      <c r="GFG75" s="149"/>
      <c r="GFH75" s="149"/>
      <c r="GFI75" s="149"/>
      <c r="GFJ75" s="149"/>
      <c r="GFK75" s="149"/>
      <c r="GFL75" s="149"/>
      <c r="GFM75" s="149"/>
      <c r="GFN75" s="149"/>
      <c r="GFO75" s="149"/>
      <c r="GFP75" s="149"/>
      <c r="GFQ75" s="150"/>
      <c r="GFR75" s="149"/>
      <c r="GFS75" s="149"/>
      <c r="GFT75" s="149"/>
      <c r="GFU75" s="149"/>
      <c r="GFV75" s="149"/>
      <c r="GFW75" s="149"/>
      <c r="GFX75" s="149"/>
      <c r="GFY75" s="149"/>
      <c r="GFZ75" s="149"/>
      <c r="GGA75" s="149"/>
      <c r="GGB75" s="149"/>
      <c r="GGC75" s="149"/>
      <c r="GGD75" s="149"/>
      <c r="GGE75" s="149"/>
      <c r="GGF75" s="149"/>
      <c r="GGG75" s="150"/>
      <c r="GGH75" s="149"/>
      <c r="GGI75" s="149"/>
      <c r="GGJ75" s="149"/>
      <c r="GGK75" s="149"/>
      <c r="GGL75" s="149"/>
      <c r="GGM75" s="149"/>
      <c r="GGN75" s="149"/>
      <c r="GGO75" s="149"/>
      <c r="GGP75" s="149"/>
      <c r="GGQ75" s="149"/>
      <c r="GGR75" s="149"/>
      <c r="GGS75" s="149"/>
      <c r="GGT75" s="149"/>
      <c r="GGU75" s="149"/>
      <c r="GGV75" s="149"/>
      <c r="GGW75" s="150"/>
      <c r="GGX75" s="149"/>
      <c r="GGY75" s="149"/>
      <c r="GGZ75" s="149"/>
      <c r="GHA75" s="149"/>
      <c r="GHB75" s="149"/>
      <c r="GHC75" s="149"/>
      <c r="GHD75" s="149"/>
      <c r="GHE75" s="149"/>
      <c r="GHF75" s="149"/>
      <c r="GHG75" s="149"/>
      <c r="GHH75" s="149"/>
      <c r="GHI75" s="149"/>
      <c r="GHJ75" s="149"/>
      <c r="GHK75" s="149"/>
      <c r="GHL75" s="149"/>
      <c r="GHM75" s="150"/>
      <c r="GHN75" s="149"/>
      <c r="GHO75" s="149"/>
      <c r="GHP75" s="149"/>
      <c r="GHQ75" s="149"/>
      <c r="GHR75" s="149"/>
      <c r="GHS75" s="149"/>
      <c r="GHT75" s="149"/>
      <c r="GHU75" s="149"/>
      <c r="GHV75" s="149"/>
      <c r="GHW75" s="149"/>
      <c r="GHX75" s="149"/>
      <c r="GHY75" s="149"/>
      <c r="GHZ75" s="149"/>
      <c r="GIA75" s="149"/>
      <c r="GIB75" s="149"/>
      <c r="GIC75" s="150"/>
      <c r="GID75" s="149"/>
      <c r="GIE75" s="149"/>
      <c r="GIF75" s="149"/>
      <c r="GIG75" s="149"/>
      <c r="GIH75" s="149"/>
      <c r="GII75" s="149"/>
      <c r="GIJ75" s="149"/>
      <c r="GIK75" s="149"/>
      <c r="GIL75" s="149"/>
      <c r="GIM75" s="149"/>
      <c r="GIN75" s="149"/>
      <c r="GIO75" s="149"/>
      <c r="GIP75" s="149"/>
      <c r="GIQ75" s="149"/>
      <c r="GIR75" s="149"/>
      <c r="GIS75" s="150"/>
      <c r="GIT75" s="149"/>
      <c r="GIU75" s="149"/>
      <c r="GIV75" s="149"/>
      <c r="GIW75" s="149"/>
      <c r="GIX75" s="149"/>
      <c r="GIY75" s="149"/>
      <c r="GIZ75" s="149"/>
      <c r="GJA75" s="149"/>
      <c r="GJB75" s="149"/>
      <c r="GJC75" s="149"/>
      <c r="GJD75" s="149"/>
      <c r="GJE75" s="149"/>
      <c r="GJF75" s="149"/>
      <c r="GJG75" s="149"/>
      <c r="GJH75" s="149"/>
      <c r="GJI75" s="150"/>
      <c r="GJJ75" s="149"/>
      <c r="GJK75" s="149"/>
      <c r="GJL75" s="149"/>
      <c r="GJM75" s="149"/>
      <c r="GJN75" s="149"/>
      <c r="GJO75" s="149"/>
      <c r="GJP75" s="149"/>
      <c r="GJQ75" s="149"/>
      <c r="GJR75" s="149"/>
      <c r="GJS75" s="149"/>
      <c r="GJT75" s="149"/>
      <c r="GJU75" s="149"/>
      <c r="GJV75" s="149"/>
      <c r="GJW75" s="149"/>
      <c r="GJX75" s="149"/>
      <c r="GJY75" s="150"/>
      <c r="GJZ75" s="149"/>
      <c r="GKA75" s="149"/>
      <c r="GKB75" s="149"/>
      <c r="GKC75" s="149"/>
      <c r="GKD75" s="149"/>
      <c r="GKE75" s="149"/>
      <c r="GKF75" s="149"/>
      <c r="GKG75" s="149"/>
      <c r="GKH75" s="149"/>
      <c r="GKI75" s="149"/>
      <c r="GKJ75" s="149"/>
      <c r="GKK75" s="149"/>
      <c r="GKL75" s="149"/>
      <c r="GKM75" s="149"/>
      <c r="GKN75" s="149"/>
      <c r="GKO75" s="150"/>
      <c r="GKP75" s="149"/>
      <c r="GKQ75" s="149"/>
      <c r="GKR75" s="149"/>
      <c r="GKS75" s="149"/>
      <c r="GKT75" s="149"/>
      <c r="GKU75" s="149"/>
      <c r="GKV75" s="149"/>
      <c r="GKW75" s="149"/>
      <c r="GKX75" s="149"/>
      <c r="GKY75" s="149"/>
      <c r="GKZ75" s="149"/>
      <c r="GLA75" s="149"/>
      <c r="GLB75" s="149"/>
      <c r="GLC75" s="149"/>
      <c r="GLD75" s="149"/>
      <c r="GLE75" s="150"/>
      <c r="GLF75" s="149"/>
      <c r="GLG75" s="149"/>
      <c r="GLH75" s="149"/>
      <c r="GLI75" s="149"/>
      <c r="GLJ75" s="149"/>
      <c r="GLK75" s="149"/>
      <c r="GLL75" s="149"/>
      <c r="GLM75" s="149"/>
      <c r="GLN75" s="149"/>
      <c r="GLO75" s="149"/>
      <c r="GLP75" s="149"/>
      <c r="GLQ75" s="149"/>
      <c r="GLR75" s="149"/>
      <c r="GLS75" s="149"/>
      <c r="GLT75" s="149"/>
      <c r="GLU75" s="150"/>
      <c r="GLV75" s="149"/>
      <c r="GLW75" s="149"/>
      <c r="GLX75" s="149"/>
      <c r="GLY75" s="149"/>
      <c r="GLZ75" s="149"/>
      <c r="GMA75" s="149"/>
      <c r="GMB75" s="149"/>
      <c r="GMC75" s="149"/>
      <c r="GMD75" s="149"/>
      <c r="GME75" s="149"/>
      <c r="GMF75" s="149"/>
      <c r="GMG75" s="149"/>
      <c r="GMH75" s="149"/>
      <c r="GMI75" s="149"/>
      <c r="GMJ75" s="149"/>
      <c r="GMK75" s="150"/>
      <c r="GML75" s="149"/>
      <c r="GMM75" s="149"/>
      <c r="GMN75" s="149"/>
      <c r="GMO75" s="149"/>
      <c r="GMP75" s="149"/>
      <c r="GMQ75" s="149"/>
      <c r="GMR75" s="149"/>
      <c r="GMS75" s="149"/>
      <c r="GMT75" s="149"/>
      <c r="GMU75" s="149"/>
      <c r="GMV75" s="149"/>
      <c r="GMW75" s="149"/>
      <c r="GMX75" s="149"/>
      <c r="GMY75" s="149"/>
      <c r="GMZ75" s="149"/>
      <c r="GNA75" s="150"/>
      <c r="GNB75" s="149"/>
      <c r="GNC75" s="149"/>
      <c r="GND75" s="149"/>
      <c r="GNE75" s="149"/>
      <c r="GNF75" s="149"/>
      <c r="GNG75" s="149"/>
      <c r="GNH75" s="149"/>
      <c r="GNI75" s="149"/>
      <c r="GNJ75" s="149"/>
      <c r="GNK75" s="149"/>
      <c r="GNL75" s="149"/>
      <c r="GNM75" s="149"/>
      <c r="GNN75" s="149"/>
      <c r="GNO75" s="149"/>
      <c r="GNP75" s="149"/>
      <c r="GNQ75" s="150"/>
      <c r="GNR75" s="149"/>
      <c r="GNS75" s="149"/>
      <c r="GNT75" s="149"/>
      <c r="GNU75" s="149"/>
      <c r="GNV75" s="149"/>
      <c r="GNW75" s="149"/>
      <c r="GNX75" s="149"/>
      <c r="GNY75" s="149"/>
      <c r="GNZ75" s="149"/>
      <c r="GOA75" s="149"/>
      <c r="GOB75" s="149"/>
      <c r="GOC75" s="149"/>
      <c r="GOD75" s="149"/>
      <c r="GOE75" s="149"/>
      <c r="GOF75" s="149"/>
      <c r="GOG75" s="150"/>
      <c r="GOH75" s="149"/>
      <c r="GOI75" s="149"/>
      <c r="GOJ75" s="149"/>
      <c r="GOK75" s="149"/>
      <c r="GOL75" s="149"/>
      <c r="GOM75" s="149"/>
      <c r="GON75" s="149"/>
      <c r="GOO75" s="149"/>
      <c r="GOP75" s="149"/>
      <c r="GOQ75" s="149"/>
      <c r="GOR75" s="149"/>
      <c r="GOS75" s="149"/>
      <c r="GOT75" s="149"/>
      <c r="GOU75" s="149"/>
      <c r="GOV75" s="149"/>
      <c r="GOW75" s="150"/>
      <c r="GOX75" s="149"/>
      <c r="GOY75" s="149"/>
      <c r="GOZ75" s="149"/>
      <c r="GPA75" s="149"/>
      <c r="GPB75" s="149"/>
      <c r="GPC75" s="149"/>
      <c r="GPD75" s="149"/>
      <c r="GPE75" s="149"/>
      <c r="GPF75" s="149"/>
      <c r="GPG75" s="149"/>
      <c r="GPH75" s="149"/>
      <c r="GPI75" s="149"/>
      <c r="GPJ75" s="149"/>
      <c r="GPK75" s="149"/>
      <c r="GPL75" s="149"/>
      <c r="GPM75" s="150"/>
      <c r="GPN75" s="149"/>
      <c r="GPO75" s="149"/>
      <c r="GPP75" s="149"/>
      <c r="GPQ75" s="149"/>
      <c r="GPR75" s="149"/>
      <c r="GPS75" s="149"/>
      <c r="GPT75" s="149"/>
      <c r="GPU75" s="149"/>
      <c r="GPV75" s="149"/>
      <c r="GPW75" s="149"/>
      <c r="GPX75" s="149"/>
      <c r="GPY75" s="149"/>
      <c r="GPZ75" s="149"/>
      <c r="GQA75" s="149"/>
      <c r="GQB75" s="149"/>
      <c r="GQC75" s="150"/>
      <c r="GQD75" s="149"/>
      <c r="GQE75" s="149"/>
      <c r="GQF75" s="149"/>
      <c r="GQG75" s="149"/>
      <c r="GQH75" s="149"/>
      <c r="GQI75" s="149"/>
      <c r="GQJ75" s="149"/>
      <c r="GQK75" s="149"/>
      <c r="GQL75" s="149"/>
      <c r="GQM75" s="149"/>
      <c r="GQN75" s="149"/>
      <c r="GQO75" s="149"/>
      <c r="GQP75" s="149"/>
      <c r="GQQ75" s="149"/>
      <c r="GQR75" s="149"/>
      <c r="GQS75" s="150"/>
      <c r="GQT75" s="149"/>
      <c r="GQU75" s="149"/>
      <c r="GQV75" s="149"/>
      <c r="GQW75" s="149"/>
      <c r="GQX75" s="149"/>
      <c r="GQY75" s="149"/>
      <c r="GQZ75" s="149"/>
      <c r="GRA75" s="149"/>
      <c r="GRB75" s="149"/>
      <c r="GRC75" s="149"/>
      <c r="GRD75" s="149"/>
      <c r="GRE75" s="149"/>
      <c r="GRF75" s="149"/>
      <c r="GRG75" s="149"/>
      <c r="GRH75" s="149"/>
      <c r="GRI75" s="150"/>
      <c r="GRJ75" s="149"/>
      <c r="GRK75" s="149"/>
      <c r="GRL75" s="149"/>
      <c r="GRM75" s="149"/>
      <c r="GRN75" s="149"/>
      <c r="GRO75" s="149"/>
      <c r="GRP75" s="149"/>
      <c r="GRQ75" s="149"/>
      <c r="GRR75" s="149"/>
      <c r="GRS75" s="149"/>
      <c r="GRT75" s="149"/>
      <c r="GRU75" s="149"/>
      <c r="GRV75" s="149"/>
      <c r="GRW75" s="149"/>
      <c r="GRX75" s="149"/>
      <c r="GRY75" s="150"/>
      <c r="GRZ75" s="149"/>
      <c r="GSA75" s="149"/>
      <c r="GSB75" s="149"/>
      <c r="GSC75" s="149"/>
      <c r="GSD75" s="149"/>
      <c r="GSE75" s="149"/>
      <c r="GSF75" s="149"/>
      <c r="GSG75" s="149"/>
      <c r="GSH75" s="149"/>
      <c r="GSI75" s="149"/>
      <c r="GSJ75" s="149"/>
      <c r="GSK75" s="149"/>
      <c r="GSL75" s="149"/>
      <c r="GSM75" s="149"/>
      <c r="GSN75" s="149"/>
      <c r="GSO75" s="150"/>
      <c r="GSP75" s="149"/>
      <c r="GSQ75" s="149"/>
      <c r="GSR75" s="149"/>
      <c r="GSS75" s="149"/>
      <c r="GST75" s="149"/>
      <c r="GSU75" s="149"/>
      <c r="GSV75" s="149"/>
      <c r="GSW75" s="149"/>
      <c r="GSX75" s="149"/>
      <c r="GSY75" s="149"/>
      <c r="GSZ75" s="149"/>
      <c r="GTA75" s="149"/>
      <c r="GTB75" s="149"/>
      <c r="GTC75" s="149"/>
      <c r="GTD75" s="149"/>
      <c r="GTE75" s="150"/>
      <c r="GTF75" s="149"/>
      <c r="GTG75" s="149"/>
      <c r="GTH75" s="149"/>
      <c r="GTI75" s="149"/>
      <c r="GTJ75" s="149"/>
      <c r="GTK75" s="149"/>
      <c r="GTL75" s="149"/>
      <c r="GTM75" s="149"/>
      <c r="GTN75" s="149"/>
      <c r="GTO75" s="149"/>
      <c r="GTP75" s="149"/>
      <c r="GTQ75" s="149"/>
      <c r="GTR75" s="149"/>
      <c r="GTS75" s="149"/>
      <c r="GTT75" s="149"/>
      <c r="GTU75" s="150"/>
      <c r="GTV75" s="149"/>
      <c r="GTW75" s="149"/>
      <c r="GTX75" s="149"/>
      <c r="GTY75" s="149"/>
      <c r="GTZ75" s="149"/>
      <c r="GUA75" s="149"/>
      <c r="GUB75" s="149"/>
      <c r="GUC75" s="149"/>
      <c r="GUD75" s="149"/>
      <c r="GUE75" s="149"/>
      <c r="GUF75" s="149"/>
      <c r="GUG75" s="149"/>
      <c r="GUH75" s="149"/>
      <c r="GUI75" s="149"/>
      <c r="GUJ75" s="149"/>
      <c r="GUK75" s="150"/>
      <c r="GUL75" s="149"/>
      <c r="GUM75" s="149"/>
      <c r="GUN75" s="149"/>
      <c r="GUO75" s="149"/>
      <c r="GUP75" s="149"/>
      <c r="GUQ75" s="149"/>
      <c r="GUR75" s="149"/>
      <c r="GUS75" s="149"/>
      <c r="GUT75" s="149"/>
      <c r="GUU75" s="149"/>
      <c r="GUV75" s="149"/>
      <c r="GUW75" s="149"/>
      <c r="GUX75" s="149"/>
      <c r="GUY75" s="149"/>
      <c r="GUZ75" s="149"/>
      <c r="GVA75" s="150"/>
      <c r="GVB75" s="149"/>
      <c r="GVC75" s="149"/>
      <c r="GVD75" s="149"/>
      <c r="GVE75" s="149"/>
      <c r="GVF75" s="149"/>
      <c r="GVG75" s="149"/>
      <c r="GVH75" s="149"/>
      <c r="GVI75" s="149"/>
      <c r="GVJ75" s="149"/>
      <c r="GVK75" s="149"/>
      <c r="GVL75" s="149"/>
      <c r="GVM75" s="149"/>
      <c r="GVN75" s="149"/>
      <c r="GVO75" s="149"/>
      <c r="GVP75" s="149"/>
      <c r="GVQ75" s="150"/>
      <c r="GVR75" s="149"/>
      <c r="GVS75" s="149"/>
      <c r="GVT75" s="149"/>
      <c r="GVU75" s="149"/>
      <c r="GVV75" s="149"/>
      <c r="GVW75" s="149"/>
      <c r="GVX75" s="149"/>
      <c r="GVY75" s="149"/>
      <c r="GVZ75" s="149"/>
      <c r="GWA75" s="149"/>
      <c r="GWB75" s="149"/>
      <c r="GWC75" s="149"/>
      <c r="GWD75" s="149"/>
      <c r="GWE75" s="149"/>
      <c r="GWF75" s="149"/>
      <c r="GWG75" s="150"/>
      <c r="GWH75" s="149"/>
      <c r="GWI75" s="149"/>
      <c r="GWJ75" s="149"/>
      <c r="GWK75" s="149"/>
      <c r="GWL75" s="149"/>
      <c r="GWM75" s="149"/>
      <c r="GWN75" s="149"/>
      <c r="GWO75" s="149"/>
      <c r="GWP75" s="149"/>
      <c r="GWQ75" s="149"/>
      <c r="GWR75" s="149"/>
      <c r="GWS75" s="149"/>
      <c r="GWT75" s="149"/>
      <c r="GWU75" s="149"/>
      <c r="GWV75" s="149"/>
      <c r="GWW75" s="150"/>
      <c r="GWX75" s="149"/>
      <c r="GWY75" s="149"/>
      <c r="GWZ75" s="149"/>
      <c r="GXA75" s="149"/>
      <c r="GXB75" s="149"/>
      <c r="GXC75" s="149"/>
      <c r="GXD75" s="149"/>
      <c r="GXE75" s="149"/>
      <c r="GXF75" s="149"/>
      <c r="GXG75" s="149"/>
      <c r="GXH75" s="149"/>
      <c r="GXI75" s="149"/>
      <c r="GXJ75" s="149"/>
      <c r="GXK75" s="149"/>
      <c r="GXL75" s="149"/>
      <c r="GXM75" s="150"/>
      <c r="GXN75" s="149"/>
      <c r="GXO75" s="149"/>
      <c r="GXP75" s="149"/>
      <c r="GXQ75" s="149"/>
      <c r="GXR75" s="149"/>
      <c r="GXS75" s="149"/>
      <c r="GXT75" s="149"/>
      <c r="GXU75" s="149"/>
      <c r="GXV75" s="149"/>
      <c r="GXW75" s="149"/>
      <c r="GXX75" s="149"/>
      <c r="GXY75" s="149"/>
      <c r="GXZ75" s="149"/>
      <c r="GYA75" s="149"/>
      <c r="GYB75" s="149"/>
      <c r="GYC75" s="150"/>
      <c r="GYD75" s="149"/>
      <c r="GYE75" s="149"/>
      <c r="GYF75" s="149"/>
      <c r="GYG75" s="149"/>
      <c r="GYH75" s="149"/>
      <c r="GYI75" s="149"/>
      <c r="GYJ75" s="149"/>
      <c r="GYK75" s="149"/>
      <c r="GYL75" s="149"/>
      <c r="GYM75" s="149"/>
      <c r="GYN75" s="149"/>
      <c r="GYO75" s="149"/>
      <c r="GYP75" s="149"/>
      <c r="GYQ75" s="149"/>
      <c r="GYR75" s="149"/>
      <c r="GYS75" s="150"/>
      <c r="GYT75" s="149"/>
      <c r="GYU75" s="149"/>
      <c r="GYV75" s="149"/>
      <c r="GYW75" s="149"/>
      <c r="GYX75" s="149"/>
      <c r="GYY75" s="149"/>
      <c r="GYZ75" s="149"/>
      <c r="GZA75" s="149"/>
      <c r="GZB75" s="149"/>
      <c r="GZC75" s="149"/>
      <c r="GZD75" s="149"/>
      <c r="GZE75" s="149"/>
      <c r="GZF75" s="149"/>
      <c r="GZG75" s="149"/>
      <c r="GZH75" s="149"/>
      <c r="GZI75" s="150"/>
      <c r="GZJ75" s="149"/>
      <c r="GZK75" s="149"/>
      <c r="GZL75" s="149"/>
      <c r="GZM75" s="149"/>
      <c r="GZN75" s="149"/>
      <c r="GZO75" s="149"/>
      <c r="GZP75" s="149"/>
      <c r="GZQ75" s="149"/>
      <c r="GZR75" s="149"/>
      <c r="GZS75" s="149"/>
      <c r="GZT75" s="149"/>
      <c r="GZU75" s="149"/>
      <c r="GZV75" s="149"/>
      <c r="GZW75" s="149"/>
      <c r="GZX75" s="149"/>
      <c r="GZY75" s="150"/>
      <c r="GZZ75" s="149"/>
      <c r="HAA75" s="149"/>
      <c r="HAB75" s="149"/>
      <c r="HAC75" s="149"/>
      <c r="HAD75" s="149"/>
      <c r="HAE75" s="149"/>
      <c r="HAF75" s="149"/>
      <c r="HAG75" s="149"/>
      <c r="HAH75" s="149"/>
      <c r="HAI75" s="149"/>
      <c r="HAJ75" s="149"/>
      <c r="HAK75" s="149"/>
      <c r="HAL75" s="149"/>
      <c r="HAM75" s="149"/>
      <c r="HAN75" s="149"/>
      <c r="HAO75" s="150"/>
      <c r="HAP75" s="149"/>
      <c r="HAQ75" s="149"/>
      <c r="HAR75" s="149"/>
      <c r="HAS75" s="149"/>
      <c r="HAT75" s="149"/>
      <c r="HAU75" s="149"/>
      <c r="HAV75" s="149"/>
      <c r="HAW75" s="149"/>
      <c r="HAX75" s="149"/>
      <c r="HAY75" s="149"/>
      <c r="HAZ75" s="149"/>
      <c r="HBA75" s="149"/>
      <c r="HBB75" s="149"/>
      <c r="HBC75" s="149"/>
      <c r="HBD75" s="149"/>
      <c r="HBE75" s="150"/>
      <c r="HBF75" s="149"/>
      <c r="HBG75" s="149"/>
      <c r="HBH75" s="149"/>
      <c r="HBI75" s="149"/>
      <c r="HBJ75" s="149"/>
      <c r="HBK75" s="149"/>
      <c r="HBL75" s="149"/>
      <c r="HBM75" s="149"/>
      <c r="HBN75" s="149"/>
      <c r="HBO75" s="149"/>
      <c r="HBP75" s="149"/>
      <c r="HBQ75" s="149"/>
      <c r="HBR75" s="149"/>
      <c r="HBS75" s="149"/>
      <c r="HBT75" s="149"/>
      <c r="HBU75" s="150"/>
      <c r="HBV75" s="149"/>
      <c r="HBW75" s="149"/>
      <c r="HBX75" s="149"/>
      <c r="HBY75" s="149"/>
      <c r="HBZ75" s="149"/>
      <c r="HCA75" s="149"/>
      <c r="HCB75" s="149"/>
      <c r="HCC75" s="149"/>
      <c r="HCD75" s="149"/>
      <c r="HCE75" s="149"/>
      <c r="HCF75" s="149"/>
      <c r="HCG75" s="149"/>
      <c r="HCH75" s="149"/>
      <c r="HCI75" s="149"/>
      <c r="HCJ75" s="149"/>
      <c r="HCK75" s="150"/>
      <c r="HCL75" s="149"/>
      <c r="HCM75" s="149"/>
      <c r="HCN75" s="149"/>
      <c r="HCO75" s="149"/>
      <c r="HCP75" s="149"/>
      <c r="HCQ75" s="149"/>
      <c r="HCR75" s="149"/>
      <c r="HCS75" s="149"/>
      <c r="HCT75" s="149"/>
      <c r="HCU75" s="149"/>
      <c r="HCV75" s="149"/>
      <c r="HCW75" s="149"/>
      <c r="HCX75" s="149"/>
      <c r="HCY75" s="149"/>
      <c r="HCZ75" s="149"/>
      <c r="HDA75" s="150"/>
      <c r="HDB75" s="149"/>
      <c r="HDC75" s="149"/>
      <c r="HDD75" s="149"/>
      <c r="HDE75" s="149"/>
      <c r="HDF75" s="149"/>
      <c r="HDG75" s="149"/>
      <c r="HDH75" s="149"/>
      <c r="HDI75" s="149"/>
      <c r="HDJ75" s="149"/>
      <c r="HDK75" s="149"/>
      <c r="HDL75" s="149"/>
      <c r="HDM75" s="149"/>
      <c r="HDN75" s="149"/>
      <c r="HDO75" s="149"/>
      <c r="HDP75" s="149"/>
      <c r="HDQ75" s="150"/>
      <c r="HDR75" s="149"/>
      <c r="HDS75" s="149"/>
      <c r="HDT75" s="149"/>
      <c r="HDU75" s="149"/>
      <c r="HDV75" s="149"/>
      <c r="HDW75" s="149"/>
      <c r="HDX75" s="149"/>
      <c r="HDY75" s="149"/>
      <c r="HDZ75" s="149"/>
      <c r="HEA75" s="149"/>
      <c r="HEB75" s="149"/>
      <c r="HEC75" s="149"/>
      <c r="HED75" s="149"/>
      <c r="HEE75" s="149"/>
      <c r="HEF75" s="149"/>
      <c r="HEG75" s="150"/>
      <c r="HEH75" s="149"/>
      <c r="HEI75" s="149"/>
      <c r="HEJ75" s="149"/>
      <c r="HEK75" s="149"/>
      <c r="HEL75" s="149"/>
      <c r="HEM75" s="149"/>
      <c r="HEN75" s="149"/>
      <c r="HEO75" s="149"/>
      <c r="HEP75" s="149"/>
      <c r="HEQ75" s="149"/>
      <c r="HER75" s="149"/>
      <c r="HES75" s="149"/>
      <c r="HET75" s="149"/>
      <c r="HEU75" s="149"/>
      <c r="HEV75" s="149"/>
      <c r="HEW75" s="150"/>
      <c r="HEX75" s="149"/>
      <c r="HEY75" s="149"/>
      <c r="HEZ75" s="149"/>
      <c r="HFA75" s="149"/>
      <c r="HFB75" s="149"/>
      <c r="HFC75" s="149"/>
      <c r="HFD75" s="149"/>
      <c r="HFE75" s="149"/>
      <c r="HFF75" s="149"/>
      <c r="HFG75" s="149"/>
      <c r="HFH75" s="149"/>
      <c r="HFI75" s="149"/>
      <c r="HFJ75" s="149"/>
      <c r="HFK75" s="149"/>
      <c r="HFL75" s="149"/>
      <c r="HFM75" s="150"/>
      <c r="HFN75" s="149"/>
      <c r="HFO75" s="149"/>
      <c r="HFP75" s="149"/>
      <c r="HFQ75" s="149"/>
      <c r="HFR75" s="149"/>
      <c r="HFS75" s="149"/>
      <c r="HFT75" s="149"/>
      <c r="HFU75" s="149"/>
      <c r="HFV75" s="149"/>
      <c r="HFW75" s="149"/>
      <c r="HFX75" s="149"/>
      <c r="HFY75" s="149"/>
      <c r="HFZ75" s="149"/>
      <c r="HGA75" s="149"/>
      <c r="HGB75" s="149"/>
      <c r="HGC75" s="150"/>
      <c r="HGD75" s="149"/>
      <c r="HGE75" s="149"/>
      <c r="HGF75" s="149"/>
      <c r="HGG75" s="149"/>
      <c r="HGH75" s="149"/>
      <c r="HGI75" s="149"/>
      <c r="HGJ75" s="149"/>
      <c r="HGK75" s="149"/>
      <c r="HGL75" s="149"/>
      <c r="HGM75" s="149"/>
      <c r="HGN75" s="149"/>
      <c r="HGO75" s="149"/>
      <c r="HGP75" s="149"/>
      <c r="HGQ75" s="149"/>
      <c r="HGR75" s="149"/>
      <c r="HGS75" s="150"/>
      <c r="HGT75" s="149"/>
      <c r="HGU75" s="149"/>
      <c r="HGV75" s="149"/>
      <c r="HGW75" s="149"/>
      <c r="HGX75" s="149"/>
      <c r="HGY75" s="149"/>
      <c r="HGZ75" s="149"/>
      <c r="HHA75" s="149"/>
      <c r="HHB75" s="149"/>
      <c r="HHC75" s="149"/>
      <c r="HHD75" s="149"/>
      <c r="HHE75" s="149"/>
      <c r="HHF75" s="149"/>
      <c r="HHG75" s="149"/>
      <c r="HHH75" s="149"/>
      <c r="HHI75" s="150"/>
      <c r="HHJ75" s="149"/>
      <c r="HHK75" s="149"/>
      <c r="HHL75" s="149"/>
      <c r="HHM75" s="149"/>
      <c r="HHN75" s="149"/>
      <c r="HHO75" s="149"/>
      <c r="HHP75" s="149"/>
      <c r="HHQ75" s="149"/>
      <c r="HHR75" s="149"/>
      <c r="HHS75" s="149"/>
      <c r="HHT75" s="149"/>
      <c r="HHU75" s="149"/>
      <c r="HHV75" s="149"/>
      <c r="HHW75" s="149"/>
      <c r="HHX75" s="149"/>
      <c r="HHY75" s="150"/>
      <c r="HHZ75" s="149"/>
      <c r="HIA75" s="149"/>
      <c r="HIB75" s="149"/>
      <c r="HIC75" s="149"/>
      <c r="HID75" s="149"/>
      <c r="HIE75" s="149"/>
      <c r="HIF75" s="149"/>
      <c r="HIG75" s="149"/>
      <c r="HIH75" s="149"/>
      <c r="HII75" s="149"/>
      <c r="HIJ75" s="149"/>
      <c r="HIK75" s="149"/>
      <c r="HIL75" s="149"/>
      <c r="HIM75" s="149"/>
      <c r="HIN75" s="149"/>
      <c r="HIO75" s="150"/>
      <c r="HIP75" s="149"/>
      <c r="HIQ75" s="149"/>
      <c r="HIR75" s="149"/>
      <c r="HIS75" s="149"/>
      <c r="HIT75" s="149"/>
      <c r="HIU75" s="149"/>
      <c r="HIV75" s="149"/>
      <c r="HIW75" s="149"/>
      <c r="HIX75" s="149"/>
      <c r="HIY75" s="149"/>
      <c r="HIZ75" s="149"/>
      <c r="HJA75" s="149"/>
      <c r="HJB75" s="149"/>
      <c r="HJC75" s="149"/>
      <c r="HJD75" s="149"/>
      <c r="HJE75" s="150"/>
      <c r="HJF75" s="149"/>
      <c r="HJG75" s="149"/>
      <c r="HJH75" s="149"/>
      <c r="HJI75" s="149"/>
      <c r="HJJ75" s="149"/>
      <c r="HJK75" s="149"/>
      <c r="HJL75" s="149"/>
      <c r="HJM75" s="149"/>
      <c r="HJN75" s="149"/>
      <c r="HJO75" s="149"/>
      <c r="HJP75" s="149"/>
      <c r="HJQ75" s="149"/>
      <c r="HJR75" s="149"/>
      <c r="HJS75" s="149"/>
      <c r="HJT75" s="149"/>
      <c r="HJU75" s="150"/>
      <c r="HJV75" s="149"/>
      <c r="HJW75" s="149"/>
      <c r="HJX75" s="149"/>
      <c r="HJY75" s="149"/>
      <c r="HJZ75" s="149"/>
      <c r="HKA75" s="149"/>
      <c r="HKB75" s="149"/>
      <c r="HKC75" s="149"/>
      <c r="HKD75" s="149"/>
      <c r="HKE75" s="149"/>
      <c r="HKF75" s="149"/>
      <c r="HKG75" s="149"/>
      <c r="HKH75" s="149"/>
      <c r="HKI75" s="149"/>
      <c r="HKJ75" s="149"/>
      <c r="HKK75" s="150"/>
      <c r="HKL75" s="149"/>
      <c r="HKM75" s="149"/>
      <c r="HKN75" s="149"/>
      <c r="HKO75" s="149"/>
      <c r="HKP75" s="149"/>
      <c r="HKQ75" s="149"/>
      <c r="HKR75" s="149"/>
      <c r="HKS75" s="149"/>
      <c r="HKT75" s="149"/>
      <c r="HKU75" s="149"/>
      <c r="HKV75" s="149"/>
      <c r="HKW75" s="149"/>
      <c r="HKX75" s="149"/>
      <c r="HKY75" s="149"/>
      <c r="HKZ75" s="149"/>
      <c r="HLA75" s="150"/>
      <c r="HLB75" s="149"/>
      <c r="HLC75" s="149"/>
      <c r="HLD75" s="149"/>
      <c r="HLE75" s="149"/>
      <c r="HLF75" s="149"/>
      <c r="HLG75" s="149"/>
      <c r="HLH75" s="149"/>
      <c r="HLI75" s="149"/>
      <c r="HLJ75" s="149"/>
      <c r="HLK75" s="149"/>
      <c r="HLL75" s="149"/>
      <c r="HLM75" s="149"/>
      <c r="HLN75" s="149"/>
      <c r="HLO75" s="149"/>
      <c r="HLP75" s="149"/>
      <c r="HLQ75" s="150"/>
      <c r="HLR75" s="149"/>
      <c r="HLS75" s="149"/>
      <c r="HLT75" s="149"/>
      <c r="HLU75" s="149"/>
      <c r="HLV75" s="149"/>
      <c r="HLW75" s="149"/>
      <c r="HLX75" s="149"/>
      <c r="HLY75" s="149"/>
      <c r="HLZ75" s="149"/>
      <c r="HMA75" s="149"/>
      <c r="HMB75" s="149"/>
      <c r="HMC75" s="149"/>
      <c r="HMD75" s="149"/>
      <c r="HME75" s="149"/>
      <c r="HMF75" s="149"/>
      <c r="HMG75" s="150"/>
      <c r="HMH75" s="149"/>
      <c r="HMI75" s="149"/>
      <c r="HMJ75" s="149"/>
      <c r="HMK75" s="149"/>
      <c r="HML75" s="149"/>
      <c r="HMM75" s="149"/>
      <c r="HMN75" s="149"/>
      <c r="HMO75" s="149"/>
      <c r="HMP75" s="149"/>
      <c r="HMQ75" s="149"/>
      <c r="HMR75" s="149"/>
      <c r="HMS75" s="149"/>
      <c r="HMT75" s="149"/>
      <c r="HMU75" s="149"/>
      <c r="HMV75" s="149"/>
      <c r="HMW75" s="150"/>
      <c r="HMX75" s="149"/>
      <c r="HMY75" s="149"/>
      <c r="HMZ75" s="149"/>
      <c r="HNA75" s="149"/>
      <c r="HNB75" s="149"/>
      <c r="HNC75" s="149"/>
      <c r="HND75" s="149"/>
      <c r="HNE75" s="149"/>
      <c r="HNF75" s="149"/>
      <c r="HNG75" s="149"/>
      <c r="HNH75" s="149"/>
      <c r="HNI75" s="149"/>
      <c r="HNJ75" s="149"/>
      <c r="HNK75" s="149"/>
      <c r="HNL75" s="149"/>
      <c r="HNM75" s="150"/>
      <c r="HNN75" s="149"/>
      <c r="HNO75" s="149"/>
      <c r="HNP75" s="149"/>
      <c r="HNQ75" s="149"/>
      <c r="HNR75" s="149"/>
      <c r="HNS75" s="149"/>
      <c r="HNT75" s="149"/>
      <c r="HNU75" s="149"/>
      <c r="HNV75" s="149"/>
      <c r="HNW75" s="149"/>
      <c r="HNX75" s="149"/>
      <c r="HNY75" s="149"/>
      <c r="HNZ75" s="149"/>
      <c r="HOA75" s="149"/>
      <c r="HOB75" s="149"/>
      <c r="HOC75" s="150"/>
      <c r="HOD75" s="149"/>
      <c r="HOE75" s="149"/>
      <c r="HOF75" s="149"/>
      <c r="HOG75" s="149"/>
      <c r="HOH75" s="149"/>
      <c r="HOI75" s="149"/>
      <c r="HOJ75" s="149"/>
      <c r="HOK75" s="149"/>
      <c r="HOL75" s="149"/>
      <c r="HOM75" s="149"/>
      <c r="HON75" s="149"/>
      <c r="HOO75" s="149"/>
      <c r="HOP75" s="149"/>
      <c r="HOQ75" s="149"/>
      <c r="HOR75" s="149"/>
      <c r="HOS75" s="150"/>
      <c r="HOT75" s="149"/>
      <c r="HOU75" s="149"/>
      <c r="HOV75" s="149"/>
      <c r="HOW75" s="149"/>
      <c r="HOX75" s="149"/>
      <c r="HOY75" s="149"/>
      <c r="HOZ75" s="149"/>
      <c r="HPA75" s="149"/>
      <c r="HPB75" s="149"/>
      <c r="HPC75" s="149"/>
      <c r="HPD75" s="149"/>
      <c r="HPE75" s="149"/>
      <c r="HPF75" s="149"/>
      <c r="HPG75" s="149"/>
      <c r="HPH75" s="149"/>
      <c r="HPI75" s="150"/>
      <c r="HPJ75" s="149"/>
      <c r="HPK75" s="149"/>
      <c r="HPL75" s="149"/>
      <c r="HPM75" s="149"/>
      <c r="HPN75" s="149"/>
      <c r="HPO75" s="149"/>
      <c r="HPP75" s="149"/>
      <c r="HPQ75" s="149"/>
      <c r="HPR75" s="149"/>
      <c r="HPS75" s="149"/>
      <c r="HPT75" s="149"/>
      <c r="HPU75" s="149"/>
      <c r="HPV75" s="149"/>
      <c r="HPW75" s="149"/>
      <c r="HPX75" s="149"/>
      <c r="HPY75" s="150"/>
      <c r="HPZ75" s="149"/>
      <c r="HQA75" s="149"/>
      <c r="HQB75" s="149"/>
      <c r="HQC75" s="149"/>
      <c r="HQD75" s="149"/>
      <c r="HQE75" s="149"/>
      <c r="HQF75" s="149"/>
      <c r="HQG75" s="149"/>
      <c r="HQH75" s="149"/>
      <c r="HQI75" s="149"/>
      <c r="HQJ75" s="149"/>
      <c r="HQK75" s="149"/>
      <c r="HQL75" s="149"/>
      <c r="HQM75" s="149"/>
      <c r="HQN75" s="149"/>
      <c r="HQO75" s="150"/>
      <c r="HQP75" s="149"/>
      <c r="HQQ75" s="149"/>
      <c r="HQR75" s="149"/>
      <c r="HQS75" s="149"/>
      <c r="HQT75" s="149"/>
      <c r="HQU75" s="149"/>
      <c r="HQV75" s="149"/>
      <c r="HQW75" s="149"/>
      <c r="HQX75" s="149"/>
      <c r="HQY75" s="149"/>
      <c r="HQZ75" s="149"/>
      <c r="HRA75" s="149"/>
      <c r="HRB75" s="149"/>
      <c r="HRC75" s="149"/>
      <c r="HRD75" s="149"/>
      <c r="HRE75" s="150"/>
      <c r="HRF75" s="149"/>
      <c r="HRG75" s="149"/>
      <c r="HRH75" s="149"/>
      <c r="HRI75" s="149"/>
      <c r="HRJ75" s="149"/>
      <c r="HRK75" s="149"/>
      <c r="HRL75" s="149"/>
      <c r="HRM75" s="149"/>
      <c r="HRN75" s="149"/>
      <c r="HRO75" s="149"/>
      <c r="HRP75" s="149"/>
      <c r="HRQ75" s="149"/>
      <c r="HRR75" s="149"/>
      <c r="HRS75" s="149"/>
      <c r="HRT75" s="149"/>
      <c r="HRU75" s="150"/>
      <c r="HRV75" s="149"/>
      <c r="HRW75" s="149"/>
      <c r="HRX75" s="149"/>
      <c r="HRY75" s="149"/>
      <c r="HRZ75" s="149"/>
      <c r="HSA75" s="149"/>
      <c r="HSB75" s="149"/>
      <c r="HSC75" s="149"/>
      <c r="HSD75" s="149"/>
      <c r="HSE75" s="149"/>
      <c r="HSF75" s="149"/>
      <c r="HSG75" s="149"/>
      <c r="HSH75" s="149"/>
      <c r="HSI75" s="149"/>
      <c r="HSJ75" s="149"/>
      <c r="HSK75" s="150"/>
      <c r="HSL75" s="149"/>
      <c r="HSM75" s="149"/>
      <c r="HSN75" s="149"/>
      <c r="HSO75" s="149"/>
      <c r="HSP75" s="149"/>
      <c r="HSQ75" s="149"/>
      <c r="HSR75" s="149"/>
      <c r="HSS75" s="149"/>
      <c r="HST75" s="149"/>
      <c r="HSU75" s="149"/>
      <c r="HSV75" s="149"/>
      <c r="HSW75" s="149"/>
      <c r="HSX75" s="149"/>
      <c r="HSY75" s="149"/>
      <c r="HSZ75" s="149"/>
      <c r="HTA75" s="150"/>
      <c r="HTB75" s="149"/>
      <c r="HTC75" s="149"/>
      <c r="HTD75" s="149"/>
      <c r="HTE75" s="149"/>
      <c r="HTF75" s="149"/>
      <c r="HTG75" s="149"/>
      <c r="HTH75" s="149"/>
      <c r="HTI75" s="149"/>
      <c r="HTJ75" s="149"/>
      <c r="HTK75" s="149"/>
      <c r="HTL75" s="149"/>
      <c r="HTM75" s="149"/>
      <c r="HTN75" s="149"/>
      <c r="HTO75" s="149"/>
      <c r="HTP75" s="149"/>
      <c r="HTQ75" s="150"/>
      <c r="HTR75" s="149"/>
      <c r="HTS75" s="149"/>
      <c r="HTT75" s="149"/>
      <c r="HTU75" s="149"/>
      <c r="HTV75" s="149"/>
      <c r="HTW75" s="149"/>
      <c r="HTX75" s="149"/>
      <c r="HTY75" s="149"/>
      <c r="HTZ75" s="149"/>
      <c r="HUA75" s="149"/>
      <c r="HUB75" s="149"/>
      <c r="HUC75" s="149"/>
      <c r="HUD75" s="149"/>
      <c r="HUE75" s="149"/>
      <c r="HUF75" s="149"/>
      <c r="HUG75" s="150"/>
      <c r="HUH75" s="149"/>
      <c r="HUI75" s="149"/>
      <c r="HUJ75" s="149"/>
      <c r="HUK75" s="149"/>
      <c r="HUL75" s="149"/>
      <c r="HUM75" s="149"/>
      <c r="HUN75" s="149"/>
      <c r="HUO75" s="149"/>
      <c r="HUP75" s="149"/>
      <c r="HUQ75" s="149"/>
      <c r="HUR75" s="149"/>
      <c r="HUS75" s="149"/>
      <c r="HUT75" s="149"/>
      <c r="HUU75" s="149"/>
      <c r="HUV75" s="149"/>
      <c r="HUW75" s="150"/>
      <c r="HUX75" s="149"/>
      <c r="HUY75" s="149"/>
      <c r="HUZ75" s="149"/>
      <c r="HVA75" s="149"/>
      <c r="HVB75" s="149"/>
      <c r="HVC75" s="149"/>
      <c r="HVD75" s="149"/>
      <c r="HVE75" s="149"/>
      <c r="HVF75" s="149"/>
      <c r="HVG75" s="149"/>
      <c r="HVH75" s="149"/>
      <c r="HVI75" s="149"/>
      <c r="HVJ75" s="149"/>
      <c r="HVK75" s="149"/>
      <c r="HVL75" s="149"/>
      <c r="HVM75" s="150"/>
      <c r="HVN75" s="149"/>
      <c r="HVO75" s="149"/>
      <c r="HVP75" s="149"/>
      <c r="HVQ75" s="149"/>
      <c r="HVR75" s="149"/>
      <c r="HVS75" s="149"/>
      <c r="HVT75" s="149"/>
      <c r="HVU75" s="149"/>
      <c r="HVV75" s="149"/>
      <c r="HVW75" s="149"/>
      <c r="HVX75" s="149"/>
      <c r="HVY75" s="149"/>
      <c r="HVZ75" s="149"/>
      <c r="HWA75" s="149"/>
      <c r="HWB75" s="149"/>
      <c r="HWC75" s="150"/>
      <c r="HWD75" s="149"/>
      <c r="HWE75" s="149"/>
      <c r="HWF75" s="149"/>
      <c r="HWG75" s="149"/>
      <c r="HWH75" s="149"/>
      <c r="HWI75" s="149"/>
      <c r="HWJ75" s="149"/>
      <c r="HWK75" s="149"/>
      <c r="HWL75" s="149"/>
      <c r="HWM75" s="149"/>
      <c r="HWN75" s="149"/>
      <c r="HWO75" s="149"/>
      <c r="HWP75" s="149"/>
      <c r="HWQ75" s="149"/>
      <c r="HWR75" s="149"/>
      <c r="HWS75" s="150"/>
      <c r="HWT75" s="149"/>
      <c r="HWU75" s="149"/>
      <c r="HWV75" s="149"/>
      <c r="HWW75" s="149"/>
      <c r="HWX75" s="149"/>
      <c r="HWY75" s="149"/>
      <c r="HWZ75" s="149"/>
      <c r="HXA75" s="149"/>
      <c r="HXB75" s="149"/>
      <c r="HXC75" s="149"/>
      <c r="HXD75" s="149"/>
      <c r="HXE75" s="149"/>
      <c r="HXF75" s="149"/>
      <c r="HXG75" s="149"/>
      <c r="HXH75" s="149"/>
      <c r="HXI75" s="150"/>
      <c r="HXJ75" s="149"/>
      <c r="HXK75" s="149"/>
      <c r="HXL75" s="149"/>
      <c r="HXM75" s="149"/>
      <c r="HXN75" s="149"/>
      <c r="HXO75" s="149"/>
      <c r="HXP75" s="149"/>
      <c r="HXQ75" s="149"/>
      <c r="HXR75" s="149"/>
      <c r="HXS75" s="149"/>
      <c r="HXT75" s="149"/>
      <c r="HXU75" s="149"/>
      <c r="HXV75" s="149"/>
      <c r="HXW75" s="149"/>
      <c r="HXX75" s="149"/>
      <c r="HXY75" s="150"/>
      <c r="HXZ75" s="149"/>
      <c r="HYA75" s="149"/>
      <c r="HYB75" s="149"/>
      <c r="HYC75" s="149"/>
      <c r="HYD75" s="149"/>
      <c r="HYE75" s="149"/>
      <c r="HYF75" s="149"/>
      <c r="HYG75" s="149"/>
      <c r="HYH75" s="149"/>
      <c r="HYI75" s="149"/>
      <c r="HYJ75" s="149"/>
      <c r="HYK75" s="149"/>
      <c r="HYL75" s="149"/>
      <c r="HYM75" s="149"/>
      <c r="HYN75" s="149"/>
      <c r="HYO75" s="150"/>
      <c r="HYP75" s="149"/>
      <c r="HYQ75" s="149"/>
      <c r="HYR75" s="149"/>
      <c r="HYS75" s="149"/>
      <c r="HYT75" s="149"/>
      <c r="HYU75" s="149"/>
      <c r="HYV75" s="149"/>
      <c r="HYW75" s="149"/>
      <c r="HYX75" s="149"/>
      <c r="HYY75" s="149"/>
      <c r="HYZ75" s="149"/>
      <c r="HZA75" s="149"/>
      <c r="HZB75" s="149"/>
      <c r="HZC75" s="149"/>
      <c r="HZD75" s="149"/>
      <c r="HZE75" s="150"/>
      <c r="HZF75" s="149"/>
      <c r="HZG75" s="149"/>
      <c r="HZH75" s="149"/>
      <c r="HZI75" s="149"/>
      <c r="HZJ75" s="149"/>
      <c r="HZK75" s="149"/>
      <c r="HZL75" s="149"/>
      <c r="HZM75" s="149"/>
      <c r="HZN75" s="149"/>
      <c r="HZO75" s="149"/>
      <c r="HZP75" s="149"/>
      <c r="HZQ75" s="149"/>
      <c r="HZR75" s="149"/>
      <c r="HZS75" s="149"/>
      <c r="HZT75" s="149"/>
      <c r="HZU75" s="150"/>
      <c r="HZV75" s="149"/>
      <c r="HZW75" s="149"/>
      <c r="HZX75" s="149"/>
      <c r="HZY75" s="149"/>
      <c r="HZZ75" s="149"/>
      <c r="IAA75" s="149"/>
      <c r="IAB75" s="149"/>
      <c r="IAC75" s="149"/>
      <c r="IAD75" s="149"/>
      <c r="IAE75" s="149"/>
      <c r="IAF75" s="149"/>
      <c r="IAG75" s="149"/>
      <c r="IAH75" s="149"/>
      <c r="IAI75" s="149"/>
      <c r="IAJ75" s="149"/>
      <c r="IAK75" s="150"/>
      <c r="IAL75" s="149"/>
      <c r="IAM75" s="149"/>
      <c r="IAN75" s="149"/>
      <c r="IAO75" s="149"/>
      <c r="IAP75" s="149"/>
      <c r="IAQ75" s="149"/>
      <c r="IAR75" s="149"/>
      <c r="IAS75" s="149"/>
      <c r="IAT75" s="149"/>
      <c r="IAU75" s="149"/>
      <c r="IAV75" s="149"/>
      <c r="IAW75" s="149"/>
      <c r="IAX75" s="149"/>
      <c r="IAY75" s="149"/>
      <c r="IAZ75" s="149"/>
      <c r="IBA75" s="150"/>
      <c r="IBB75" s="149"/>
      <c r="IBC75" s="149"/>
      <c r="IBD75" s="149"/>
      <c r="IBE75" s="149"/>
      <c r="IBF75" s="149"/>
      <c r="IBG75" s="149"/>
      <c r="IBH75" s="149"/>
      <c r="IBI75" s="149"/>
      <c r="IBJ75" s="149"/>
      <c r="IBK75" s="149"/>
      <c r="IBL75" s="149"/>
      <c r="IBM75" s="149"/>
      <c r="IBN75" s="149"/>
      <c r="IBO75" s="149"/>
      <c r="IBP75" s="149"/>
      <c r="IBQ75" s="150"/>
      <c r="IBR75" s="149"/>
      <c r="IBS75" s="149"/>
      <c r="IBT75" s="149"/>
      <c r="IBU75" s="149"/>
      <c r="IBV75" s="149"/>
      <c r="IBW75" s="149"/>
      <c r="IBX75" s="149"/>
      <c r="IBY75" s="149"/>
      <c r="IBZ75" s="149"/>
      <c r="ICA75" s="149"/>
      <c r="ICB75" s="149"/>
      <c r="ICC75" s="149"/>
      <c r="ICD75" s="149"/>
      <c r="ICE75" s="149"/>
      <c r="ICF75" s="149"/>
      <c r="ICG75" s="150"/>
      <c r="ICH75" s="149"/>
      <c r="ICI75" s="149"/>
      <c r="ICJ75" s="149"/>
      <c r="ICK75" s="149"/>
      <c r="ICL75" s="149"/>
      <c r="ICM75" s="149"/>
      <c r="ICN75" s="149"/>
      <c r="ICO75" s="149"/>
      <c r="ICP75" s="149"/>
      <c r="ICQ75" s="149"/>
      <c r="ICR75" s="149"/>
      <c r="ICS75" s="149"/>
      <c r="ICT75" s="149"/>
      <c r="ICU75" s="149"/>
      <c r="ICV75" s="149"/>
      <c r="ICW75" s="150"/>
      <c r="ICX75" s="149"/>
      <c r="ICY75" s="149"/>
      <c r="ICZ75" s="149"/>
      <c r="IDA75" s="149"/>
      <c r="IDB75" s="149"/>
      <c r="IDC75" s="149"/>
      <c r="IDD75" s="149"/>
      <c r="IDE75" s="149"/>
      <c r="IDF75" s="149"/>
      <c r="IDG75" s="149"/>
      <c r="IDH75" s="149"/>
      <c r="IDI75" s="149"/>
      <c r="IDJ75" s="149"/>
      <c r="IDK75" s="149"/>
      <c r="IDL75" s="149"/>
      <c r="IDM75" s="150"/>
      <c r="IDN75" s="149"/>
      <c r="IDO75" s="149"/>
      <c r="IDP75" s="149"/>
      <c r="IDQ75" s="149"/>
      <c r="IDR75" s="149"/>
      <c r="IDS75" s="149"/>
      <c r="IDT75" s="149"/>
      <c r="IDU75" s="149"/>
      <c r="IDV75" s="149"/>
      <c r="IDW75" s="149"/>
      <c r="IDX75" s="149"/>
      <c r="IDY75" s="149"/>
      <c r="IDZ75" s="149"/>
      <c r="IEA75" s="149"/>
      <c r="IEB75" s="149"/>
      <c r="IEC75" s="150"/>
      <c r="IED75" s="149"/>
      <c r="IEE75" s="149"/>
      <c r="IEF75" s="149"/>
      <c r="IEG75" s="149"/>
      <c r="IEH75" s="149"/>
      <c r="IEI75" s="149"/>
      <c r="IEJ75" s="149"/>
      <c r="IEK75" s="149"/>
      <c r="IEL75" s="149"/>
      <c r="IEM75" s="149"/>
      <c r="IEN75" s="149"/>
      <c r="IEO75" s="149"/>
      <c r="IEP75" s="149"/>
      <c r="IEQ75" s="149"/>
      <c r="IER75" s="149"/>
      <c r="IES75" s="150"/>
      <c r="IET75" s="149"/>
      <c r="IEU75" s="149"/>
      <c r="IEV75" s="149"/>
      <c r="IEW75" s="149"/>
      <c r="IEX75" s="149"/>
      <c r="IEY75" s="149"/>
      <c r="IEZ75" s="149"/>
      <c r="IFA75" s="149"/>
      <c r="IFB75" s="149"/>
      <c r="IFC75" s="149"/>
      <c r="IFD75" s="149"/>
      <c r="IFE75" s="149"/>
      <c r="IFF75" s="149"/>
      <c r="IFG75" s="149"/>
      <c r="IFH75" s="149"/>
      <c r="IFI75" s="150"/>
      <c r="IFJ75" s="149"/>
      <c r="IFK75" s="149"/>
      <c r="IFL75" s="149"/>
      <c r="IFM75" s="149"/>
      <c r="IFN75" s="149"/>
      <c r="IFO75" s="149"/>
      <c r="IFP75" s="149"/>
      <c r="IFQ75" s="149"/>
      <c r="IFR75" s="149"/>
      <c r="IFS75" s="149"/>
      <c r="IFT75" s="149"/>
      <c r="IFU75" s="149"/>
      <c r="IFV75" s="149"/>
      <c r="IFW75" s="149"/>
      <c r="IFX75" s="149"/>
      <c r="IFY75" s="150"/>
      <c r="IFZ75" s="149"/>
      <c r="IGA75" s="149"/>
      <c r="IGB75" s="149"/>
      <c r="IGC75" s="149"/>
      <c r="IGD75" s="149"/>
      <c r="IGE75" s="149"/>
      <c r="IGF75" s="149"/>
      <c r="IGG75" s="149"/>
      <c r="IGH75" s="149"/>
      <c r="IGI75" s="149"/>
      <c r="IGJ75" s="149"/>
      <c r="IGK75" s="149"/>
      <c r="IGL75" s="149"/>
      <c r="IGM75" s="149"/>
      <c r="IGN75" s="149"/>
      <c r="IGO75" s="150"/>
      <c r="IGP75" s="149"/>
      <c r="IGQ75" s="149"/>
      <c r="IGR75" s="149"/>
      <c r="IGS75" s="149"/>
      <c r="IGT75" s="149"/>
      <c r="IGU75" s="149"/>
      <c r="IGV75" s="149"/>
      <c r="IGW75" s="149"/>
      <c r="IGX75" s="149"/>
      <c r="IGY75" s="149"/>
      <c r="IGZ75" s="149"/>
      <c r="IHA75" s="149"/>
      <c r="IHB75" s="149"/>
      <c r="IHC75" s="149"/>
      <c r="IHD75" s="149"/>
      <c r="IHE75" s="150"/>
      <c r="IHF75" s="149"/>
      <c r="IHG75" s="149"/>
      <c r="IHH75" s="149"/>
      <c r="IHI75" s="149"/>
      <c r="IHJ75" s="149"/>
      <c r="IHK75" s="149"/>
      <c r="IHL75" s="149"/>
      <c r="IHM75" s="149"/>
      <c r="IHN75" s="149"/>
      <c r="IHO75" s="149"/>
      <c r="IHP75" s="149"/>
      <c r="IHQ75" s="149"/>
      <c r="IHR75" s="149"/>
      <c r="IHS75" s="149"/>
      <c r="IHT75" s="149"/>
      <c r="IHU75" s="150"/>
      <c r="IHV75" s="149"/>
      <c r="IHW75" s="149"/>
      <c r="IHX75" s="149"/>
      <c r="IHY75" s="149"/>
      <c r="IHZ75" s="149"/>
      <c r="IIA75" s="149"/>
      <c r="IIB75" s="149"/>
      <c r="IIC75" s="149"/>
      <c r="IID75" s="149"/>
      <c r="IIE75" s="149"/>
      <c r="IIF75" s="149"/>
      <c r="IIG75" s="149"/>
      <c r="IIH75" s="149"/>
      <c r="III75" s="149"/>
      <c r="IIJ75" s="149"/>
      <c r="IIK75" s="150"/>
      <c r="IIL75" s="149"/>
      <c r="IIM75" s="149"/>
      <c r="IIN75" s="149"/>
      <c r="IIO75" s="149"/>
      <c r="IIP75" s="149"/>
      <c r="IIQ75" s="149"/>
      <c r="IIR75" s="149"/>
      <c r="IIS75" s="149"/>
      <c r="IIT75" s="149"/>
      <c r="IIU75" s="149"/>
      <c r="IIV75" s="149"/>
      <c r="IIW75" s="149"/>
      <c r="IIX75" s="149"/>
      <c r="IIY75" s="149"/>
      <c r="IIZ75" s="149"/>
      <c r="IJA75" s="150"/>
      <c r="IJB75" s="149"/>
      <c r="IJC75" s="149"/>
      <c r="IJD75" s="149"/>
      <c r="IJE75" s="149"/>
      <c r="IJF75" s="149"/>
      <c r="IJG75" s="149"/>
      <c r="IJH75" s="149"/>
      <c r="IJI75" s="149"/>
      <c r="IJJ75" s="149"/>
      <c r="IJK75" s="149"/>
      <c r="IJL75" s="149"/>
      <c r="IJM75" s="149"/>
      <c r="IJN75" s="149"/>
      <c r="IJO75" s="149"/>
      <c r="IJP75" s="149"/>
      <c r="IJQ75" s="150"/>
      <c r="IJR75" s="149"/>
      <c r="IJS75" s="149"/>
      <c r="IJT75" s="149"/>
      <c r="IJU75" s="149"/>
      <c r="IJV75" s="149"/>
      <c r="IJW75" s="149"/>
      <c r="IJX75" s="149"/>
      <c r="IJY75" s="149"/>
      <c r="IJZ75" s="149"/>
      <c r="IKA75" s="149"/>
      <c r="IKB75" s="149"/>
      <c r="IKC75" s="149"/>
      <c r="IKD75" s="149"/>
      <c r="IKE75" s="149"/>
      <c r="IKF75" s="149"/>
      <c r="IKG75" s="150"/>
      <c r="IKH75" s="149"/>
      <c r="IKI75" s="149"/>
      <c r="IKJ75" s="149"/>
      <c r="IKK75" s="149"/>
      <c r="IKL75" s="149"/>
      <c r="IKM75" s="149"/>
      <c r="IKN75" s="149"/>
      <c r="IKO75" s="149"/>
      <c r="IKP75" s="149"/>
      <c r="IKQ75" s="149"/>
      <c r="IKR75" s="149"/>
      <c r="IKS75" s="149"/>
      <c r="IKT75" s="149"/>
      <c r="IKU75" s="149"/>
      <c r="IKV75" s="149"/>
      <c r="IKW75" s="150"/>
      <c r="IKX75" s="149"/>
      <c r="IKY75" s="149"/>
      <c r="IKZ75" s="149"/>
      <c r="ILA75" s="149"/>
      <c r="ILB75" s="149"/>
      <c r="ILC75" s="149"/>
      <c r="ILD75" s="149"/>
      <c r="ILE75" s="149"/>
      <c r="ILF75" s="149"/>
      <c r="ILG75" s="149"/>
      <c r="ILH75" s="149"/>
      <c r="ILI75" s="149"/>
      <c r="ILJ75" s="149"/>
      <c r="ILK75" s="149"/>
      <c r="ILL75" s="149"/>
      <c r="ILM75" s="150"/>
      <c r="ILN75" s="149"/>
      <c r="ILO75" s="149"/>
      <c r="ILP75" s="149"/>
      <c r="ILQ75" s="149"/>
      <c r="ILR75" s="149"/>
      <c r="ILS75" s="149"/>
      <c r="ILT75" s="149"/>
      <c r="ILU75" s="149"/>
      <c r="ILV75" s="149"/>
      <c r="ILW75" s="149"/>
      <c r="ILX75" s="149"/>
      <c r="ILY75" s="149"/>
      <c r="ILZ75" s="149"/>
      <c r="IMA75" s="149"/>
      <c r="IMB75" s="149"/>
      <c r="IMC75" s="150"/>
      <c r="IMD75" s="149"/>
      <c r="IME75" s="149"/>
      <c r="IMF75" s="149"/>
      <c r="IMG75" s="149"/>
      <c r="IMH75" s="149"/>
      <c r="IMI75" s="149"/>
      <c r="IMJ75" s="149"/>
      <c r="IMK75" s="149"/>
      <c r="IML75" s="149"/>
      <c r="IMM75" s="149"/>
      <c r="IMN75" s="149"/>
      <c r="IMO75" s="149"/>
      <c r="IMP75" s="149"/>
      <c r="IMQ75" s="149"/>
      <c r="IMR75" s="149"/>
      <c r="IMS75" s="150"/>
      <c r="IMT75" s="149"/>
      <c r="IMU75" s="149"/>
      <c r="IMV75" s="149"/>
      <c r="IMW75" s="149"/>
      <c r="IMX75" s="149"/>
      <c r="IMY75" s="149"/>
      <c r="IMZ75" s="149"/>
      <c r="INA75" s="149"/>
      <c r="INB75" s="149"/>
      <c r="INC75" s="149"/>
      <c r="IND75" s="149"/>
      <c r="INE75" s="149"/>
      <c r="INF75" s="149"/>
      <c r="ING75" s="149"/>
      <c r="INH75" s="149"/>
      <c r="INI75" s="150"/>
      <c r="INJ75" s="149"/>
      <c r="INK75" s="149"/>
      <c r="INL75" s="149"/>
      <c r="INM75" s="149"/>
      <c r="INN75" s="149"/>
      <c r="INO75" s="149"/>
      <c r="INP75" s="149"/>
      <c r="INQ75" s="149"/>
      <c r="INR75" s="149"/>
      <c r="INS75" s="149"/>
      <c r="INT75" s="149"/>
      <c r="INU75" s="149"/>
      <c r="INV75" s="149"/>
      <c r="INW75" s="149"/>
      <c r="INX75" s="149"/>
      <c r="INY75" s="150"/>
      <c r="INZ75" s="149"/>
      <c r="IOA75" s="149"/>
      <c r="IOB75" s="149"/>
      <c r="IOC75" s="149"/>
      <c r="IOD75" s="149"/>
      <c r="IOE75" s="149"/>
      <c r="IOF75" s="149"/>
      <c r="IOG75" s="149"/>
      <c r="IOH75" s="149"/>
      <c r="IOI75" s="149"/>
      <c r="IOJ75" s="149"/>
      <c r="IOK75" s="149"/>
      <c r="IOL75" s="149"/>
      <c r="IOM75" s="149"/>
      <c r="ION75" s="149"/>
      <c r="IOO75" s="150"/>
      <c r="IOP75" s="149"/>
      <c r="IOQ75" s="149"/>
      <c r="IOR75" s="149"/>
      <c r="IOS75" s="149"/>
      <c r="IOT75" s="149"/>
      <c r="IOU75" s="149"/>
      <c r="IOV75" s="149"/>
      <c r="IOW75" s="149"/>
      <c r="IOX75" s="149"/>
      <c r="IOY75" s="149"/>
      <c r="IOZ75" s="149"/>
      <c r="IPA75" s="149"/>
      <c r="IPB75" s="149"/>
      <c r="IPC75" s="149"/>
      <c r="IPD75" s="149"/>
      <c r="IPE75" s="150"/>
      <c r="IPF75" s="149"/>
      <c r="IPG75" s="149"/>
      <c r="IPH75" s="149"/>
      <c r="IPI75" s="149"/>
      <c r="IPJ75" s="149"/>
      <c r="IPK75" s="149"/>
      <c r="IPL75" s="149"/>
      <c r="IPM75" s="149"/>
      <c r="IPN75" s="149"/>
      <c r="IPO75" s="149"/>
      <c r="IPP75" s="149"/>
      <c r="IPQ75" s="149"/>
      <c r="IPR75" s="149"/>
      <c r="IPS75" s="149"/>
      <c r="IPT75" s="149"/>
      <c r="IPU75" s="150"/>
      <c r="IPV75" s="149"/>
      <c r="IPW75" s="149"/>
      <c r="IPX75" s="149"/>
      <c r="IPY75" s="149"/>
      <c r="IPZ75" s="149"/>
      <c r="IQA75" s="149"/>
      <c r="IQB75" s="149"/>
      <c r="IQC75" s="149"/>
      <c r="IQD75" s="149"/>
      <c r="IQE75" s="149"/>
      <c r="IQF75" s="149"/>
      <c r="IQG75" s="149"/>
      <c r="IQH75" s="149"/>
      <c r="IQI75" s="149"/>
      <c r="IQJ75" s="149"/>
      <c r="IQK75" s="150"/>
      <c r="IQL75" s="149"/>
      <c r="IQM75" s="149"/>
      <c r="IQN75" s="149"/>
      <c r="IQO75" s="149"/>
      <c r="IQP75" s="149"/>
      <c r="IQQ75" s="149"/>
      <c r="IQR75" s="149"/>
      <c r="IQS75" s="149"/>
      <c r="IQT75" s="149"/>
      <c r="IQU75" s="149"/>
      <c r="IQV75" s="149"/>
      <c r="IQW75" s="149"/>
      <c r="IQX75" s="149"/>
      <c r="IQY75" s="149"/>
      <c r="IQZ75" s="149"/>
      <c r="IRA75" s="150"/>
      <c r="IRB75" s="149"/>
      <c r="IRC75" s="149"/>
      <c r="IRD75" s="149"/>
      <c r="IRE75" s="149"/>
      <c r="IRF75" s="149"/>
      <c r="IRG75" s="149"/>
      <c r="IRH75" s="149"/>
      <c r="IRI75" s="149"/>
      <c r="IRJ75" s="149"/>
      <c r="IRK75" s="149"/>
      <c r="IRL75" s="149"/>
      <c r="IRM75" s="149"/>
      <c r="IRN75" s="149"/>
      <c r="IRO75" s="149"/>
      <c r="IRP75" s="149"/>
      <c r="IRQ75" s="150"/>
      <c r="IRR75" s="149"/>
      <c r="IRS75" s="149"/>
      <c r="IRT75" s="149"/>
      <c r="IRU75" s="149"/>
      <c r="IRV75" s="149"/>
      <c r="IRW75" s="149"/>
      <c r="IRX75" s="149"/>
      <c r="IRY75" s="149"/>
      <c r="IRZ75" s="149"/>
      <c r="ISA75" s="149"/>
      <c r="ISB75" s="149"/>
      <c r="ISC75" s="149"/>
      <c r="ISD75" s="149"/>
      <c r="ISE75" s="149"/>
      <c r="ISF75" s="149"/>
      <c r="ISG75" s="150"/>
      <c r="ISH75" s="149"/>
      <c r="ISI75" s="149"/>
      <c r="ISJ75" s="149"/>
      <c r="ISK75" s="149"/>
      <c r="ISL75" s="149"/>
      <c r="ISM75" s="149"/>
      <c r="ISN75" s="149"/>
      <c r="ISO75" s="149"/>
      <c r="ISP75" s="149"/>
      <c r="ISQ75" s="149"/>
      <c r="ISR75" s="149"/>
      <c r="ISS75" s="149"/>
      <c r="IST75" s="149"/>
      <c r="ISU75" s="149"/>
      <c r="ISV75" s="149"/>
      <c r="ISW75" s="150"/>
      <c r="ISX75" s="149"/>
      <c r="ISY75" s="149"/>
      <c r="ISZ75" s="149"/>
      <c r="ITA75" s="149"/>
      <c r="ITB75" s="149"/>
      <c r="ITC75" s="149"/>
      <c r="ITD75" s="149"/>
      <c r="ITE75" s="149"/>
      <c r="ITF75" s="149"/>
      <c r="ITG75" s="149"/>
      <c r="ITH75" s="149"/>
      <c r="ITI75" s="149"/>
      <c r="ITJ75" s="149"/>
      <c r="ITK75" s="149"/>
      <c r="ITL75" s="149"/>
      <c r="ITM75" s="150"/>
      <c r="ITN75" s="149"/>
      <c r="ITO75" s="149"/>
      <c r="ITP75" s="149"/>
      <c r="ITQ75" s="149"/>
      <c r="ITR75" s="149"/>
      <c r="ITS75" s="149"/>
      <c r="ITT75" s="149"/>
      <c r="ITU75" s="149"/>
      <c r="ITV75" s="149"/>
      <c r="ITW75" s="149"/>
      <c r="ITX75" s="149"/>
      <c r="ITY75" s="149"/>
      <c r="ITZ75" s="149"/>
      <c r="IUA75" s="149"/>
      <c r="IUB75" s="149"/>
      <c r="IUC75" s="150"/>
      <c r="IUD75" s="149"/>
      <c r="IUE75" s="149"/>
      <c r="IUF75" s="149"/>
      <c r="IUG75" s="149"/>
      <c r="IUH75" s="149"/>
      <c r="IUI75" s="149"/>
      <c r="IUJ75" s="149"/>
      <c r="IUK75" s="149"/>
      <c r="IUL75" s="149"/>
      <c r="IUM75" s="149"/>
      <c r="IUN75" s="149"/>
      <c r="IUO75" s="149"/>
      <c r="IUP75" s="149"/>
      <c r="IUQ75" s="149"/>
      <c r="IUR75" s="149"/>
      <c r="IUS75" s="150"/>
      <c r="IUT75" s="149"/>
      <c r="IUU75" s="149"/>
      <c r="IUV75" s="149"/>
      <c r="IUW75" s="149"/>
      <c r="IUX75" s="149"/>
      <c r="IUY75" s="149"/>
      <c r="IUZ75" s="149"/>
      <c r="IVA75" s="149"/>
      <c r="IVB75" s="149"/>
      <c r="IVC75" s="149"/>
      <c r="IVD75" s="149"/>
      <c r="IVE75" s="149"/>
      <c r="IVF75" s="149"/>
      <c r="IVG75" s="149"/>
      <c r="IVH75" s="149"/>
      <c r="IVI75" s="150"/>
      <c r="IVJ75" s="149"/>
      <c r="IVK75" s="149"/>
      <c r="IVL75" s="149"/>
      <c r="IVM75" s="149"/>
      <c r="IVN75" s="149"/>
      <c r="IVO75" s="149"/>
      <c r="IVP75" s="149"/>
      <c r="IVQ75" s="149"/>
      <c r="IVR75" s="149"/>
      <c r="IVS75" s="149"/>
      <c r="IVT75" s="149"/>
      <c r="IVU75" s="149"/>
      <c r="IVV75" s="149"/>
      <c r="IVW75" s="149"/>
      <c r="IVX75" s="149"/>
      <c r="IVY75" s="150"/>
      <c r="IVZ75" s="149"/>
      <c r="IWA75" s="149"/>
      <c r="IWB75" s="149"/>
      <c r="IWC75" s="149"/>
      <c r="IWD75" s="149"/>
      <c r="IWE75" s="149"/>
      <c r="IWF75" s="149"/>
      <c r="IWG75" s="149"/>
      <c r="IWH75" s="149"/>
      <c r="IWI75" s="149"/>
      <c r="IWJ75" s="149"/>
      <c r="IWK75" s="149"/>
      <c r="IWL75" s="149"/>
      <c r="IWM75" s="149"/>
      <c r="IWN75" s="149"/>
      <c r="IWO75" s="150"/>
      <c r="IWP75" s="149"/>
      <c r="IWQ75" s="149"/>
      <c r="IWR75" s="149"/>
      <c r="IWS75" s="149"/>
      <c r="IWT75" s="149"/>
      <c r="IWU75" s="149"/>
      <c r="IWV75" s="149"/>
      <c r="IWW75" s="149"/>
      <c r="IWX75" s="149"/>
      <c r="IWY75" s="149"/>
      <c r="IWZ75" s="149"/>
      <c r="IXA75" s="149"/>
      <c r="IXB75" s="149"/>
      <c r="IXC75" s="149"/>
      <c r="IXD75" s="149"/>
      <c r="IXE75" s="150"/>
      <c r="IXF75" s="149"/>
      <c r="IXG75" s="149"/>
      <c r="IXH75" s="149"/>
      <c r="IXI75" s="149"/>
      <c r="IXJ75" s="149"/>
      <c r="IXK75" s="149"/>
      <c r="IXL75" s="149"/>
      <c r="IXM75" s="149"/>
      <c r="IXN75" s="149"/>
      <c r="IXO75" s="149"/>
      <c r="IXP75" s="149"/>
      <c r="IXQ75" s="149"/>
      <c r="IXR75" s="149"/>
      <c r="IXS75" s="149"/>
      <c r="IXT75" s="149"/>
      <c r="IXU75" s="150"/>
      <c r="IXV75" s="149"/>
      <c r="IXW75" s="149"/>
      <c r="IXX75" s="149"/>
      <c r="IXY75" s="149"/>
      <c r="IXZ75" s="149"/>
      <c r="IYA75" s="149"/>
      <c r="IYB75" s="149"/>
      <c r="IYC75" s="149"/>
      <c r="IYD75" s="149"/>
      <c r="IYE75" s="149"/>
      <c r="IYF75" s="149"/>
      <c r="IYG75" s="149"/>
      <c r="IYH75" s="149"/>
      <c r="IYI75" s="149"/>
      <c r="IYJ75" s="149"/>
      <c r="IYK75" s="150"/>
      <c r="IYL75" s="149"/>
      <c r="IYM75" s="149"/>
      <c r="IYN75" s="149"/>
      <c r="IYO75" s="149"/>
      <c r="IYP75" s="149"/>
      <c r="IYQ75" s="149"/>
      <c r="IYR75" s="149"/>
      <c r="IYS75" s="149"/>
      <c r="IYT75" s="149"/>
      <c r="IYU75" s="149"/>
      <c r="IYV75" s="149"/>
      <c r="IYW75" s="149"/>
      <c r="IYX75" s="149"/>
      <c r="IYY75" s="149"/>
      <c r="IYZ75" s="149"/>
      <c r="IZA75" s="150"/>
      <c r="IZB75" s="149"/>
      <c r="IZC75" s="149"/>
      <c r="IZD75" s="149"/>
      <c r="IZE75" s="149"/>
      <c r="IZF75" s="149"/>
      <c r="IZG75" s="149"/>
      <c r="IZH75" s="149"/>
      <c r="IZI75" s="149"/>
      <c r="IZJ75" s="149"/>
      <c r="IZK75" s="149"/>
      <c r="IZL75" s="149"/>
      <c r="IZM75" s="149"/>
      <c r="IZN75" s="149"/>
      <c r="IZO75" s="149"/>
      <c r="IZP75" s="149"/>
      <c r="IZQ75" s="150"/>
      <c r="IZR75" s="149"/>
      <c r="IZS75" s="149"/>
      <c r="IZT75" s="149"/>
      <c r="IZU75" s="149"/>
      <c r="IZV75" s="149"/>
      <c r="IZW75" s="149"/>
      <c r="IZX75" s="149"/>
      <c r="IZY75" s="149"/>
      <c r="IZZ75" s="149"/>
      <c r="JAA75" s="149"/>
      <c r="JAB75" s="149"/>
      <c r="JAC75" s="149"/>
      <c r="JAD75" s="149"/>
      <c r="JAE75" s="149"/>
      <c r="JAF75" s="149"/>
      <c r="JAG75" s="150"/>
      <c r="JAH75" s="149"/>
      <c r="JAI75" s="149"/>
      <c r="JAJ75" s="149"/>
      <c r="JAK75" s="149"/>
      <c r="JAL75" s="149"/>
      <c r="JAM75" s="149"/>
      <c r="JAN75" s="149"/>
      <c r="JAO75" s="149"/>
      <c r="JAP75" s="149"/>
      <c r="JAQ75" s="149"/>
      <c r="JAR75" s="149"/>
      <c r="JAS75" s="149"/>
      <c r="JAT75" s="149"/>
      <c r="JAU75" s="149"/>
      <c r="JAV75" s="149"/>
      <c r="JAW75" s="150"/>
      <c r="JAX75" s="149"/>
      <c r="JAY75" s="149"/>
      <c r="JAZ75" s="149"/>
      <c r="JBA75" s="149"/>
      <c r="JBB75" s="149"/>
      <c r="JBC75" s="149"/>
      <c r="JBD75" s="149"/>
      <c r="JBE75" s="149"/>
      <c r="JBF75" s="149"/>
      <c r="JBG75" s="149"/>
      <c r="JBH75" s="149"/>
      <c r="JBI75" s="149"/>
      <c r="JBJ75" s="149"/>
      <c r="JBK75" s="149"/>
      <c r="JBL75" s="149"/>
      <c r="JBM75" s="150"/>
      <c r="JBN75" s="149"/>
      <c r="JBO75" s="149"/>
      <c r="JBP75" s="149"/>
      <c r="JBQ75" s="149"/>
      <c r="JBR75" s="149"/>
      <c r="JBS75" s="149"/>
      <c r="JBT75" s="149"/>
      <c r="JBU75" s="149"/>
      <c r="JBV75" s="149"/>
      <c r="JBW75" s="149"/>
      <c r="JBX75" s="149"/>
      <c r="JBY75" s="149"/>
      <c r="JBZ75" s="149"/>
      <c r="JCA75" s="149"/>
      <c r="JCB75" s="149"/>
      <c r="JCC75" s="150"/>
      <c r="JCD75" s="149"/>
      <c r="JCE75" s="149"/>
      <c r="JCF75" s="149"/>
      <c r="JCG75" s="149"/>
      <c r="JCH75" s="149"/>
      <c r="JCI75" s="149"/>
      <c r="JCJ75" s="149"/>
      <c r="JCK75" s="149"/>
      <c r="JCL75" s="149"/>
      <c r="JCM75" s="149"/>
      <c r="JCN75" s="149"/>
      <c r="JCO75" s="149"/>
      <c r="JCP75" s="149"/>
      <c r="JCQ75" s="149"/>
      <c r="JCR75" s="149"/>
      <c r="JCS75" s="150"/>
      <c r="JCT75" s="149"/>
      <c r="JCU75" s="149"/>
      <c r="JCV75" s="149"/>
      <c r="JCW75" s="149"/>
      <c r="JCX75" s="149"/>
      <c r="JCY75" s="149"/>
      <c r="JCZ75" s="149"/>
      <c r="JDA75" s="149"/>
      <c r="JDB75" s="149"/>
      <c r="JDC75" s="149"/>
      <c r="JDD75" s="149"/>
      <c r="JDE75" s="149"/>
      <c r="JDF75" s="149"/>
      <c r="JDG75" s="149"/>
      <c r="JDH75" s="149"/>
      <c r="JDI75" s="150"/>
      <c r="JDJ75" s="149"/>
      <c r="JDK75" s="149"/>
      <c r="JDL75" s="149"/>
      <c r="JDM75" s="149"/>
      <c r="JDN75" s="149"/>
      <c r="JDO75" s="149"/>
      <c r="JDP75" s="149"/>
      <c r="JDQ75" s="149"/>
      <c r="JDR75" s="149"/>
      <c r="JDS75" s="149"/>
      <c r="JDT75" s="149"/>
      <c r="JDU75" s="149"/>
      <c r="JDV75" s="149"/>
      <c r="JDW75" s="149"/>
      <c r="JDX75" s="149"/>
      <c r="JDY75" s="150"/>
      <c r="JDZ75" s="149"/>
      <c r="JEA75" s="149"/>
      <c r="JEB75" s="149"/>
      <c r="JEC75" s="149"/>
      <c r="JED75" s="149"/>
      <c r="JEE75" s="149"/>
      <c r="JEF75" s="149"/>
      <c r="JEG75" s="149"/>
      <c r="JEH75" s="149"/>
      <c r="JEI75" s="149"/>
      <c r="JEJ75" s="149"/>
      <c r="JEK75" s="149"/>
      <c r="JEL75" s="149"/>
      <c r="JEM75" s="149"/>
      <c r="JEN75" s="149"/>
      <c r="JEO75" s="150"/>
      <c r="JEP75" s="149"/>
      <c r="JEQ75" s="149"/>
      <c r="JER75" s="149"/>
      <c r="JES75" s="149"/>
      <c r="JET75" s="149"/>
      <c r="JEU75" s="149"/>
      <c r="JEV75" s="149"/>
      <c r="JEW75" s="149"/>
      <c r="JEX75" s="149"/>
      <c r="JEY75" s="149"/>
      <c r="JEZ75" s="149"/>
      <c r="JFA75" s="149"/>
      <c r="JFB75" s="149"/>
      <c r="JFC75" s="149"/>
      <c r="JFD75" s="149"/>
      <c r="JFE75" s="150"/>
      <c r="JFF75" s="149"/>
      <c r="JFG75" s="149"/>
      <c r="JFH75" s="149"/>
      <c r="JFI75" s="149"/>
      <c r="JFJ75" s="149"/>
      <c r="JFK75" s="149"/>
      <c r="JFL75" s="149"/>
      <c r="JFM75" s="149"/>
      <c r="JFN75" s="149"/>
      <c r="JFO75" s="149"/>
      <c r="JFP75" s="149"/>
      <c r="JFQ75" s="149"/>
      <c r="JFR75" s="149"/>
      <c r="JFS75" s="149"/>
      <c r="JFT75" s="149"/>
      <c r="JFU75" s="150"/>
      <c r="JFV75" s="149"/>
      <c r="JFW75" s="149"/>
      <c r="JFX75" s="149"/>
      <c r="JFY75" s="149"/>
      <c r="JFZ75" s="149"/>
      <c r="JGA75" s="149"/>
      <c r="JGB75" s="149"/>
      <c r="JGC75" s="149"/>
      <c r="JGD75" s="149"/>
      <c r="JGE75" s="149"/>
      <c r="JGF75" s="149"/>
      <c r="JGG75" s="149"/>
      <c r="JGH75" s="149"/>
      <c r="JGI75" s="149"/>
      <c r="JGJ75" s="149"/>
      <c r="JGK75" s="150"/>
      <c r="JGL75" s="149"/>
      <c r="JGM75" s="149"/>
      <c r="JGN75" s="149"/>
      <c r="JGO75" s="149"/>
      <c r="JGP75" s="149"/>
      <c r="JGQ75" s="149"/>
      <c r="JGR75" s="149"/>
      <c r="JGS75" s="149"/>
      <c r="JGT75" s="149"/>
      <c r="JGU75" s="149"/>
      <c r="JGV75" s="149"/>
      <c r="JGW75" s="149"/>
      <c r="JGX75" s="149"/>
      <c r="JGY75" s="149"/>
      <c r="JGZ75" s="149"/>
      <c r="JHA75" s="150"/>
      <c r="JHB75" s="149"/>
      <c r="JHC75" s="149"/>
      <c r="JHD75" s="149"/>
      <c r="JHE75" s="149"/>
      <c r="JHF75" s="149"/>
      <c r="JHG75" s="149"/>
      <c r="JHH75" s="149"/>
      <c r="JHI75" s="149"/>
      <c r="JHJ75" s="149"/>
      <c r="JHK75" s="149"/>
      <c r="JHL75" s="149"/>
      <c r="JHM75" s="149"/>
      <c r="JHN75" s="149"/>
      <c r="JHO75" s="149"/>
      <c r="JHP75" s="149"/>
      <c r="JHQ75" s="150"/>
      <c r="JHR75" s="149"/>
      <c r="JHS75" s="149"/>
      <c r="JHT75" s="149"/>
      <c r="JHU75" s="149"/>
      <c r="JHV75" s="149"/>
      <c r="JHW75" s="149"/>
      <c r="JHX75" s="149"/>
      <c r="JHY75" s="149"/>
      <c r="JHZ75" s="149"/>
      <c r="JIA75" s="149"/>
      <c r="JIB75" s="149"/>
      <c r="JIC75" s="149"/>
      <c r="JID75" s="149"/>
      <c r="JIE75" s="149"/>
      <c r="JIF75" s="149"/>
      <c r="JIG75" s="150"/>
      <c r="JIH75" s="149"/>
      <c r="JII75" s="149"/>
      <c r="JIJ75" s="149"/>
      <c r="JIK75" s="149"/>
      <c r="JIL75" s="149"/>
      <c r="JIM75" s="149"/>
      <c r="JIN75" s="149"/>
      <c r="JIO75" s="149"/>
      <c r="JIP75" s="149"/>
      <c r="JIQ75" s="149"/>
      <c r="JIR75" s="149"/>
      <c r="JIS75" s="149"/>
      <c r="JIT75" s="149"/>
      <c r="JIU75" s="149"/>
      <c r="JIV75" s="149"/>
      <c r="JIW75" s="150"/>
      <c r="JIX75" s="149"/>
      <c r="JIY75" s="149"/>
      <c r="JIZ75" s="149"/>
      <c r="JJA75" s="149"/>
      <c r="JJB75" s="149"/>
      <c r="JJC75" s="149"/>
      <c r="JJD75" s="149"/>
      <c r="JJE75" s="149"/>
      <c r="JJF75" s="149"/>
      <c r="JJG75" s="149"/>
      <c r="JJH75" s="149"/>
      <c r="JJI75" s="149"/>
      <c r="JJJ75" s="149"/>
      <c r="JJK75" s="149"/>
      <c r="JJL75" s="149"/>
      <c r="JJM75" s="150"/>
      <c r="JJN75" s="149"/>
      <c r="JJO75" s="149"/>
      <c r="JJP75" s="149"/>
      <c r="JJQ75" s="149"/>
      <c r="JJR75" s="149"/>
      <c r="JJS75" s="149"/>
      <c r="JJT75" s="149"/>
      <c r="JJU75" s="149"/>
      <c r="JJV75" s="149"/>
      <c r="JJW75" s="149"/>
      <c r="JJX75" s="149"/>
      <c r="JJY75" s="149"/>
      <c r="JJZ75" s="149"/>
      <c r="JKA75" s="149"/>
      <c r="JKB75" s="149"/>
      <c r="JKC75" s="150"/>
      <c r="JKD75" s="149"/>
      <c r="JKE75" s="149"/>
      <c r="JKF75" s="149"/>
      <c r="JKG75" s="149"/>
      <c r="JKH75" s="149"/>
      <c r="JKI75" s="149"/>
      <c r="JKJ75" s="149"/>
      <c r="JKK75" s="149"/>
      <c r="JKL75" s="149"/>
      <c r="JKM75" s="149"/>
      <c r="JKN75" s="149"/>
      <c r="JKO75" s="149"/>
      <c r="JKP75" s="149"/>
      <c r="JKQ75" s="149"/>
      <c r="JKR75" s="149"/>
      <c r="JKS75" s="150"/>
      <c r="JKT75" s="149"/>
      <c r="JKU75" s="149"/>
      <c r="JKV75" s="149"/>
      <c r="JKW75" s="149"/>
      <c r="JKX75" s="149"/>
      <c r="JKY75" s="149"/>
      <c r="JKZ75" s="149"/>
      <c r="JLA75" s="149"/>
      <c r="JLB75" s="149"/>
      <c r="JLC75" s="149"/>
      <c r="JLD75" s="149"/>
      <c r="JLE75" s="149"/>
      <c r="JLF75" s="149"/>
      <c r="JLG75" s="149"/>
      <c r="JLH75" s="149"/>
      <c r="JLI75" s="150"/>
      <c r="JLJ75" s="149"/>
      <c r="JLK75" s="149"/>
      <c r="JLL75" s="149"/>
      <c r="JLM75" s="149"/>
      <c r="JLN75" s="149"/>
      <c r="JLO75" s="149"/>
      <c r="JLP75" s="149"/>
      <c r="JLQ75" s="149"/>
      <c r="JLR75" s="149"/>
      <c r="JLS75" s="149"/>
      <c r="JLT75" s="149"/>
      <c r="JLU75" s="149"/>
      <c r="JLV75" s="149"/>
      <c r="JLW75" s="149"/>
      <c r="JLX75" s="149"/>
      <c r="JLY75" s="150"/>
      <c r="JLZ75" s="149"/>
      <c r="JMA75" s="149"/>
      <c r="JMB75" s="149"/>
      <c r="JMC75" s="149"/>
      <c r="JMD75" s="149"/>
      <c r="JME75" s="149"/>
      <c r="JMF75" s="149"/>
      <c r="JMG75" s="149"/>
      <c r="JMH75" s="149"/>
      <c r="JMI75" s="149"/>
      <c r="JMJ75" s="149"/>
      <c r="JMK75" s="149"/>
      <c r="JML75" s="149"/>
      <c r="JMM75" s="149"/>
      <c r="JMN75" s="149"/>
      <c r="JMO75" s="150"/>
      <c r="JMP75" s="149"/>
      <c r="JMQ75" s="149"/>
      <c r="JMR75" s="149"/>
      <c r="JMS75" s="149"/>
      <c r="JMT75" s="149"/>
      <c r="JMU75" s="149"/>
      <c r="JMV75" s="149"/>
      <c r="JMW75" s="149"/>
      <c r="JMX75" s="149"/>
      <c r="JMY75" s="149"/>
      <c r="JMZ75" s="149"/>
      <c r="JNA75" s="149"/>
      <c r="JNB75" s="149"/>
      <c r="JNC75" s="149"/>
      <c r="JND75" s="149"/>
      <c r="JNE75" s="150"/>
      <c r="JNF75" s="149"/>
      <c r="JNG75" s="149"/>
      <c r="JNH75" s="149"/>
      <c r="JNI75" s="149"/>
      <c r="JNJ75" s="149"/>
      <c r="JNK75" s="149"/>
      <c r="JNL75" s="149"/>
      <c r="JNM75" s="149"/>
      <c r="JNN75" s="149"/>
      <c r="JNO75" s="149"/>
      <c r="JNP75" s="149"/>
      <c r="JNQ75" s="149"/>
      <c r="JNR75" s="149"/>
      <c r="JNS75" s="149"/>
      <c r="JNT75" s="149"/>
      <c r="JNU75" s="150"/>
      <c r="JNV75" s="149"/>
      <c r="JNW75" s="149"/>
      <c r="JNX75" s="149"/>
      <c r="JNY75" s="149"/>
      <c r="JNZ75" s="149"/>
      <c r="JOA75" s="149"/>
      <c r="JOB75" s="149"/>
      <c r="JOC75" s="149"/>
      <c r="JOD75" s="149"/>
      <c r="JOE75" s="149"/>
      <c r="JOF75" s="149"/>
      <c r="JOG75" s="149"/>
      <c r="JOH75" s="149"/>
      <c r="JOI75" s="149"/>
      <c r="JOJ75" s="149"/>
      <c r="JOK75" s="150"/>
      <c r="JOL75" s="149"/>
      <c r="JOM75" s="149"/>
      <c r="JON75" s="149"/>
      <c r="JOO75" s="149"/>
      <c r="JOP75" s="149"/>
      <c r="JOQ75" s="149"/>
      <c r="JOR75" s="149"/>
      <c r="JOS75" s="149"/>
      <c r="JOT75" s="149"/>
      <c r="JOU75" s="149"/>
      <c r="JOV75" s="149"/>
      <c r="JOW75" s="149"/>
      <c r="JOX75" s="149"/>
      <c r="JOY75" s="149"/>
      <c r="JOZ75" s="149"/>
      <c r="JPA75" s="150"/>
      <c r="JPB75" s="149"/>
      <c r="JPC75" s="149"/>
      <c r="JPD75" s="149"/>
      <c r="JPE75" s="149"/>
      <c r="JPF75" s="149"/>
      <c r="JPG75" s="149"/>
      <c r="JPH75" s="149"/>
      <c r="JPI75" s="149"/>
      <c r="JPJ75" s="149"/>
      <c r="JPK75" s="149"/>
      <c r="JPL75" s="149"/>
      <c r="JPM75" s="149"/>
      <c r="JPN75" s="149"/>
      <c r="JPO75" s="149"/>
      <c r="JPP75" s="149"/>
      <c r="JPQ75" s="150"/>
      <c r="JPR75" s="149"/>
      <c r="JPS75" s="149"/>
      <c r="JPT75" s="149"/>
      <c r="JPU75" s="149"/>
      <c r="JPV75" s="149"/>
      <c r="JPW75" s="149"/>
      <c r="JPX75" s="149"/>
      <c r="JPY75" s="149"/>
      <c r="JPZ75" s="149"/>
      <c r="JQA75" s="149"/>
      <c r="JQB75" s="149"/>
      <c r="JQC75" s="149"/>
      <c r="JQD75" s="149"/>
      <c r="JQE75" s="149"/>
      <c r="JQF75" s="149"/>
      <c r="JQG75" s="150"/>
      <c r="JQH75" s="149"/>
      <c r="JQI75" s="149"/>
      <c r="JQJ75" s="149"/>
      <c r="JQK75" s="149"/>
      <c r="JQL75" s="149"/>
      <c r="JQM75" s="149"/>
      <c r="JQN75" s="149"/>
      <c r="JQO75" s="149"/>
      <c r="JQP75" s="149"/>
      <c r="JQQ75" s="149"/>
      <c r="JQR75" s="149"/>
      <c r="JQS75" s="149"/>
      <c r="JQT75" s="149"/>
      <c r="JQU75" s="149"/>
      <c r="JQV75" s="149"/>
      <c r="JQW75" s="150"/>
      <c r="JQX75" s="149"/>
      <c r="JQY75" s="149"/>
      <c r="JQZ75" s="149"/>
      <c r="JRA75" s="149"/>
      <c r="JRB75" s="149"/>
      <c r="JRC75" s="149"/>
      <c r="JRD75" s="149"/>
      <c r="JRE75" s="149"/>
      <c r="JRF75" s="149"/>
      <c r="JRG75" s="149"/>
      <c r="JRH75" s="149"/>
      <c r="JRI75" s="149"/>
      <c r="JRJ75" s="149"/>
      <c r="JRK75" s="149"/>
      <c r="JRL75" s="149"/>
      <c r="JRM75" s="150"/>
      <c r="JRN75" s="149"/>
      <c r="JRO75" s="149"/>
      <c r="JRP75" s="149"/>
      <c r="JRQ75" s="149"/>
      <c r="JRR75" s="149"/>
      <c r="JRS75" s="149"/>
      <c r="JRT75" s="149"/>
      <c r="JRU75" s="149"/>
      <c r="JRV75" s="149"/>
      <c r="JRW75" s="149"/>
      <c r="JRX75" s="149"/>
      <c r="JRY75" s="149"/>
      <c r="JRZ75" s="149"/>
      <c r="JSA75" s="149"/>
      <c r="JSB75" s="149"/>
      <c r="JSC75" s="150"/>
      <c r="JSD75" s="149"/>
      <c r="JSE75" s="149"/>
      <c r="JSF75" s="149"/>
      <c r="JSG75" s="149"/>
      <c r="JSH75" s="149"/>
      <c r="JSI75" s="149"/>
      <c r="JSJ75" s="149"/>
      <c r="JSK75" s="149"/>
      <c r="JSL75" s="149"/>
      <c r="JSM75" s="149"/>
      <c r="JSN75" s="149"/>
      <c r="JSO75" s="149"/>
      <c r="JSP75" s="149"/>
      <c r="JSQ75" s="149"/>
      <c r="JSR75" s="149"/>
      <c r="JSS75" s="150"/>
      <c r="JST75" s="149"/>
      <c r="JSU75" s="149"/>
      <c r="JSV75" s="149"/>
      <c r="JSW75" s="149"/>
      <c r="JSX75" s="149"/>
      <c r="JSY75" s="149"/>
      <c r="JSZ75" s="149"/>
      <c r="JTA75" s="149"/>
      <c r="JTB75" s="149"/>
      <c r="JTC75" s="149"/>
      <c r="JTD75" s="149"/>
      <c r="JTE75" s="149"/>
      <c r="JTF75" s="149"/>
      <c r="JTG75" s="149"/>
      <c r="JTH75" s="149"/>
      <c r="JTI75" s="150"/>
      <c r="JTJ75" s="149"/>
      <c r="JTK75" s="149"/>
      <c r="JTL75" s="149"/>
      <c r="JTM75" s="149"/>
      <c r="JTN75" s="149"/>
      <c r="JTO75" s="149"/>
      <c r="JTP75" s="149"/>
      <c r="JTQ75" s="149"/>
      <c r="JTR75" s="149"/>
      <c r="JTS75" s="149"/>
      <c r="JTT75" s="149"/>
      <c r="JTU75" s="149"/>
      <c r="JTV75" s="149"/>
      <c r="JTW75" s="149"/>
      <c r="JTX75" s="149"/>
      <c r="JTY75" s="150"/>
      <c r="JTZ75" s="149"/>
      <c r="JUA75" s="149"/>
      <c r="JUB75" s="149"/>
      <c r="JUC75" s="149"/>
      <c r="JUD75" s="149"/>
      <c r="JUE75" s="149"/>
      <c r="JUF75" s="149"/>
      <c r="JUG75" s="149"/>
      <c r="JUH75" s="149"/>
      <c r="JUI75" s="149"/>
      <c r="JUJ75" s="149"/>
      <c r="JUK75" s="149"/>
      <c r="JUL75" s="149"/>
      <c r="JUM75" s="149"/>
      <c r="JUN75" s="149"/>
      <c r="JUO75" s="150"/>
      <c r="JUP75" s="149"/>
      <c r="JUQ75" s="149"/>
      <c r="JUR75" s="149"/>
      <c r="JUS75" s="149"/>
      <c r="JUT75" s="149"/>
      <c r="JUU75" s="149"/>
      <c r="JUV75" s="149"/>
      <c r="JUW75" s="149"/>
      <c r="JUX75" s="149"/>
      <c r="JUY75" s="149"/>
      <c r="JUZ75" s="149"/>
      <c r="JVA75" s="149"/>
      <c r="JVB75" s="149"/>
      <c r="JVC75" s="149"/>
      <c r="JVD75" s="149"/>
      <c r="JVE75" s="150"/>
      <c r="JVF75" s="149"/>
      <c r="JVG75" s="149"/>
      <c r="JVH75" s="149"/>
      <c r="JVI75" s="149"/>
      <c r="JVJ75" s="149"/>
      <c r="JVK75" s="149"/>
      <c r="JVL75" s="149"/>
      <c r="JVM75" s="149"/>
      <c r="JVN75" s="149"/>
      <c r="JVO75" s="149"/>
      <c r="JVP75" s="149"/>
      <c r="JVQ75" s="149"/>
      <c r="JVR75" s="149"/>
      <c r="JVS75" s="149"/>
      <c r="JVT75" s="149"/>
      <c r="JVU75" s="150"/>
      <c r="JVV75" s="149"/>
      <c r="JVW75" s="149"/>
      <c r="JVX75" s="149"/>
      <c r="JVY75" s="149"/>
      <c r="JVZ75" s="149"/>
      <c r="JWA75" s="149"/>
      <c r="JWB75" s="149"/>
      <c r="JWC75" s="149"/>
      <c r="JWD75" s="149"/>
      <c r="JWE75" s="149"/>
      <c r="JWF75" s="149"/>
      <c r="JWG75" s="149"/>
      <c r="JWH75" s="149"/>
      <c r="JWI75" s="149"/>
      <c r="JWJ75" s="149"/>
      <c r="JWK75" s="150"/>
      <c r="JWL75" s="149"/>
      <c r="JWM75" s="149"/>
      <c r="JWN75" s="149"/>
      <c r="JWO75" s="149"/>
      <c r="JWP75" s="149"/>
      <c r="JWQ75" s="149"/>
      <c r="JWR75" s="149"/>
      <c r="JWS75" s="149"/>
      <c r="JWT75" s="149"/>
      <c r="JWU75" s="149"/>
      <c r="JWV75" s="149"/>
      <c r="JWW75" s="149"/>
      <c r="JWX75" s="149"/>
      <c r="JWY75" s="149"/>
      <c r="JWZ75" s="149"/>
      <c r="JXA75" s="150"/>
      <c r="JXB75" s="149"/>
      <c r="JXC75" s="149"/>
      <c r="JXD75" s="149"/>
      <c r="JXE75" s="149"/>
      <c r="JXF75" s="149"/>
      <c r="JXG75" s="149"/>
      <c r="JXH75" s="149"/>
      <c r="JXI75" s="149"/>
      <c r="JXJ75" s="149"/>
      <c r="JXK75" s="149"/>
      <c r="JXL75" s="149"/>
      <c r="JXM75" s="149"/>
      <c r="JXN75" s="149"/>
      <c r="JXO75" s="149"/>
      <c r="JXP75" s="149"/>
      <c r="JXQ75" s="150"/>
      <c r="JXR75" s="149"/>
      <c r="JXS75" s="149"/>
      <c r="JXT75" s="149"/>
      <c r="JXU75" s="149"/>
      <c r="JXV75" s="149"/>
      <c r="JXW75" s="149"/>
      <c r="JXX75" s="149"/>
      <c r="JXY75" s="149"/>
      <c r="JXZ75" s="149"/>
      <c r="JYA75" s="149"/>
      <c r="JYB75" s="149"/>
      <c r="JYC75" s="149"/>
      <c r="JYD75" s="149"/>
      <c r="JYE75" s="149"/>
      <c r="JYF75" s="149"/>
      <c r="JYG75" s="150"/>
      <c r="JYH75" s="149"/>
      <c r="JYI75" s="149"/>
      <c r="JYJ75" s="149"/>
      <c r="JYK75" s="149"/>
      <c r="JYL75" s="149"/>
      <c r="JYM75" s="149"/>
      <c r="JYN75" s="149"/>
      <c r="JYO75" s="149"/>
      <c r="JYP75" s="149"/>
      <c r="JYQ75" s="149"/>
      <c r="JYR75" s="149"/>
      <c r="JYS75" s="149"/>
      <c r="JYT75" s="149"/>
      <c r="JYU75" s="149"/>
      <c r="JYV75" s="149"/>
      <c r="JYW75" s="150"/>
      <c r="JYX75" s="149"/>
      <c r="JYY75" s="149"/>
      <c r="JYZ75" s="149"/>
      <c r="JZA75" s="149"/>
      <c r="JZB75" s="149"/>
      <c r="JZC75" s="149"/>
      <c r="JZD75" s="149"/>
      <c r="JZE75" s="149"/>
      <c r="JZF75" s="149"/>
      <c r="JZG75" s="149"/>
      <c r="JZH75" s="149"/>
      <c r="JZI75" s="149"/>
      <c r="JZJ75" s="149"/>
      <c r="JZK75" s="149"/>
      <c r="JZL75" s="149"/>
      <c r="JZM75" s="150"/>
      <c r="JZN75" s="149"/>
      <c r="JZO75" s="149"/>
      <c r="JZP75" s="149"/>
      <c r="JZQ75" s="149"/>
      <c r="JZR75" s="149"/>
      <c r="JZS75" s="149"/>
      <c r="JZT75" s="149"/>
      <c r="JZU75" s="149"/>
      <c r="JZV75" s="149"/>
      <c r="JZW75" s="149"/>
      <c r="JZX75" s="149"/>
      <c r="JZY75" s="149"/>
      <c r="JZZ75" s="149"/>
      <c r="KAA75" s="149"/>
      <c r="KAB75" s="149"/>
      <c r="KAC75" s="150"/>
      <c r="KAD75" s="149"/>
      <c r="KAE75" s="149"/>
      <c r="KAF75" s="149"/>
      <c r="KAG75" s="149"/>
      <c r="KAH75" s="149"/>
      <c r="KAI75" s="149"/>
      <c r="KAJ75" s="149"/>
      <c r="KAK75" s="149"/>
      <c r="KAL75" s="149"/>
      <c r="KAM75" s="149"/>
      <c r="KAN75" s="149"/>
      <c r="KAO75" s="149"/>
      <c r="KAP75" s="149"/>
      <c r="KAQ75" s="149"/>
      <c r="KAR75" s="149"/>
      <c r="KAS75" s="150"/>
      <c r="KAT75" s="149"/>
      <c r="KAU75" s="149"/>
      <c r="KAV75" s="149"/>
      <c r="KAW75" s="149"/>
      <c r="KAX75" s="149"/>
      <c r="KAY75" s="149"/>
      <c r="KAZ75" s="149"/>
      <c r="KBA75" s="149"/>
      <c r="KBB75" s="149"/>
      <c r="KBC75" s="149"/>
      <c r="KBD75" s="149"/>
      <c r="KBE75" s="149"/>
      <c r="KBF75" s="149"/>
      <c r="KBG75" s="149"/>
      <c r="KBH75" s="149"/>
      <c r="KBI75" s="150"/>
      <c r="KBJ75" s="149"/>
      <c r="KBK75" s="149"/>
      <c r="KBL75" s="149"/>
      <c r="KBM75" s="149"/>
      <c r="KBN75" s="149"/>
      <c r="KBO75" s="149"/>
      <c r="KBP75" s="149"/>
      <c r="KBQ75" s="149"/>
      <c r="KBR75" s="149"/>
      <c r="KBS75" s="149"/>
      <c r="KBT75" s="149"/>
      <c r="KBU75" s="149"/>
      <c r="KBV75" s="149"/>
      <c r="KBW75" s="149"/>
      <c r="KBX75" s="149"/>
      <c r="KBY75" s="150"/>
      <c r="KBZ75" s="149"/>
      <c r="KCA75" s="149"/>
      <c r="KCB75" s="149"/>
      <c r="KCC75" s="149"/>
      <c r="KCD75" s="149"/>
      <c r="KCE75" s="149"/>
      <c r="KCF75" s="149"/>
      <c r="KCG75" s="149"/>
      <c r="KCH75" s="149"/>
      <c r="KCI75" s="149"/>
      <c r="KCJ75" s="149"/>
      <c r="KCK75" s="149"/>
      <c r="KCL75" s="149"/>
      <c r="KCM75" s="149"/>
      <c r="KCN75" s="149"/>
      <c r="KCO75" s="150"/>
      <c r="KCP75" s="149"/>
      <c r="KCQ75" s="149"/>
      <c r="KCR75" s="149"/>
      <c r="KCS75" s="149"/>
      <c r="KCT75" s="149"/>
      <c r="KCU75" s="149"/>
      <c r="KCV75" s="149"/>
      <c r="KCW75" s="149"/>
      <c r="KCX75" s="149"/>
      <c r="KCY75" s="149"/>
      <c r="KCZ75" s="149"/>
      <c r="KDA75" s="149"/>
      <c r="KDB75" s="149"/>
      <c r="KDC75" s="149"/>
      <c r="KDD75" s="149"/>
      <c r="KDE75" s="150"/>
      <c r="KDF75" s="149"/>
      <c r="KDG75" s="149"/>
      <c r="KDH75" s="149"/>
      <c r="KDI75" s="149"/>
      <c r="KDJ75" s="149"/>
      <c r="KDK75" s="149"/>
      <c r="KDL75" s="149"/>
      <c r="KDM75" s="149"/>
      <c r="KDN75" s="149"/>
      <c r="KDO75" s="149"/>
      <c r="KDP75" s="149"/>
      <c r="KDQ75" s="149"/>
      <c r="KDR75" s="149"/>
      <c r="KDS75" s="149"/>
      <c r="KDT75" s="149"/>
      <c r="KDU75" s="150"/>
      <c r="KDV75" s="149"/>
      <c r="KDW75" s="149"/>
      <c r="KDX75" s="149"/>
      <c r="KDY75" s="149"/>
      <c r="KDZ75" s="149"/>
      <c r="KEA75" s="149"/>
      <c r="KEB75" s="149"/>
      <c r="KEC75" s="149"/>
      <c r="KED75" s="149"/>
      <c r="KEE75" s="149"/>
      <c r="KEF75" s="149"/>
      <c r="KEG75" s="149"/>
      <c r="KEH75" s="149"/>
      <c r="KEI75" s="149"/>
      <c r="KEJ75" s="149"/>
      <c r="KEK75" s="150"/>
      <c r="KEL75" s="149"/>
      <c r="KEM75" s="149"/>
      <c r="KEN75" s="149"/>
      <c r="KEO75" s="149"/>
      <c r="KEP75" s="149"/>
      <c r="KEQ75" s="149"/>
      <c r="KER75" s="149"/>
      <c r="KES75" s="149"/>
      <c r="KET75" s="149"/>
      <c r="KEU75" s="149"/>
      <c r="KEV75" s="149"/>
      <c r="KEW75" s="149"/>
      <c r="KEX75" s="149"/>
      <c r="KEY75" s="149"/>
      <c r="KEZ75" s="149"/>
      <c r="KFA75" s="150"/>
      <c r="KFB75" s="149"/>
      <c r="KFC75" s="149"/>
      <c r="KFD75" s="149"/>
      <c r="KFE75" s="149"/>
      <c r="KFF75" s="149"/>
      <c r="KFG75" s="149"/>
      <c r="KFH75" s="149"/>
      <c r="KFI75" s="149"/>
      <c r="KFJ75" s="149"/>
      <c r="KFK75" s="149"/>
      <c r="KFL75" s="149"/>
      <c r="KFM75" s="149"/>
      <c r="KFN75" s="149"/>
      <c r="KFO75" s="149"/>
      <c r="KFP75" s="149"/>
      <c r="KFQ75" s="150"/>
      <c r="KFR75" s="149"/>
      <c r="KFS75" s="149"/>
      <c r="KFT75" s="149"/>
      <c r="KFU75" s="149"/>
      <c r="KFV75" s="149"/>
      <c r="KFW75" s="149"/>
      <c r="KFX75" s="149"/>
      <c r="KFY75" s="149"/>
      <c r="KFZ75" s="149"/>
      <c r="KGA75" s="149"/>
      <c r="KGB75" s="149"/>
      <c r="KGC75" s="149"/>
      <c r="KGD75" s="149"/>
      <c r="KGE75" s="149"/>
      <c r="KGF75" s="149"/>
      <c r="KGG75" s="150"/>
      <c r="KGH75" s="149"/>
      <c r="KGI75" s="149"/>
      <c r="KGJ75" s="149"/>
      <c r="KGK75" s="149"/>
      <c r="KGL75" s="149"/>
      <c r="KGM75" s="149"/>
      <c r="KGN75" s="149"/>
      <c r="KGO75" s="149"/>
      <c r="KGP75" s="149"/>
      <c r="KGQ75" s="149"/>
      <c r="KGR75" s="149"/>
      <c r="KGS75" s="149"/>
      <c r="KGT75" s="149"/>
      <c r="KGU75" s="149"/>
      <c r="KGV75" s="149"/>
      <c r="KGW75" s="150"/>
      <c r="KGX75" s="149"/>
      <c r="KGY75" s="149"/>
      <c r="KGZ75" s="149"/>
      <c r="KHA75" s="149"/>
      <c r="KHB75" s="149"/>
      <c r="KHC75" s="149"/>
      <c r="KHD75" s="149"/>
      <c r="KHE75" s="149"/>
      <c r="KHF75" s="149"/>
      <c r="KHG75" s="149"/>
      <c r="KHH75" s="149"/>
      <c r="KHI75" s="149"/>
      <c r="KHJ75" s="149"/>
      <c r="KHK75" s="149"/>
      <c r="KHL75" s="149"/>
      <c r="KHM75" s="150"/>
      <c r="KHN75" s="149"/>
      <c r="KHO75" s="149"/>
      <c r="KHP75" s="149"/>
      <c r="KHQ75" s="149"/>
      <c r="KHR75" s="149"/>
      <c r="KHS75" s="149"/>
      <c r="KHT75" s="149"/>
      <c r="KHU75" s="149"/>
      <c r="KHV75" s="149"/>
      <c r="KHW75" s="149"/>
      <c r="KHX75" s="149"/>
      <c r="KHY75" s="149"/>
      <c r="KHZ75" s="149"/>
      <c r="KIA75" s="149"/>
      <c r="KIB75" s="149"/>
      <c r="KIC75" s="150"/>
      <c r="KID75" s="149"/>
      <c r="KIE75" s="149"/>
      <c r="KIF75" s="149"/>
      <c r="KIG75" s="149"/>
      <c r="KIH75" s="149"/>
      <c r="KII75" s="149"/>
      <c r="KIJ75" s="149"/>
      <c r="KIK75" s="149"/>
      <c r="KIL75" s="149"/>
      <c r="KIM75" s="149"/>
      <c r="KIN75" s="149"/>
      <c r="KIO75" s="149"/>
      <c r="KIP75" s="149"/>
      <c r="KIQ75" s="149"/>
      <c r="KIR75" s="149"/>
      <c r="KIS75" s="150"/>
      <c r="KIT75" s="149"/>
      <c r="KIU75" s="149"/>
      <c r="KIV75" s="149"/>
      <c r="KIW75" s="149"/>
      <c r="KIX75" s="149"/>
      <c r="KIY75" s="149"/>
      <c r="KIZ75" s="149"/>
      <c r="KJA75" s="149"/>
      <c r="KJB75" s="149"/>
      <c r="KJC75" s="149"/>
      <c r="KJD75" s="149"/>
      <c r="KJE75" s="149"/>
      <c r="KJF75" s="149"/>
      <c r="KJG75" s="149"/>
      <c r="KJH75" s="149"/>
      <c r="KJI75" s="150"/>
      <c r="KJJ75" s="149"/>
      <c r="KJK75" s="149"/>
      <c r="KJL75" s="149"/>
      <c r="KJM75" s="149"/>
      <c r="KJN75" s="149"/>
      <c r="KJO75" s="149"/>
      <c r="KJP75" s="149"/>
      <c r="KJQ75" s="149"/>
      <c r="KJR75" s="149"/>
      <c r="KJS75" s="149"/>
      <c r="KJT75" s="149"/>
      <c r="KJU75" s="149"/>
      <c r="KJV75" s="149"/>
      <c r="KJW75" s="149"/>
      <c r="KJX75" s="149"/>
      <c r="KJY75" s="150"/>
      <c r="KJZ75" s="149"/>
      <c r="KKA75" s="149"/>
      <c r="KKB75" s="149"/>
      <c r="KKC75" s="149"/>
      <c r="KKD75" s="149"/>
      <c r="KKE75" s="149"/>
      <c r="KKF75" s="149"/>
      <c r="KKG75" s="149"/>
      <c r="KKH75" s="149"/>
      <c r="KKI75" s="149"/>
      <c r="KKJ75" s="149"/>
      <c r="KKK75" s="149"/>
      <c r="KKL75" s="149"/>
      <c r="KKM75" s="149"/>
      <c r="KKN75" s="149"/>
      <c r="KKO75" s="150"/>
      <c r="KKP75" s="149"/>
      <c r="KKQ75" s="149"/>
      <c r="KKR75" s="149"/>
      <c r="KKS75" s="149"/>
      <c r="KKT75" s="149"/>
      <c r="KKU75" s="149"/>
      <c r="KKV75" s="149"/>
      <c r="KKW75" s="149"/>
      <c r="KKX75" s="149"/>
      <c r="KKY75" s="149"/>
      <c r="KKZ75" s="149"/>
      <c r="KLA75" s="149"/>
      <c r="KLB75" s="149"/>
      <c r="KLC75" s="149"/>
      <c r="KLD75" s="149"/>
      <c r="KLE75" s="150"/>
      <c r="KLF75" s="149"/>
      <c r="KLG75" s="149"/>
      <c r="KLH75" s="149"/>
      <c r="KLI75" s="149"/>
      <c r="KLJ75" s="149"/>
      <c r="KLK75" s="149"/>
      <c r="KLL75" s="149"/>
      <c r="KLM75" s="149"/>
      <c r="KLN75" s="149"/>
      <c r="KLO75" s="149"/>
      <c r="KLP75" s="149"/>
      <c r="KLQ75" s="149"/>
      <c r="KLR75" s="149"/>
      <c r="KLS75" s="149"/>
      <c r="KLT75" s="149"/>
      <c r="KLU75" s="150"/>
      <c r="KLV75" s="149"/>
      <c r="KLW75" s="149"/>
      <c r="KLX75" s="149"/>
      <c r="KLY75" s="149"/>
      <c r="KLZ75" s="149"/>
      <c r="KMA75" s="149"/>
      <c r="KMB75" s="149"/>
      <c r="KMC75" s="149"/>
      <c r="KMD75" s="149"/>
      <c r="KME75" s="149"/>
      <c r="KMF75" s="149"/>
      <c r="KMG75" s="149"/>
      <c r="KMH75" s="149"/>
      <c r="KMI75" s="149"/>
      <c r="KMJ75" s="149"/>
      <c r="KMK75" s="150"/>
      <c r="KML75" s="149"/>
      <c r="KMM75" s="149"/>
      <c r="KMN75" s="149"/>
      <c r="KMO75" s="149"/>
      <c r="KMP75" s="149"/>
      <c r="KMQ75" s="149"/>
      <c r="KMR75" s="149"/>
      <c r="KMS75" s="149"/>
      <c r="KMT75" s="149"/>
      <c r="KMU75" s="149"/>
      <c r="KMV75" s="149"/>
      <c r="KMW75" s="149"/>
      <c r="KMX75" s="149"/>
      <c r="KMY75" s="149"/>
      <c r="KMZ75" s="149"/>
      <c r="KNA75" s="150"/>
      <c r="KNB75" s="149"/>
      <c r="KNC75" s="149"/>
      <c r="KND75" s="149"/>
      <c r="KNE75" s="149"/>
      <c r="KNF75" s="149"/>
      <c r="KNG75" s="149"/>
      <c r="KNH75" s="149"/>
      <c r="KNI75" s="149"/>
      <c r="KNJ75" s="149"/>
      <c r="KNK75" s="149"/>
      <c r="KNL75" s="149"/>
      <c r="KNM75" s="149"/>
      <c r="KNN75" s="149"/>
      <c r="KNO75" s="149"/>
      <c r="KNP75" s="149"/>
      <c r="KNQ75" s="150"/>
      <c r="KNR75" s="149"/>
      <c r="KNS75" s="149"/>
      <c r="KNT75" s="149"/>
      <c r="KNU75" s="149"/>
      <c r="KNV75" s="149"/>
      <c r="KNW75" s="149"/>
      <c r="KNX75" s="149"/>
      <c r="KNY75" s="149"/>
      <c r="KNZ75" s="149"/>
      <c r="KOA75" s="149"/>
      <c r="KOB75" s="149"/>
      <c r="KOC75" s="149"/>
      <c r="KOD75" s="149"/>
      <c r="KOE75" s="149"/>
      <c r="KOF75" s="149"/>
      <c r="KOG75" s="150"/>
      <c r="KOH75" s="149"/>
      <c r="KOI75" s="149"/>
      <c r="KOJ75" s="149"/>
      <c r="KOK75" s="149"/>
      <c r="KOL75" s="149"/>
      <c r="KOM75" s="149"/>
      <c r="KON75" s="149"/>
      <c r="KOO75" s="149"/>
      <c r="KOP75" s="149"/>
      <c r="KOQ75" s="149"/>
      <c r="KOR75" s="149"/>
      <c r="KOS75" s="149"/>
      <c r="KOT75" s="149"/>
      <c r="KOU75" s="149"/>
      <c r="KOV75" s="149"/>
      <c r="KOW75" s="150"/>
      <c r="KOX75" s="149"/>
      <c r="KOY75" s="149"/>
      <c r="KOZ75" s="149"/>
      <c r="KPA75" s="149"/>
      <c r="KPB75" s="149"/>
      <c r="KPC75" s="149"/>
      <c r="KPD75" s="149"/>
      <c r="KPE75" s="149"/>
      <c r="KPF75" s="149"/>
      <c r="KPG75" s="149"/>
      <c r="KPH75" s="149"/>
      <c r="KPI75" s="149"/>
      <c r="KPJ75" s="149"/>
      <c r="KPK75" s="149"/>
      <c r="KPL75" s="149"/>
      <c r="KPM75" s="150"/>
      <c r="KPN75" s="149"/>
      <c r="KPO75" s="149"/>
      <c r="KPP75" s="149"/>
      <c r="KPQ75" s="149"/>
      <c r="KPR75" s="149"/>
      <c r="KPS75" s="149"/>
      <c r="KPT75" s="149"/>
      <c r="KPU75" s="149"/>
      <c r="KPV75" s="149"/>
      <c r="KPW75" s="149"/>
      <c r="KPX75" s="149"/>
      <c r="KPY75" s="149"/>
      <c r="KPZ75" s="149"/>
      <c r="KQA75" s="149"/>
      <c r="KQB75" s="149"/>
      <c r="KQC75" s="150"/>
      <c r="KQD75" s="149"/>
      <c r="KQE75" s="149"/>
      <c r="KQF75" s="149"/>
      <c r="KQG75" s="149"/>
      <c r="KQH75" s="149"/>
      <c r="KQI75" s="149"/>
      <c r="KQJ75" s="149"/>
      <c r="KQK75" s="149"/>
      <c r="KQL75" s="149"/>
      <c r="KQM75" s="149"/>
      <c r="KQN75" s="149"/>
      <c r="KQO75" s="149"/>
      <c r="KQP75" s="149"/>
      <c r="KQQ75" s="149"/>
      <c r="KQR75" s="149"/>
      <c r="KQS75" s="150"/>
      <c r="KQT75" s="149"/>
      <c r="KQU75" s="149"/>
      <c r="KQV75" s="149"/>
      <c r="KQW75" s="149"/>
      <c r="KQX75" s="149"/>
      <c r="KQY75" s="149"/>
      <c r="KQZ75" s="149"/>
      <c r="KRA75" s="149"/>
      <c r="KRB75" s="149"/>
      <c r="KRC75" s="149"/>
      <c r="KRD75" s="149"/>
      <c r="KRE75" s="149"/>
      <c r="KRF75" s="149"/>
      <c r="KRG75" s="149"/>
      <c r="KRH75" s="149"/>
      <c r="KRI75" s="150"/>
      <c r="KRJ75" s="149"/>
      <c r="KRK75" s="149"/>
      <c r="KRL75" s="149"/>
      <c r="KRM75" s="149"/>
      <c r="KRN75" s="149"/>
      <c r="KRO75" s="149"/>
      <c r="KRP75" s="149"/>
      <c r="KRQ75" s="149"/>
      <c r="KRR75" s="149"/>
      <c r="KRS75" s="149"/>
      <c r="KRT75" s="149"/>
      <c r="KRU75" s="149"/>
      <c r="KRV75" s="149"/>
      <c r="KRW75" s="149"/>
      <c r="KRX75" s="149"/>
      <c r="KRY75" s="150"/>
      <c r="KRZ75" s="149"/>
      <c r="KSA75" s="149"/>
      <c r="KSB75" s="149"/>
      <c r="KSC75" s="149"/>
      <c r="KSD75" s="149"/>
      <c r="KSE75" s="149"/>
      <c r="KSF75" s="149"/>
      <c r="KSG75" s="149"/>
      <c r="KSH75" s="149"/>
      <c r="KSI75" s="149"/>
      <c r="KSJ75" s="149"/>
      <c r="KSK75" s="149"/>
      <c r="KSL75" s="149"/>
      <c r="KSM75" s="149"/>
      <c r="KSN75" s="149"/>
      <c r="KSO75" s="150"/>
      <c r="KSP75" s="149"/>
      <c r="KSQ75" s="149"/>
      <c r="KSR75" s="149"/>
      <c r="KSS75" s="149"/>
      <c r="KST75" s="149"/>
      <c r="KSU75" s="149"/>
      <c r="KSV75" s="149"/>
      <c r="KSW75" s="149"/>
      <c r="KSX75" s="149"/>
      <c r="KSY75" s="149"/>
      <c r="KSZ75" s="149"/>
      <c r="KTA75" s="149"/>
      <c r="KTB75" s="149"/>
      <c r="KTC75" s="149"/>
      <c r="KTD75" s="149"/>
      <c r="KTE75" s="150"/>
      <c r="KTF75" s="149"/>
      <c r="KTG75" s="149"/>
      <c r="KTH75" s="149"/>
      <c r="KTI75" s="149"/>
      <c r="KTJ75" s="149"/>
      <c r="KTK75" s="149"/>
      <c r="KTL75" s="149"/>
      <c r="KTM75" s="149"/>
      <c r="KTN75" s="149"/>
      <c r="KTO75" s="149"/>
      <c r="KTP75" s="149"/>
      <c r="KTQ75" s="149"/>
      <c r="KTR75" s="149"/>
      <c r="KTS75" s="149"/>
      <c r="KTT75" s="149"/>
      <c r="KTU75" s="150"/>
      <c r="KTV75" s="149"/>
      <c r="KTW75" s="149"/>
      <c r="KTX75" s="149"/>
      <c r="KTY75" s="149"/>
      <c r="KTZ75" s="149"/>
      <c r="KUA75" s="149"/>
      <c r="KUB75" s="149"/>
      <c r="KUC75" s="149"/>
      <c r="KUD75" s="149"/>
      <c r="KUE75" s="149"/>
      <c r="KUF75" s="149"/>
      <c r="KUG75" s="149"/>
      <c r="KUH75" s="149"/>
      <c r="KUI75" s="149"/>
      <c r="KUJ75" s="149"/>
      <c r="KUK75" s="150"/>
      <c r="KUL75" s="149"/>
      <c r="KUM75" s="149"/>
      <c r="KUN75" s="149"/>
      <c r="KUO75" s="149"/>
      <c r="KUP75" s="149"/>
      <c r="KUQ75" s="149"/>
      <c r="KUR75" s="149"/>
      <c r="KUS75" s="149"/>
      <c r="KUT75" s="149"/>
      <c r="KUU75" s="149"/>
      <c r="KUV75" s="149"/>
      <c r="KUW75" s="149"/>
      <c r="KUX75" s="149"/>
      <c r="KUY75" s="149"/>
      <c r="KUZ75" s="149"/>
      <c r="KVA75" s="150"/>
      <c r="KVB75" s="149"/>
      <c r="KVC75" s="149"/>
      <c r="KVD75" s="149"/>
      <c r="KVE75" s="149"/>
      <c r="KVF75" s="149"/>
      <c r="KVG75" s="149"/>
      <c r="KVH75" s="149"/>
      <c r="KVI75" s="149"/>
      <c r="KVJ75" s="149"/>
      <c r="KVK75" s="149"/>
      <c r="KVL75" s="149"/>
      <c r="KVM75" s="149"/>
      <c r="KVN75" s="149"/>
      <c r="KVO75" s="149"/>
      <c r="KVP75" s="149"/>
      <c r="KVQ75" s="150"/>
      <c r="KVR75" s="149"/>
      <c r="KVS75" s="149"/>
      <c r="KVT75" s="149"/>
      <c r="KVU75" s="149"/>
      <c r="KVV75" s="149"/>
      <c r="KVW75" s="149"/>
      <c r="KVX75" s="149"/>
      <c r="KVY75" s="149"/>
      <c r="KVZ75" s="149"/>
      <c r="KWA75" s="149"/>
      <c r="KWB75" s="149"/>
      <c r="KWC75" s="149"/>
      <c r="KWD75" s="149"/>
      <c r="KWE75" s="149"/>
      <c r="KWF75" s="149"/>
      <c r="KWG75" s="150"/>
      <c r="KWH75" s="149"/>
      <c r="KWI75" s="149"/>
      <c r="KWJ75" s="149"/>
      <c r="KWK75" s="149"/>
      <c r="KWL75" s="149"/>
      <c r="KWM75" s="149"/>
      <c r="KWN75" s="149"/>
      <c r="KWO75" s="149"/>
      <c r="KWP75" s="149"/>
      <c r="KWQ75" s="149"/>
      <c r="KWR75" s="149"/>
      <c r="KWS75" s="149"/>
      <c r="KWT75" s="149"/>
      <c r="KWU75" s="149"/>
      <c r="KWV75" s="149"/>
      <c r="KWW75" s="150"/>
      <c r="KWX75" s="149"/>
      <c r="KWY75" s="149"/>
      <c r="KWZ75" s="149"/>
      <c r="KXA75" s="149"/>
      <c r="KXB75" s="149"/>
      <c r="KXC75" s="149"/>
      <c r="KXD75" s="149"/>
      <c r="KXE75" s="149"/>
      <c r="KXF75" s="149"/>
      <c r="KXG75" s="149"/>
      <c r="KXH75" s="149"/>
      <c r="KXI75" s="149"/>
      <c r="KXJ75" s="149"/>
      <c r="KXK75" s="149"/>
      <c r="KXL75" s="149"/>
      <c r="KXM75" s="150"/>
      <c r="KXN75" s="149"/>
      <c r="KXO75" s="149"/>
      <c r="KXP75" s="149"/>
      <c r="KXQ75" s="149"/>
      <c r="KXR75" s="149"/>
      <c r="KXS75" s="149"/>
      <c r="KXT75" s="149"/>
      <c r="KXU75" s="149"/>
      <c r="KXV75" s="149"/>
      <c r="KXW75" s="149"/>
      <c r="KXX75" s="149"/>
      <c r="KXY75" s="149"/>
      <c r="KXZ75" s="149"/>
      <c r="KYA75" s="149"/>
      <c r="KYB75" s="149"/>
      <c r="KYC75" s="150"/>
      <c r="KYD75" s="149"/>
      <c r="KYE75" s="149"/>
      <c r="KYF75" s="149"/>
      <c r="KYG75" s="149"/>
      <c r="KYH75" s="149"/>
      <c r="KYI75" s="149"/>
      <c r="KYJ75" s="149"/>
      <c r="KYK75" s="149"/>
      <c r="KYL75" s="149"/>
      <c r="KYM75" s="149"/>
      <c r="KYN75" s="149"/>
      <c r="KYO75" s="149"/>
      <c r="KYP75" s="149"/>
      <c r="KYQ75" s="149"/>
      <c r="KYR75" s="149"/>
      <c r="KYS75" s="150"/>
      <c r="KYT75" s="149"/>
      <c r="KYU75" s="149"/>
      <c r="KYV75" s="149"/>
      <c r="KYW75" s="149"/>
      <c r="KYX75" s="149"/>
      <c r="KYY75" s="149"/>
      <c r="KYZ75" s="149"/>
      <c r="KZA75" s="149"/>
      <c r="KZB75" s="149"/>
      <c r="KZC75" s="149"/>
      <c r="KZD75" s="149"/>
      <c r="KZE75" s="149"/>
      <c r="KZF75" s="149"/>
      <c r="KZG75" s="149"/>
      <c r="KZH75" s="149"/>
      <c r="KZI75" s="150"/>
      <c r="KZJ75" s="149"/>
      <c r="KZK75" s="149"/>
      <c r="KZL75" s="149"/>
      <c r="KZM75" s="149"/>
      <c r="KZN75" s="149"/>
      <c r="KZO75" s="149"/>
      <c r="KZP75" s="149"/>
      <c r="KZQ75" s="149"/>
      <c r="KZR75" s="149"/>
      <c r="KZS75" s="149"/>
      <c r="KZT75" s="149"/>
      <c r="KZU75" s="149"/>
      <c r="KZV75" s="149"/>
      <c r="KZW75" s="149"/>
      <c r="KZX75" s="149"/>
      <c r="KZY75" s="150"/>
      <c r="KZZ75" s="149"/>
      <c r="LAA75" s="149"/>
      <c r="LAB75" s="149"/>
      <c r="LAC75" s="149"/>
      <c r="LAD75" s="149"/>
      <c r="LAE75" s="149"/>
      <c r="LAF75" s="149"/>
      <c r="LAG75" s="149"/>
      <c r="LAH75" s="149"/>
      <c r="LAI75" s="149"/>
      <c r="LAJ75" s="149"/>
      <c r="LAK75" s="149"/>
      <c r="LAL75" s="149"/>
      <c r="LAM75" s="149"/>
      <c r="LAN75" s="149"/>
      <c r="LAO75" s="150"/>
      <c r="LAP75" s="149"/>
      <c r="LAQ75" s="149"/>
      <c r="LAR75" s="149"/>
      <c r="LAS75" s="149"/>
      <c r="LAT75" s="149"/>
      <c r="LAU75" s="149"/>
      <c r="LAV75" s="149"/>
      <c r="LAW75" s="149"/>
      <c r="LAX75" s="149"/>
      <c r="LAY75" s="149"/>
      <c r="LAZ75" s="149"/>
      <c r="LBA75" s="149"/>
      <c r="LBB75" s="149"/>
      <c r="LBC75" s="149"/>
      <c r="LBD75" s="149"/>
      <c r="LBE75" s="150"/>
      <c r="LBF75" s="149"/>
      <c r="LBG75" s="149"/>
      <c r="LBH75" s="149"/>
      <c r="LBI75" s="149"/>
      <c r="LBJ75" s="149"/>
      <c r="LBK75" s="149"/>
      <c r="LBL75" s="149"/>
      <c r="LBM75" s="149"/>
      <c r="LBN75" s="149"/>
      <c r="LBO75" s="149"/>
      <c r="LBP75" s="149"/>
      <c r="LBQ75" s="149"/>
      <c r="LBR75" s="149"/>
      <c r="LBS75" s="149"/>
      <c r="LBT75" s="149"/>
      <c r="LBU75" s="150"/>
      <c r="LBV75" s="149"/>
      <c r="LBW75" s="149"/>
      <c r="LBX75" s="149"/>
      <c r="LBY75" s="149"/>
      <c r="LBZ75" s="149"/>
      <c r="LCA75" s="149"/>
      <c r="LCB75" s="149"/>
      <c r="LCC75" s="149"/>
      <c r="LCD75" s="149"/>
      <c r="LCE75" s="149"/>
      <c r="LCF75" s="149"/>
      <c r="LCG75" s="149"/>
      <c r="LCH75" s="149"/>
      <c r="LCI75" s="149"/>
      <c r="LCJ75" s="149"/>
      <c r="LCK75" s="150"/>
      <c r="LCL75" s="149"/>
      <c r="LCM75" s="149"/>
      <c r="LCN75" s="149"/>
      <c r="LCO75" s="149"/>
      <c r="LCP75" s="149"/>
      <c r="LCQ75" s="149"/>
      <c r="LCR75" s="149"/>
      <c r="LCS75" s="149"/>
      <c r="LCT75" s="149"/>
      <c r="LCU75" s="149"/>
      <c r="LCV75" s="149"/>
      <c r="LCW75" s="149"/>
      <c r="LCX75" s="149"/>
      <c r="LCY75" s="149"/>
      <c r="LCZ75" s="149"/>
      <c r="LDA75" s="150"/>
      <c r="LDB75" s="149"/>
      <c r="LDC75" s="149"/>
      <c r="LDD75" s="149"/>
      <c r="LDE75" s="149"/>
      <c r="LDF75" s="149"/>
      <c r="LDG75" s="149"/>
      <c r="LDH75" s="149"/>
      <c r="LDI75" s="149"/>
      <c r="LDJ75" s="149"/>
      <c r="LDK75" s="149"/>
      <c r="LDL75" s="149"/>
      <c r="LDM75" s="149"/>
      <c r="LDN75" s="149"/>
      <c r="LDO75" s="149"/>
      <c r="LDP75" s="149"/>
      <c r="LDQ75" s="150"/>
      <c r="LDR75" s="149"/>
      <c r="LDS75" s="149"/>
      <c r="LDT75" s="149"/>
      <c r="LDU75" s="149"/>
      <c r="LDV75" s="149"/>
      <c r="LDW75" s="149"/>
      <c r="LDX75" s="149"/>
      <c r="LDY75" s="149"/>
      <c r="LDZ75" s="149"/>
      <c r="LEA75" s="149"/>
      <c r="LEB75" s="149"/>
      <c r="LEC75" s="149"/>
      <c r="LED75" s="149"/>
      <c r="LEE75" s="149"/>
      <c r="LEF75" s="149"/>
      <c r="LEG75" s="150"/>
      <c r="LEH75" s="149"/>
      <c r="LEI75" s="149"/>
      <c r="LEJ75" s="149"/>
      <c r="LEK75" s="149"/>
      <c r="LEL75" s="149"/>
      <c r="LEM75" s="149"/>
      <c r="LEN75" s="149"/>
      <c r="LEO75" s="149"/>
      <c r="LEP75" s="149"/>
      <c r="LEQ75" s="149"/>
      <c r="LER75" s="149"/>
      <c r="LES75" s="149"/>
      <c r="LET75" s="149"/>
      <c r="LEU75" s="149"/>
      <c r="LEV75" s="149"/>
      <c r="LEW75" s="150"/>
      <c r="LEX75" s="149"/>
      <c r="LEY75" s="149"/>
      <c r="LEZ75" s="149"/>
      <c r="LFA75" s="149"/>
      <c r="LFB75" s="149"/>
      <c r="LFC75" s="149"/>
      <c r="LFD75" s="149"/>
      <c r="LFE75" s="149"/>
      <c r="LFF75" s="149"/>
      <c r="LFG75" s="149"/>
      <c r="LFH75" s="149"/>
      <c r="LFI75" s="149"/>
      <c r="LFJ75" s="149"/>
      <c r="LFK75" s="149"/>
      <c r="LFL75" s="149"/>
      <c r="LFM75" s="150"/>
      <c r="LFN75" s="149"/>
      <c r="LFO75" s="149"/>
      <c r="LFP75" s="149"/>
      <c r="LFQ75" s="149"/>
      <c r="LFR75" s="149"/>
      <c r="LFS75" s="149"/>
      <c r="LFT75" s="149"/>
      <c r="LFU75" s="149"/>
      <c r="LFV75" s="149"/>
      <c r="LFW75" s="149"/>
      <c r="LFX75" s="149"/>
      <c r="LFY75" s="149"/>
      <c r="LFZ75" s="149"/>
      <c r="LGA75" s="149"/>
      <c r="LGB75" s="149"/>
      <c r="LGC75" s="150"/>
      <c r="LGD75" s="149"/>
      <c r="LGE75" s="149"/>
      <c r="LGF75" s="149"/>
      <c r="LGG75" s="149"/>
      <c r="LGH75" s="149"/>
      <c r="LGI75" s="149"/>
      <c r="LGJ75" s="149"/>
      <c r="LGK75" s="149"/>
      <c r="LGL75" s="149"/>
      <c r="LGM75" s="149"/>
      <c r="LGN75" s="149"/>
      <c r="LGO75" s="149"/>
      <c r="LGP75" s="149"/>
      <c r="LGQ75" s="149"/>
      <c r="LGR75" s="149"/>
      <c r="LGS75" s="150"/>
      <c r="LGT75" s="149"/>
      <c r="LGU75" s="149"/>
      <c r="LGV75" s="149"/>
      <c r="LGW75" s="149"/>
      <c r="LGX75" s="149"/>
      <c r="LGY75" s="149"/>
      <c r="LGZ75" s="149"/>
      <c r="LHA75" s="149"/>
      <c r="LHB75" s="149"/>
      <c r="LHC75" s="149"/>
      <c r="LHD75" s="149"/>
      <c r="LHE75" s="149"/>
      <c r="LHF75" s="149"/>
      <c r="LHG75" s="149"/>
      <c r="LHH75" s="149"/>
      <c r="LHI75" s="150"/>
      <c r="LHJ75" s="149"/>
      <c r="LHK75" s="149"/>
      <c r="LHL75" s="149"/>
      <c r="LHM75" s="149"/>
      <c r="LHN75" s="149"/>
      <c r="LHO75" s="149"/>
      <c r="LHP75" s="149"/>
      <c r="LHQ75" s="149"/>
      <c r="LHR75" s="149"/>
      <c r="LHS75" s="149"/>
      <c r="LHT75" s="149"/>
      <c r="LHU75" s="149"/>
      <c r="LHV75" s="149"/>
      <c r="LHW75" s="149"/>
      <c r="LHX75" s="149"/>
      <c r="LHY75" s="150"/>
      <c r="LHZ75" s="149"/>
      <c r="LIA75" s="149"/>
      <c r="LIB75" s="149"/>
      <c r="LIC75" s="149"/>
      <c r="LID75" s="149"/>
      <c r="LIE75" s="149"/>
      <c r="LIF75" s="149"/>
      <c r="LIG75" s="149"/>
      <c r="LIH75" s="149"/>
      <c r="LII75" s="149"/>
      <c r="LIJ75" s="149"/>
      <c r="LIK75" s="149"/>
      <c r="LIL75" s="149"/>
      <c r="LIM75" s="149"/>
      <c r="LIN75" s="149"/>
      <c r="LIO75" s="150"/>
      <c r="LIP75" s="149"/>
      <c r="LIQ75" s="149"/>
      <c r="LIR75" s="149"/>
      <c r="LIS75" s="149"/>
      <c r="LIT75" s="149"/>
      <c r="LIU75" s="149"/>
      <c r="LIV75" s="149"/>
      <c r="LIW75" s="149"/>
      <c r="LIX75" s="149"/>
      <c r="LIY75" s="149"/>
      <c r="LIZ75" s="149"/>
      <c r="LJA75" s="149"/>
      <c r="LJB75" s="149"/>
      <c r="LJC75" s="149"/>
      <c r="LJD75" s="149"/>
      <c r="LJE75" s="150"/>
      <c r="LJF75" s="149"/>
      <c r="LJG75" s="149"/>
      <c r="LJH75" s="149"/>
      <c r="LJI75" s="149"/>
      <c r="LJJ75" s="149"/>
      <c r="LJK75" s="149"/>
      <c r="LJL75" s="149"/>
      <c r="LJM75" s="149"/>
      <c r="LJN75" s="149"/>
      <c r="LJO75" s="149"/>
      <c r="LJP75" s="149"/>
      <c r="LJQ75" s="149"/>
      <c r="LJR75" s="149"/>
      <c r="LJS75" s="149"/>
      <c r="LJT75" s="149"/>
      <c r="LJU75" s="150"/>
      <c r="LJV75" s="149"/>
      <c r="LJW75" s="149"/>
      <c r="LJX75" s="149"/>
      <c r="LJY75" s="149"/>
      <c r="LJZ75" s="149"/>
      <c r="LKA75" s="149"/>
      <c r="LKB75" s="149"/>
      <c r="LKC75" s="149"/>
      <c r="LKD75" s="149"/>
      <c r="LKE75" s="149"/>
      <c r="LKF75" s="149"/>
      <c r="LKG75" s="149"/>
      <c r="LKH75" s="149"/>
      <c r="LKI75" s="149"/>
      <c r="LKJ75" s="149"/>
      <c r="LKK75" s="150"/>
      <c r="LKL75" s="149"/>
      <c r="LKM75" s="149"/>
      <c r="LKN75" s="149"/>
      <c r="LKO75" s="149"/>
      <c r="LKP75" s="149"/>
      <c r="LKQ75" s="149"/>
      <c r="LKR75" s="149"/>
      <c r="LKS75" s="149"/>
      <c r="LKT75" s="149"/>
      <c r="LKU75" s="149"/>
      <c r="LKV75" s="149"/>
      <c r="LKW75" s="149"/>
      <c r="LKX75" s="149"/>
      <c r="LKY75" s="149"/>
      <c r="LKZ75" s="149"/>
      <c r="LLA75" s="150"/>
      <c r="LLB75" s="149"/>
      <c r="LLC75" s="149"/>
      <c r="LLD75" s="149"/>
      <c r="LLE75" s="149"/>
      <c r="LLF75" s="149"/>
      <c r="LLG75" s="149"/>
      <c r="LLH75" s="149"/>
      <c r="LLI75" s="149"/>
      <c r="LLJ75" s="149"/>
      <c r="LLK75" s="149"/>
      <c r="LLL75" s="149"/>
      <c r="LLM75" s="149"/>
      <c r="LLN75" s="149"/>
      <c r="LLO75" s="149"/>
      <c r="LLP75" s="149"/>
      <c r="LLQ75" s="150"/>
      <c r="LLR75" s="149"/>
      <c r="LLS75" s="149"/>
      <c r="LLT75" s="149"/>
      <c r="LLU75" s="149"/>
      <c r="LLV75" s="149"/>
      <c r="LLW75" s="149"/>
      <c r="LLX75" s="149"/>
      <c r="LLY75" s="149"/>
      <c r="LLZ75" s="149"/>
      <c r="LMA75" s="149"/>
      <c r="LMB75" s="149"/>
      <c r="LMC75" s="149"/>
      <c r="LMD75" s="149"/>
      <c r="LME75" s="149"/>
      <c r="LMF75" s="149"/>
      <c r="LMG75" s="150"/>
      <c r="LMH75" s="149"/>
      <c r="LMI75" s="149"/>
      <c r="LMJ75" s="149"/>
      <c r="LMK75" s="149"/>
      <c r="LML75" s="149"/>
      <c r="LMM75" s="149"/>
      <c r="LMN75" s="149"/>
      <c r="LMO75" s="149"/>
      <c r="LMP75" s="149"/>
      <c r="LMQ75" s="149"/>
      <c r="LMR75" s="149"/>
      <c r="LMS75" s="149"/>
      <c r="LMT75" s="149"/>
      <c r="LMU75" s="149"/>
      <c r="LMV75" s="149"/>
      <c r="LMW75" s="150"/>
      <c r="LMX75" s="149"/>
      <c r="LMY75" s="149"/>
      <c r="LMZ75" s="149"/>
      <c r="LNA75" s="149"/>
      <c r="LNB75" s="149"/>
      <c r="LNC75" s="149"/>
      <c r="LND75" s="149"/>
      <c r="LNE75" s="149"/>
      <c r="LNF75" s="149"/>
      <c r="LNG75" s="149"/>
      <c r="LNH75" s="149"/>
      <c r="LNI75" s="149"/>
      <c r="LNJ75" s="149"/>
      <c r="LNK75" s="149"/>
      <c r="LNL75" s="149"/>
      <c r="LNM75" s="150"/>
      <c r="LNN75" s="149"/>
      <c r="LNO75" s="149"/>
      <c r="LNP75" s="149"/>
      <c r="LNQ75" s="149"/>
      <c r="LNR75" s="149"/>
      <c r="LNS75" s="149"/>
      <c r="LNT75" s="149"/>
      <c r="LNU75" s="149"/>
      <c r="LNV75" s="149"/>
      <c r="LNW75" s="149"/>
      <c r="LNX75" s="149"/>
      <c r="LNY75" s="149"/>
      <c r="LNZ75" s="149"/>
      <c r="LOA75" s="149"/>
      <c r="LOB75" s="149"/>
      <c r="LOC75" s="150"/>
      <c r="LOD75" s="149"/>
      <c r="LOE75" s="149"/>
      <c r="LOF75" s="149"/>
      <c r="LOG75" s="149"/>
      <c r="LOH75" s="149"/>
      <c r="LOI75" s="149"/>
      <c r="LOJ75" s="149"/>
      <c r="LOK75" s="149"/>
      <c r="LOL75" s="149"/>
      <c r="LOM75" s="149"/>
      <c r="LON75" s="149"/>
      <c r="LOO75" s="149"/>
      <c r="LOP75" s="149"/>
      <c r="LOQ75" s="149"/>
      <c r="LOR75" s="149"/>
      <c r="LOS75" s="150"/>
      <c r="LOT75" s="149"/>
      <c r="LOU75" s="149"/>
      <c r="LOV75" s="149"/>
      <c r="LOW75" s="149"/>
      <c r="LOX75" s="149"/>
      <c r="LOY75" s="149"/>
      <c r="LOZ75" s="149"/>
      <c r="LPA75" s="149"/>
      <c r="LPB75" s="149"/>
      <c r="LPC75" s="149"/>
      <c r="LPD75" s="149"/>
      <c r="LPE75" s="149"/>
      <c r="LPF75" s="149"/>
      <c r="LPG75" s="149"/>
      <c r="LPH75" s="149"/>
      <c r="LPI75" s="150"/>
      <c r="LPJ75" s="149"/>
      <c r="LPK75" s="149"/>
      <c r="LPL75" s="149"/>
      <c r="LPM75" s="149"/>
      <c r="LPN75" s="149"/>
      <c r="LPO75" s="149"/>
      <c r="LPP75" s="149"/>
      <c r="LPQ75" s="149"/>
      <c r="LPR75" s="149"/>
      <c r="LPS75" s="149"/>
      <c r="LPT75" s="149"/>
      <c r="LPU75" s="149"/>
      <c r="LPV75" s="149"/>
      <c r="LPW75" s="149"/>
      <c r="LPX75" s="149"/>
      <c r="LPY75" s="150"/>
      <c r="LPZ75" s="149"/>
      <c r="LQA75" s="149"/>
      <c r="LQB75" s="149"/>
      <c r="LQC75" s="149"/>
      <c r="LQD75" s="149"/>
      <c r="LQE75" s="149"/>
      <c r="LQF75" s="149"/>
      <c r="LQG75" s="149"/>
      <c r="LQH75" s="149"/>
      <c r="LQI75" s="149"/>
      <c r="LQJ75" s="149"/>
      <c r="LQK75" s="149"/>
      <c r="LQL75" s="149"/>
      <c r="LQM75" s="149"/>
      <c r="LQN75" s="149"/>
      <c r="LQO75" s="150"/>
      <c r="LQP75" s="149"/>
      <c r="LQQ75" s="149"/>
      <c r="LQR75" s="149"/>
      <c r="LQS75" s="149"/>
      <c r="LQT75" s="149"/>
      <c r="LQU75" s="149"/>
      <c r="LQV75" s="149"/>
      <c r="LQW75" s="149"/>
      <c r="LQX75" s="149"/>
      <c r="LQY75" s="149"/>
      <c r="LQZ75" s="149"/>
      <c r="LRA75" s="149"/>
      <c r="LRB75" s="149"/>
      <c r="LRC75" s="149"/>
      <c r="LRD75" s="149"/>
      <c r="LRE75" s="150"/>
      <c r="LRF75" s="149"/>
      <c r="LRG75" s="149"/>
      <c r="LRH75" s="149"/>
      <c r="LRI75" s="149"/>
      <c r="LRJ75" s="149"/>
      <c r="LRK75" s="149"/>
      <c r="LRL75" s="149"/>
      <c r="LRM75" s="149"/>
      <c r="LRN75" s="149"/>
      <c r="LRO75" s="149"/>
      <c r="LRP75" s="149"/>
      <c r="LRQ75" s="149"/>
      <c r="LRR75" s="149"/>
      <c r="LRS75" s="149"/>
      <c r="LRT75" s="149"/>
      <c r="LRU75" s="150"/>
      <c r="LRV75" s="149"/>
      <c r="LRW75" s="149"/>
      <c r="LRX75" s="149"/>
      <c r="LRY75" s="149"/>
      <c r="LRZ75" s="149"/>
      <c r="LSA75" s="149"/>
      <c r="LSB75" s="149"/>
      <c r="LSC75" s="149"/>
      <c r="LSD75" s="149"/>
      <c r="LSE75" s="149"/>
      <c r="LSF75" s="149"/>
      <c r="LSG75" s="149"/>
      <c r="LSH75" s="149"/>
      <c r="LSI75" s="149"/>
      <c r="LSJ75" s="149"/>
      <c r="LSK75" s="150"/>
      <c r="LSL75" s="149"/>
      <c r="LSM75" s="149"/>
      <c r="LSN75" s="149"/>
      <c r="LSO75" s="149"/>
      <c r="LSP75" s="149"/>
      <c r="LSQ75" s="149"/>
      <c r="LSR75" s="149"/>
      <c r="LSS75" s="149"/>
      <c r="LST75" s="149"/>
      <c r="LSU75" s="149"/>
      <c r="LSV75" s="149"/>
      <c r="LSW75" s="149"/>
      <c r="LSX75" s="149"/>
      <c r="LSY75" s="149"/>
      <c r="LSZ75" s="149"/>
      <c r="LTA75" s="150"/>
      <c r="LTB75" s="149"/>
      <c r="LTC75" s="149"/>
      <c r="LTD75" s="149"/>
      <c r="LTE75" s="149"/>
      <c r="LTF75" s="149"/>
      <c r="LTG75" s="149"/>
      <c r="LTH75" s="149"/>
      <c r="LTI75" s="149"/>
      <c r="LTJ75" s="149"/>
      <c r="LTK75" s="149"/>
      <c r="LTL75" s="149"/>
      <c r="LTM75" s="149"/>
      <c r="LTN75" s="149"/>
      <c r="LTO75" s="149"/>
      <c r="LTP75" s="149"/>
      <c r="LTQ75" s="150"/>
      <c r="LTR75" s="149"/>
      <c r="LTS75" s="149"/>
      <c r="LTT75" s="149"/>
      <c r="LTU75" s="149"/>
      <c r="LTV75" s="149"/>
      <c r="LTW75" s="149"/>
      <c r="LTX75" s="149"/>
      <c r="LTY75" s="149"/>
      <c r="LTZ75" s="149"/>
      <c r="LUA75" s="149"/>
      <c r="LUB75" s="149"/>
      <c r="LUC75" s="149"/>
      <c r="LUD75" s="149"/>
      <c r="LUE75" s="149"/>
      <c r="LUF75" s="149"/>
      <c r="LUG75" s="150"/>
      <c r="LUH75" s="149"/>
      <c r="LUI75" s="149"/>
      <c r="LUJ75" s="149"/>
      <c r="LUK75" s="149"/>
      <c r="LUL75" s="149"/>
      <c r="LUM75" s="149"/>
      <c r="LUN75" s="149"/>
      <c r="LUO75" s="149"/>
      <c r="LUP75" s="149"/>
      <c r="LUQ75" s="149"/>
      <c r="LUR75" s="149"/>
      <c r="LUS75" s="149"/>
      <c r="LUT75" s="149"/>
      <c r="LUU75" s="149"/>
      <c r="LUV75" s="149"/>
      <c r="LUW75" s="150"/>
      <c r="LUX75" s="149"/>
      <c r="LUY75" s="149"/>
      <c r="LUZ75" s="149"/>
      <c r="LVA75" s="149"/>
      <c r="LVB75" s="149"/>
      <c r="LVC75" s="149"/>
      <c r="LVD75" s="149"/>
      <c r="LVE75" s="149"/>
      <c r="LVF75" s="149"/>
      <c r="LVG75" s="149"/>
      <c r="LVH75" s="149"/>
      <c r="LVI75" s="149"/>
      <c r="LVJ75" s="149"/>
      <c r="LVK75" s="149"/>
      <c r="LVL75" s="149"/>
      <c r="LVM75" s="150"/>
      <c r="LVN75" s="149"/>
      <c r="LVO75" s="149"/>
      <c r="LVP75" s="149"/>
      <c r="LVQ75" s="149"/>
      <c r="LVR75" s="149"/>
      <c r="LVS75" s="149"/>
      <c r="LVT75" s="149"/>
      <c r="LVU75" s="149"/>
      <c r="LVV75" s="149"/>
      <c r="LVW75" s="149"/>
      <c r="LVX75" s="149"/>
      <c r="LVY75" s="149"/>
      <c r="LVZ75" s="149"/>
      <c r="LWA75" s="149"/>
      <c r="LWB75" s="149"/>
      <c r="LWC75" s="150"/>
      <c r="LWD75" s="149"/>
      <c r="LWE75" s="149"/>
      <c r="LWF75" s="149"/>
      <c r="LWG75" s="149"/>
      <c r="LWH75" s="149"/>
      <c r="LWI75" s="149"/>
      <c r="LWJ75" s="149"/>
      <c r="LWK75" s="149"/>
      <c r="LWL75" s="149"/>
      <c r="LWM75" s="149"/>
      <c r="LWN75" s="149"/>
      <c r="LWO75" s="149"/>
      <c r="LWP75" s="149"/>
      <c r="LWQ75" s="149"/>
      <c r="LWR75" s="149"/>
      <c r="LWS75" s="150"/>
      <c r="LWT75" s="149"/>
      <c r="LWU75" s="149"/>
      <c r="LWV75" s="149"/>
      <c r="LWW75" s="149"/>
      <c r="LWX75" s="149"/>
      <c r="LWY75" s="149"/>
      <c r="LWZ75" s="149"/>
      <c r="LXA75" s="149"/>
      <c r="LXB75" s="149"/>
      <c r="LXC75" s="149"/>
      <c r="LXD75" s="149"/>
      <c r="LXE75" s="149"/>
      <c r="LXF75" s="149"/>
      <c r="LXG75" s="149"/>
      <c r="LXH75" s="149"/>
      <c r="LXI75" s="150"/>
      <c r="LXJ75" s="149"/>
      <c r="LXK75" s="149"/>
      <c r="LXL75" s="149"/>
      <c r="LXM75" s="149"/>
      <c r="LXN75" s="149"/>
      <c r="LXO75" s="149"/>
      <c r="LXP75" s="149"/>
      <c r="LXQ75" s="149"/>
      <c r="LXR75" s="149"/>
      <c r="LXS75" s="149"/>
      <c r="LXT75" s="149"/>
      <c r="LXU75" s="149"/>
      <c r="LXV75" s="149"/>
      <c r="LXW75" s="149"/>
      <c r="LXX75" s="149"/>
      <c r="LXY75" s="150"/>
      <c r="LXZ75" s="149"/>
      <c r="LYA75" s="149"/>
      <c r="LYB75" s="149"/>
      <c r="LYC75" s="149"/>
      <c r="LYD75" s="149"/>
      <c r="LYE75" s="149"/>
      <c r="LYF75" s="149"/>
      <c r="LYG75" s="149"/>
      <c r="LYH75" s="149"/>
      <c r="LYI75" s="149"/>
      <c r="LYJ75" s="149"/>
      <c r="LYK75" s="149"/>
      <c r="LYL75" s="149"/>
      <c r="LYM75" s="149"/>
      <c r="LYN75" s="149"/>
      <c r="LYO75" s="150"/>
      <c r="LYP75" s="149"/>
      <c r="LYQ75" s="149"/>
      <c r="LYR75" s="149"/>
      <c r="LYS75" s="149"/>
      <c r="LYT75" s="149"/>
      <c r="LYU75" s="149"/>
      <c r="LYV75" s="149"/>
      <c r="LYW75" s="149"/>
      <c r="LYX75" s="149"/>
      <c r="LYY75" s="149"/>
      <c r="LYZ75" s="149"/>
      <c r="LZA75" s="149"/>
      <c r="LZB75" s="149"/>
      <c r="LZC75" s="149"/>
      <c r="LZD75" s="149"/>
      <c r="LZE75" s="150"/>
      <c r="LZF75" s="149"/>
      <c r="LZG75" s="149"/>
      <c r="LZH75" s="149"/>
      <c r="LZI75" s="149"/>
      <c r="LZJ75" s="149"/>
      <c r="LZK75" s="149"/>
      <c r="LZL75" s="149"/>
      <c r="LZM75" s="149"/>
      <c r="LZN75" s="149"/>
      <c r="LZO75" s="149"/>
      <c r="LZP75" s="149"/>
      <c r="LZQ75" s="149"/>
      <c r="LZR75" s="149"/>
      <c r="LZS75" s="149"/>
      <c r="LZT75" s="149"/>
      <c r="LZU75" s="150"/>
      <c r="LZV75" s="149"/>
      <c r="LZW75" s="149"/>
      <c r="LZX75" s="149"/>
      <c r="LZY75" s="149"/>
      <c r="LZZ75" s="149"/>
      <c r="MAA75" s="149"/>
      <c r="MAB75" s="149"/>
      <c r="MAC75" s="149"/>
      <c r="MAD75" s="149"/>
      <c r="MAE75" s="149"/>
      <c r="MAF75" s="149"/>
      <c r="MAG75" s="149"/>
      <c r="MAH75" s="149"/>
      <c r="MAI75" s="149"/>
      <c r="MAJ75" s="149"/>
      <c r="MAK75" s="150"/>
      <c r="MAL75" s="149"/>
      <c r="MAM75" s="149"/>
      <c r="MAN75" s="149"/>
      <c r="MAO75" s="149"/>
      <c r="MAP75" s="149"/>
      <c r="MAQ75" s="149"/>
      <c r="MAR75" s="149"/>
      <c r="MAS75" s="149"/>
      <c r="MAT75" s="149"/>
      <c r="MAU75" s="149"/>
      <c r="MAV75" s="149"/>
      <c r="MAW75" s="149"/>
      <c r="MAX75" s="149"/>
      <c r="MAY75" s="149"/>
      <c r="MAZ75" s="149"/>
      <c r="MBA75" s="150"/>
      <c r="MBB75" s="149"/>
      <c r="MBC75" s="149"/>
      <c r="MBD75" s="149"/>
      <c r="MBE75" s="149"/>
      <c r="MBF75" s="149"/>
      <c r="MBG75" s="149"/>
      <c r="MBH75" s="149"/>
      <c r="MBI75" s="149"/>
      <c r="MBJ75" s="149"/>
      <c r="MBK75" s="149"/>
      <c r="MBL75" s="149"/>
      <c r="MBM75" s="149"/>
      <c r="MBN75" s="149"/>
      <c r="MBO75" s="149"/>
      <c r="MBP75" s="149"/>
      <c r="MBQ75" s="150"/>
      <c r="MBR75" s="149"/>
      <c r="MBS75" s="149"/>
      <c r="MBT75" s="149"/>
      <c r="MBU75" s="149"/>
      <c r="MBV75" s="149"/>
      <c r="MBW75" s="149"/>
      <c r="MBX75" s="149"/>
      <c r="MBY75" s="149"/>
      <c r="MBZ75" s="149"/>
      <c r="MCA75" s="149"/>
      <c r="MCB75" s="149"/>
      <c r="MCC75" s="149"/>
      <c r="MCD75" s="149"/>
      <c r="MCE75" s="149"/>
      <c r="MCF75" s="149"/>
      <c r="MCG75" s="150"/>
      <c r="MCH75" s="149"/>
      <c r="MCI75" s="149"/>
      <c r="MCJ75" s="149"/>
      <c r="MCK75" s="149"/>
      <c r="MCL75" s="149"/>
      <c r="MCM75" s="149"/>
      <c r="MCN75" s="149"/>
      <c r="MCO75" s="149"/>
      <c r="MCP75" s="149"/>
      <c r="MCQ75" s="149"/>
      <c r="MCR75" s="149"/>
      <c r="MCS75" s="149"/>
      <c r="MCT75" s="149"/>
      <c r="MCU75" s="149"/>
      <c r="MCV75" s="149"/>
      <c r="MCW75" s="150"/>
      <c r="MCX75" s="149"/>
      <c r="MCY75" s="149"/>
      <c r="MCZ75" s="149"/>
      <c r="MDA75" s="149"/>
      <c r="MDB75" s="149"/>
      <c r="MDC75" s="149"/>
      <c r="MDD75" s="149"/>
      <c r="MDE75" s="149"/>
      <c r="MDF75" s="149"/>
      <c r="MDG75" s="149"/>
      <c r="MDH75" s="149"/>
      <c r="MDI75" s="149"/>
      <c r="MDJ75" s="149"/>
      <c r="MDK75" s="149"/>
      <c r="MDL75" s="149"/>
      <c r="MDM75" s="150"/>
      <c r="MDN75" s="149"/>
      <c r="MDO75" s="149"/>
      <c r="MDP75" s="149"/>
      <c r="MDQ75" s="149"/>
      <c r="MDR75" s="149"/>
      <c r="MDS75" s="149"/>
      <c r="MDT75" s="149"/>
      <c r="MDU75" s="149"/>
      <c r="MDV75" s="149"/>
      <c r="MDW75" s="149"/>
      <c r="MDX75" s="149"/>
      <c r="MDY75" s="149"/>
      <c r="MDZ75" s="149"/>
      <c r="MEA75" s="149"/>
      <c r="MEB75" s="149"/>
      <c r="MEC75" s="150"/>
      <c r="MED75" s="149"/>
      <c r="MEE75" s="149"/>
      <c r="MEF75" s="149"/>
      <c r="MEG75" s="149"/>
      <c r="MEH75" s="149"/>
      <c r="MEI75" s="149"/>
      <c r="MEJ75" s="149"/>
      <c r="MEK75" s="149"/>
      <c r="MEL75" s="149"/>
      <c r="MEM75" s="149"/>
      <c r="MEN75" s="149"/>
      <c r="MEO75" s="149"/>
      <c r="MEP75" s="149"/>
      <c r="MEQ75" s="149"/>
      <c r="MER75" s="149"/>
      <c r="MES75" s="150"/>
      <c r="MET75" s="149"/>
      <c r="MEU75" s="149"/>
      <c r="MEV75" s="149"/>
      <c r="MEW75" s="149"/>
      <c r="MEX75" s="149"/>
      <c r="MEY75" s="149"/>
      <c r="MEZ75" s="149"/>
      <c r="MFA75" s="149"/>
      <c r="MFB75" s="149"/>
      <c r="MFC75" s="149"/>
      <c r="MFD75" s="149"/>
      <c r="MFE75" s="149"/>
      <c r="MFF75" s="149"/>
      <c r="MFG75" s="149"/>
      <c r="MFH75" s="149"/>
      <c r="MFI75" s="150"/>
      <c r="MFJ75" s="149"/>
      <c r="MFK75" s="149"/>
      <c r="MFL75" s="149"/>
      <c r="MFM75" s="149"/>
      <c r="MFN75" s="149"/>
      <c r="MFO75" s="149"/>
      <c r="MFP75" s="149"/>
      <c r="MFQ75" s="149"/>
      <c r="MFR75" s="149"/>
      <c r="MFS75" s="149"/>
      <c r="MFT75" s="149"/>
      <c r="MFU75" s="149"/>
      <c r="MFV75" s="149"/>
      <c r="MFW75" s="149"/>
      <c r="MFX75" s="149"/>
      <c r="MFY75" s="150"/>
      <c r="MFZ75" s="149"/>
      <c r="MGA75" s="149"/>
      <c r="MGB75" s="149"/>
      <c r="MGC75" s="149"/>
      <c r="MGD75" s="149"/>
      <c r="MGE75" s="149"/>
      <c r="MGF75" s="149"/>
      <c r="MGG75" s="149"/>
      <c r="MGH75" s="149"/>
      <c r="MGI75" s="149"/>
      <c r="MGJ75" s="149"/>
      <c r="MGK75" s="149"/>
      <c r="MGL75" s="149"/>
      <c r="MGM75" s="149"/>
      <c r="MGN75" s="149"/>
      <c r="MGO75" s="150"/>
      <c r="MGP75" s="149"/>
      <c r="MGQ75" s="149"/>
      <c r="MGR75" s="149"/>
      <c r="MGS75" s="149"/>
      <c r="MGT75" s="149"/>
      <c r="MGU75" s="149"/>
      <c r="MGV75" s="149"/>
      <c r="MGW75" s="149"/>
      <c r="MGX75" s="149"/>
      <c r="MGY75" s="149"/>
      <c r="MGZ75" s="149"/>
      <c r="MHA75" s="149"/>
      <c r="MHB75" s="149"/>
      <c r="MHC75" s="149"/>
      <c r="MHD75" s="149"/>
      <c r="MHE75" s="150"/>
      <c r="MHF75" s="149"/>
      <c r="MHG75" s="149"/>
      <c r="MHH75" s="149"/>
      <c r="MHI75" s="149"/>
      <c r="MHJ75" s="149"/>
      <c r="MHK75" s="149"/>
      <c r="MHL75" s="149"/>
      <c r="MHM75" s="149"/>
      <c r="MHN75" s="149"/>
      <c r="MHO75" s="149"/>
      <c r="MHP75" s="149"/>
      <c r="MHQ75" s="149"/>
      <c r="MHR75" s="149"/>
      <c r="MHS75" s="149"/>
      <c r="MHT75" s="149"/>
      <c r="MHU75" s="150"/>
      <c r="MHV75" s="149"/>
      <c r="MHW75" s="149"/>
      <c r="MHX75" s="149"/>
      <c r="MHY75" s="149"/>
      <c r="MHZ75" s="149"/>
      <c r="MIA75" s="149"/>
      <c r="MIB75" s="149"/>
      <c r="MIC75" s="149"/>
      <c r="MID75" s="149"/>
      <c r="MIE75" s="149"/>
      <c r="MIF75" s="149"/>
      <c r="MIG75" s="149"/>
      <c r="MIH75" s="149"/>
      <c r="MII75" s="149"/>
      <c r="MIJ75" s="149"/>
      <c r="MIK75" s="150"/>
      <c r="MIL75" s="149"/>
      <c r="MIM75" s="149"/>
      <c r="MIN75" s="149"/>
      <c r="MIO75" s="149"/>
      <c r="MIP75" s="149"/>
      <c r="MIQ75" s="149"/>
      <c r="MIR75" s="149"/>
      <c r="MIS75" s="149"/>
      <c r="MIT75" s="149"/>
      <c r="MIU75" s="149"/>
      <c r="MIV75" s="149"/>
      <c r="MIW75" s="149"/>
      <c r="MIX75" s="149"/>
      <c r="MIY75" s="149"/>
      <c r="MIZ75" s="149"/>
      <c r="MJA75" s="150"/>
      <c r="MJB75" s="149"/>
      <c r="MJC75" s="149"/>
      <c r="MJD75" s="149"/>
      <c r="MJE75" s="149"/>
      <c r="MJF75" s="149"/>
      <c r="MJG75" s="149"/>
      <c r="MJH75" s="149"/>
      <c r="MJI75" s="149"/>
      <c r="MJJ75" s="149"/>
      <c r="MJK75" s="149"/>
      <c r="MJL75" s="149"/>
      <c r="MJM75" s="149"/>
      <c r="MJN75" s="149"/>
      <c r="MJO75" s="149"/>
      <c r="MJP75" s="149"/>
      <c r="MJQ75" s="150"/>
      <c r="MJR75" s="149"/>
      <c r="MJS75" s="149"/>
      <c r="MJT75" s="149"/>
      <c r="MJU75" s="149"/>
      <c r="MJV75" s="149"/>
      <c r="MJW75" s="149"/>
      <c r="MJX75" s="149"/>
      <c r="MJY75" s="149"/>
      <c r="MJZ75" s="149"/>
      <c r="MKA75" s="149"/>
      <c r="MKB75" s="149"/>
      <c r="MKC75" s="149"/>
      <c r="MKD75" s="149"/>
      <c r="MKE75" s="149"/>
      <c r="MKF75" s="149"/>
      <c r="MKG75" s="150"/>
      <c r="MKH75" s="149"/>
      <c r="MKI75" s="149"/>
      <c r="MKJ75" s="149"/>
      <c r="MKK75" s="149"/>
      <c r="MKL75" s="149"/>
      <c r="MKM75" s="149"/>
      <c r="MKN75" s="149"/>
      <c r="MKO75" s="149"/>
      <c r="MKP75" s="149"/>
      <c r="MKQ75" s="149"/>
      <c r="MKR75" s="149"/>
      <c r="MKS75" s="149"/>
      <c r="MKT75" s="149"/>
      <c r="MKU75" s="149"/>
      <c r="MKV75" s="149"/>
      <c r="MKW75" s="150"/>
      <c r="MKX75" s="149"/>
      <c r="MKY75" s="149"/>
      <c r="MKZ75" s="149"/>
      <c r="MLA75" s="149"/>
      <c r="MLB75" s="149"/>
      <c r="MLC75" s="149"/>
      <c r="MLD75" s="149"/>
      <c r="MLE75" s="149"/>
      <c r="MLF75" s="149"/>
      <c r="MLG75" s="149"/>
      <c r="MLH75" s="149"/>
      <c r="MLI75" s="149"/>
      <c r="MLJ75" s="149"/>
      <c r="MLK75" s="149"/>
      <c r="MLL75" s="149"/>
      <c r="MLM75" s="150"/>
      <c r="MLN75" s="149"/>
      <c r="MLO75" s="149"/>
      <c r="MLP75" s="149"/>
      <c r="MLQ75" s="149"/>
      <c r="MLR75" s="149"/>
      <c r="MLS75" s="149"/>
      <c r="MLT75" s="149"/>
      <c r="MLU75" s="149"/>
      <c r="MLV75" s="149"/>
      <c r="MLW75" s="149"/>
      <c r="MLX75" s="149"/>
      <c r="MLY75" s="149"/>
      <c r="MLZ75" s="149"/>
      <c r="MMA75" s="149"/>
      <c r="MMB75" s="149"/>
      <c r="MMC75" s="150"/>
      <c r="MMD75" s="149"/>
      <c r="MME75" s="149"/>
      <c r="MMF75" s="149"/>
      <c r="MMG75" s="149"/>
      <c r="MMH75" s="149"/>
      <c r="MMI75" s="149"/>
      <c r="MMJ75" s="149"/>
      <c r="MMK75" s="149"/>
      <c r="MML75" s="149"/>
      <c r="MMM75" s="149"/>
      <c r="MMN75" s="149"/>
      <c r="MMO75" s="149"/>
      <c r="MMP75" s="149"/>
      <c r="MMQ75" s="149"/>
      <c r="MMR75" s="149"/>
      <c r="MMS75" s="150"/>
      <c r="MMT75" s="149"/>
      <c r="MMU75" s="149"/>
      <c r="MMV75" s="149"/>
      <c r="MMW75" s="149"/>
      <c r="MMX75" s="149"/>
      <c r="MMY75" s="149"/>
      <c r="MMZ75" s="149"/>
      <c r="MNA75" s="149"/>
      <c r="MNB75" s="149"/>
      <c r="MNC75" s="149"/>
      <c r="MND75" s="149"/>
      <c r="MNE75" s="149"/>
      <c r="MNF75" s="149"/>
      <c r="MNG75" s="149"/>
      <c r="MNH75" s="149"/>
      <c r="MNI75" s="150"/>
      <c r="MNJ75" s="149"/>
      <c r="MNK75" s="149"/>
      <c r="MNL75" s="149"/>
      <c r="MNM75" s="149"/>
      <c r="MNN75" s="149"/>
      <c r="MNO75" s="149"/>
      <c r="MNP75" s="149"/>
      <c r="MNQ75" s="149"/>
      <c r="MNR75" s="149"/>
      <c r="MNS75" s="149"/>
      <c r="MNT75" s="149"/>
      <c r="MNU75" s="149"/>
      <c r="MNV75" s="149"/>
      <c r="MNW75" s="149"/>
      <c r="MNX75" s="149"/>
      <c r="MNY75" s="150"/>
      <c r="MNZ75" s="149"/>
      <c r="MOA75" s="149"/>
      <c r="MOB75" s="149"/>
      <c r="MOC75" s="149"/>
      <c r="MOD75" s="149"/>
      <c r="MOE75" s="149"/>
      <c r="MOF75" s="149"/>
      <c r="MOG75" s="149"/>
      <c r="MOH75" s="149"/>
      <c r="MOI75" s="149"/>
      <c r="MOJ75" s="149"/>
      <c r="MOK75" s="149"/>
      <c r="MOL75" s="149"/>
      <c r="MOM75" s="149"/>
      <c r="MON75" s="149"/>
      <c r="MOO75" s="150"/>
      <c r="MOP75" s="149"/>
      <c r="MOQ75" s="149"/>
      <c r="MOR75" s="149"/>
      <c r="MOS75" s="149"/>
      <c r="MOT75" s="149"/>
      <c r="MOU75" s="149"/>
      <c r="MOV75" s="149"/>
      <c r="MOW75" s="149"/>
      <c r="MOX75" s="149"/>
      <c r="MOY75" s="149"/>
      <c r="MOZ75" s="149"/>
      <c r="MPA75" s="149"/>
      <c r="MPB75" s="149"/>
      <c r="MPC75" s="149"/>
      <c r="MPD75" s="149"/>
      <c r="MPE75" s="150"/>
      <c r="MPF75" s="149"/>
      <c r="MPG75" s="149"/>
      <c r="MPH75" s="149"/>
      <c r="MPI75" s="149"/>
      <c r="MPJ75" s="149"/>
      <c r="MPK75" s="149"/>
      <c r="MPL75" s="149"/>
      <c r="MPM75" s="149"/>
      <c r="MPN75" s="149"/>
      <c r="MPO75" s="149"/>
      <c r="MPP75" s="149"/>
      <c r="MPQ75" s="149"/>
      <c r="MPR75" s="149"/>
      <c r="MPS75" s="149"/>
      <c r="MPT75" s="149"/>
      <c r="MPU75" s="150"/>
      <c r="MPV75" s="149"/>
      <c r="MPW75" s="149"/>
      <c r="MPX75" s="149"/>
      <c r="MPY75" s="149"/>
      <c r="MPZ75" s="149"/>
      <c r="MQA75" s="149"/>
      <c r="MQB75" s="149"/>
      <c r="MQC75" s="149"/>
      <c r="MQD75" s="149"/>
      <c r="MQE75" s="149"/>
      <c r="MQF75" s="149"/>
      <c r="MQG75" s="149"/>
      <c r="MQH75" s="149"/>
      <c r="MQI75" s="149"/>
      <c r="MQJ75" s="149"/>
      <c r="MQK75" s="150"/>
      <c r="MQL75" s="149"/>
      <c r="MQM75" s="149"/>
      <c r="MQN75" s="149"/>
      <c r="MQO75" s="149"/>
      <c r="MQP75" s="149"/>
      <c r="MQQ75" s="149"/>
      <c r="MQR75" s="149"/>
      <c r="MQS75" s="149"/>
      <c r="MQT75" s="149"/>
      <c r="MQU75" s="149"/>
      <c r="MQV75" s="149"/>
      <c r="MQW75" s="149"/>
      <c r="MQX75" s="149"/>
      <c r="MQY75" s="149"/>
      <c r="MQZ75" s="149"/>
      <c r="MRA75" s="150"/>
      <c r="MRB75" s="149"/>
      <c r="MRC75" s="149"/>
      <c r="MRD75" s="149"/>
      <c r="MRE75" s="149"/>
      <c r="MRF75" s="149"/>
      <c r="MRG75" s="149"/>
      <c r="MRH75" s="149"/>
      <c r="MRI75" s="149"/>
      <c r="MRJ75" s="149"/>
      <c r="MRK75" s="149"/>
      <c r="MRL75" s="149"/>
      <c r="MRM75" s="149"/>
      <c r="MRN75" s="149"/>
      <c r="MRO75" s="149"/>
      <c r="MRP75" s="149"/>
      <c r="MRQ75" s="150"/>
      <c r="MRR75" s="149"/>
      <c r="MRS75" s="149"/>
      <c r="MRT75" s="149"/>
      <c r="MRU75" s="149"/>
      <c r="MRV75" s="149"/>
      <c r="MRW75" s="149"/>
      <c r="MRX75" s="149"/>
      <c r="MRY75" s="149"/>
      <c r="MRZ75" s="149"/>
      <c r="MSA75" s="149"/>
      <c r="MSB75" s="149"/>
      <c r="MSC75" s="149"/>
      <c r="MSD75" s="149"/>
      <c r="MSE75" s="149"/>
      <c r="MSF75" s="149"/>
      <c r="MSG75" s="150"/>
      <c r="MSH75" s="149"/>
      <c r="MSI75" s="149"/>
      <c r="MSJ75" s="149"/>
      <c r="MSK75" s="149"/>
      <c r="MSL75" s="149"/>
      <c r="MSM75" s="149"/>
      <c r="MSN75" s="149"/>
      <c r="MSO75" s="149"/>
      <c r="MSP75" s="149"/>
      <c r="MSQ75" s="149"/>
      <c r="MSR75" s="149"/>
      <c r="MSS75" s="149"/>
      <c r="MST75" s="149"/>
      <c r="MSU75" s="149"/>
      <c r="MSV75" s="149"/>
      <c r="MSW75" s="150"/>
      <c r="MSX75" s="149"/>
      <c r="MSY75" s="149"/>
      <c r="MSZ75" s="149"/>
      <c r="MTA75" s="149"/>
      <c r="MTB75" s="149"/>
      <c r="MTC75" s="149"/>
      <c r="MTD75" s="149"/>
      <c r="MTE75" s="149"/>
      <c r="MTF75" s="149"/>
      <c r="MTG75" s="149"/>
      <c r="MTH75" s="149"/>
      <c r="MTI75" s="149"/>
      <c r="MTJ75" s="149"/>
      <c r="MTK75" s="149"/>
      <c r="MTL75" s="149"/>
      <c r="MTM75" s="150"/>
      <c r="MTN75" s="149"/>
      <c r="MTO75" s="149"/>
      <c r="MTP75" s="149"/>
      <c r="MTQ75" s="149"/>
      <c r="MTR75" s="149"/>
      <c r="MTS75" s="149"/>
      <c r="MTT75" s="149"/>
      <c r="MTU75" s="149"/>
      <c r="MTV75" s="149"/>
      <c r="MTW75" s="149"/>
      <c r="MTX75" s="149"/>
      <c r="MTY75" s="149"/>
      <c r="MTZ75" s="149"/>
      <c r="MUA75" s="149"/>
      <c r="MUB75" s="149"/>
      <c r="MUC75" s="150"/>
      <c r="MUD75" s="149"/>
      <c r="MUE75" s="149"/>
      <c r="MUF75" s="149"/>
      <c r="MUG75" s="149"/>
      <c r="MUH75" s="149"/>
      <c r="MUI75" s="149"/>
      <c r="MUJ75" s="149"/>
      <c r="MUK75" s="149"/>
      <c r="MUL75" s="149"/>
      <c r="MUM75" s="149"/>
      <c r="MUN75" s="149"/>
      <c r="MUO75" s="149"/>
      <c r="MUP75" s="149"/>
      <c r="MUQ75" s="149"/>
      <c r="MUR75" s="149"/>
      <c r="MUS75" s="150"/>
      <c r="MUT75" s="149"/>
      <c r="MUU75" s="149"/>
      <c r="MUV75" s="149"/>
      <c r="MUW75" s="149"/>
      <c r="MUX75" s="149"/>
      <c r="MUY75" s="149"/>
      <c r="MUZ75" s="149"/>
      <c r="MVA75" s="149"/>
      <c r="MVB75" s="149"/>
      <c r="MVC75" s="149"/>
      <c r="MVD75" s="149"/>
      <c r="MVE75" s="149"/>
      <c r="MVF75" s="149"/>
      <c r="MVG75" s="149"/>
      <c r="MVH75" s="149"/>
      <c r="MVI75" s="150"/>
      <c r="MVJ75" s="149"/>
      <c r="MVK75" s="149"/>
      <c r="MVL75" s="149"/>
      <c r="MVM75" s="149"/>
      <c r="MVN75" s="149"/>
      <c r="MVO75" s="149"/>
      <c r="MVP75" s="149"/>
      <c r="MVQ75" s="149"/>
      <c r="MVR75" s="149"/>
      <c r="MVS75" s="149"/>
      <c r="MVT75" s="149"/>
      <c r="MVU75" s="149"/>
      <c r="MVV75" s="149"/>
      <c r="MVW75" s="149"/>
      <c r="MVX75" s="149"/>
      <c r="MVY75" s="150"/>
      <c r="MVZ75" s="149"/>
      <c r="MWA75" s="149"/>
      <c r="MWB75" s="149"/>
      <c r="MWC75" s="149"/>
      <c r="MWD75" s="149"/>
      <c r="MWE75" s="149"/>
      <c r="MWF75" s="149"/>
      <c r="MWG75" s="149"/>
      <c r="MWH75" s="149"/>
      <c r="MWI75" s="149"/>
      <c r="MWJ75" s="149"/>
      <c r="MWK75" s="149"/>
      <c r="MWL75" s="149"/>
      <c r="MWM75" s="149"/>
      <c r="MWN75" s="149"/>
      <c r="MWO75" s="150"/>
      <c r="MWP75" s="149"/>
      <c r="MWQ75" s="149"/>
      <c r="MWR75" s="149"/>
      <c r="MWS75" s="149"/>
      <c r="MWT75" s="149"/>
      <c r="MWU75" s="149"/>
      <c r="MWV75" s="149"/>
      <c r="MWW75" s="149"/>
      <c r="MWX75" s="149"/>
      <c r="MWY75" s="149"/>
      <c r="MWZ75" s="149"/>
      <c r="MXA75" s="149"/>
      <c r="MXB75" s="149"/>
      <c r="MXC75" s="149"/>
      <c r="MXD75" s="149"/>
      <c r="MXE75" s="150"/>
      <c r="MXF75" s="149"/>
      <c r="MXG75" s="149"/>
      <c r="MXH75" s="149"/>
      <c r="MXI75" s="149"/>
      <c r="MXJ75" s="149"/>
      <c r="MXK75" s="149"/>
      <c r="MXL75" s="149"/>
      <c r="MXM75" s="149"/>
      <c r="MXN75" s="149"/>
      <c r="MXO75" s="149"/>
      <c r="MXP75" s="149"/>
      <c r="MXQ75" s="149"/>
      <c r="MXR75" s="149"/>
      <c r="MXS75" s="149"/>
      <c r="MXT75" s="149"/>
      <c r="MXU75" s="150"/>
      <c r="MXV75" s="149"/>
      <c r="MXW75" s="149"/>
      <c r="MXX75" s="149"/>
      <c r="MXY75" s="149"/>
      <c r="MXZ75" s="149"/>
      <c r="MYA75" s="149"/>
      <c r="MYB75" s="149"/>
      <c r="MYC75" s="149"/>
      <c r="MYD75" s="149"/>
      <c r="MYE75" s="149"/>
      <c r="MYF75" s="149"/>
      <c r="MYG75" s="149"/>
      <c r="MYH75" s="149"/>
      <c r="MYI75" s="149"/>
      <c r="MYJ75" s="149"/>
      <c r="MYK75" s="150"/>
      <c r="MYL75" s="149"/>
      <c r="MYM75" s="149"/>
      <c r="MYN75" s="149"/>
      <c r="MYO75" s="149"/>
      <c r="MYP75" s="149"/>
      <c r="MYQ75" s="149"/>
      <c r="MYR75" s="149"/>
      <c r="MYS75" s="149"/>
      <c r="MYT75" s="149"/>
      <c r="MYU75" s="149"/>
      <c r="MYV75" s="149"/>
      <c r="MYW75" s="149"/>
      <c r="MYX75" s="149"/>
      <c r="MYY75" s="149"/>
      <c r="MYZ75" s="149"/>
      <c r="MZA75" s="150"/>
      <c r="MZB75" s="149"/>
      <c r="MZC75" s="149"/>
      <c r="MZD75" s="149"/>
      <c r="MZE75" s="149"/>
      <c r="MZF75" s="149"/>
      <c r="MZG75" s="149"/>
      <c r="MZH75" s="149"/>
      <c r="MZI75" s="149"/>
      <c r="MZJ75" s="149"/>
      <c r="MZK75" s="149"/>
      <c r="MZL75" s="149"/>
      <c r="MZM75" s="149"/>
      <c r="MZN75" s="149"/>
      <c r="MZO75" s="149"/>
      <c r="MZP75" s="149"/>
      <c r="MZQ75" s="150"/>
      <c r="MZR75" s="149"/>
      <c r="MZS75" s="149"/>
      <c r="MZT75" s="149"/>
      <c r="MZU75" s="149"/>
      <c r="MZV75" s="149"/>
      <c r="MZW75" s="149"/>
      <c r="MZX75" s="149"/>
      <c r="MZY75" s="149"/>
      <c r="MZZ75" s="149"/>
      <c r="NAA75" s="149"/>
      <c r="NAB75" s="149"/>
      <c r="NAC75" s="149"/>
      <c r="NAD75" s="149"/>
      <c r="NAE75" s="149"/>
      <c r="NAF75" s="149"/>
      <c r="NAG75" s="150"/>
      <c r="NAH75" s="149"/>
      <c r="NAI75" s="149"/>
      <c r="NAJ75" s="149"/>
      <c r="NAK75" s="149"/>
      <c r="NAL75" s="149"/>
      <c r="NAM75" s="149"/>
      <c r="NAN75" s="149"/>
      <c r="NAO75" s="149"/>
      <c r="NAP75" s="149"/>
      <c r="NAQ75" s="149"/>
      <c r="NAR75" s="149"/>
      <c r="NAS75" s="149"/>
      <c r="NAT75" s="149"/>
      <c r="NAU75" s="149"/>
      <c r="NAV75" s="149"/>
      <c r="NAW75" s="150"/>
      <c r="NAX75" s="149"/>
      <c r="NAY75" s="149"/>
      <c r="NAZ75" s="149"/>
      <c r="NBA75" s="149"/>
      <c r="NBB75" s="149"/>
      <c r="NBC75" s="149"/>
      <c r="NBD75" s="149"/>
      <c r="NBE75" s="149"/>
      <c r="NBF75" s="149"/>
      <c r="NBG75" s="149"/>
      <c r="NBH75" s="149"/>
      <c r="NBI75" s="149"/>
      <c r="NBJ75" s="149"/>
      <c r="NBK75" s="149"/>
      <c r="NBL75" s="149"/>
      <c r="NBM75" s="150"/>
      <c r="NBN75" s="149"/>
      <c r="NBO75" s="149"/>
      <c r="NBP75" s="149"/>
      <c r="NBQ75" s="149"/>
      <c r="NBR75" s="149"/>
      <c r="NBS75" s="149"/>
      <c r="NBT75" s="149"/>
      <c r="NBU75" s="149"/>
      <c r="NBV75" s="149"/>
      <c r="NBW75" s="149"/>
      <c r="NBX75" s="149"/>
      <c r="NBY75" s="149"/>
      <c r="NBZ75" s="149"/>
      <c r="NCA75" s="149"/>
      <c r="NCB75" s="149"/>
      <c r="NCC75" s="150"/>
      <c r="NCD75" s="149"/>
      <c r="NCE75" s="149"/>
      <c r="NCF75" s="149"/>
      <c r="NCG75" s="149"/>
      <c r="NCH75" s="149"/>
      <c r="NCI75" s="149"/>
      <c r="NCJ75" s="149"/>
      <c r="NCK75" s="149"/>
      <c r="NCL75" s="149"/>
      <c r="NCM75" s="149"/>
      <c r="NCN75" s="149"/>
      <c r="NCO75" s="149"/>
      <c r="NCP75" s="149"/>
      <c r="NCQ75" s="149"/>
      <c r="NCR75" s="149"/>
      <c r="NCS75" s="150"/>
      <c r="NCT75" s="149"/>
      <c r="NCU75" s="149"/>
      <c r="NCV75" s="149"/>
      <c r="NCW75" s="149"/>
      <c r="NCX75" s="149"/>
      <c r="NCY75" s="149"/>
      <c r="NCZ75" s="149"/>
      <c r="NDA75" s="149"/>
      <c r="NDB75" s="149"/>
      <c r="NDC75" s="149"/>
      <c r="NDD75" s="149"/>
      <c r="NDE75" s="149"/>
      <c r="NDF75" s="149"/>
      <c r="NDG75" s="149"/>
      <c r="NDH75" s="149"/>
      <c r="NDI75" s="150"/>
      <c r="NDJ75" s="149"/>
      <c r="NDK75" s="149"/>
      <c r="NDL75" s="149"/>
      <c r="NDM75" s="149"/>
      <c r="NDN75" s="149"/>
      <c r="NDO75" s="149"/>
      <c r="NDP75" s="149"/>
      <c r="NDQ75" s="149"/>
      <c r="NDR75" s="149"/>
      <c r="NDS75" s="149"/>
      <c r="NDT75" s="149"/>
      <c r="NDU75" s="149"/>
      <c r="NDV75" s="149"/>
      <c r="NDW75" s="149"/>
      <c r="NDX75" s="149"/>
      <c r="NDY75" s="150"/>
      <c r="NDZ75" s="149"/>
      <c r="NEA75" s="149"/>
      <c r="NEB75" s="149"/>
      <c r="NEC75" s="149"/>
      <c r="NED75" s="149"/>
      <c r="NEE75" s="149"/>
      <c r="NEF75" s="149"/>
      <c r="NEG75" s="149"/>
      <c r="NEH75" s="149"/>
      <c r="NEI75" s="149"/>
      <c r="NEJ75" s="149"/>
      <c r="NEK75" s="149"/>
      <c r="NEL75" s="149"/>
      <c r="NEM75" s="149"/>
      <c r="NEN75" s="149"/>
      <c r="NEO75" s="150"/>
      <c r="NEP75" s="149"/>
      <c r="NEQ75" s="149"/>
      <c r="NER75" s="149"/>
      <c r="NES75" s="149"/>
      <c r="NET75" s="149"/>
      <c r="NEU75" s="149"/>
      <c r="NEV75" s="149"/>
      <c r="NEW75" s="149"/>
      <c r="NEX75" s="149"/>
      <c r="NEY75" s="149"/>
      <c r="NEZ75" s="149"/>
      <c r="NFA75" s="149"/>
      <c r="NFB75" s="149"/>
      <c r="NFC75" s="149"/>
      <c r="NFD75" s="149"/>
      <c r="NFE75" s="150"/>
      <c r="NFF75" s="149"/>
      <c r="NFG75" s="149"/>
      <c r="NFH75" s="149"/>
      <c r="NFI75" s="149"/>
      <c r="NFJ75" s="149"/>
      <c r="NFK75" s="149"/>
      <c r="NFL75" s="149"/>
      <c r="NFM75" s="149"/>
      <c r="NFN75" s="149"/>
      <c r="NFO75" s="149"/>
      <c r="NFP75" s="149"/>
      <c r="NFQ75" s="149"/>
      <c r="NFR75" s="149"/>
      <c r="NFS75" s="149"/>
      <c r="NFT75" s="149"/>
      <c r="NFU75" s="150"/>
      <c r="NFV75" s="149"/>
      <c r="NFW75" s="149"/>
      <c r="NFX75" s="149"/>
      <c r="NFY75" s="149"/>
      <c r="NFZ75" s="149"/>
      <c r="NGA75" s="149"/>
      <c r="NGB75" s="149"/>
      <c r="NGC75" s="149"/>
      <c r="NGD75" s="149"/>
      <c r="NGE75" s="149"/>
      <c r="NGF75" s="149"/>
      <c r="NGG75" s="149"/>
      <c r="NGH75" s="149"/>
      <c r="NGI75" s="149"/>
      <c r="NGJ75" s="149"/>
      <c r="NGK75" s="150"/>
      <c r="NGL75" s="149"/>
      <c r="NGM75" s="149"/>
      <c r="NGN75" s="149"/>
      <c r="NGO75" s="149"/>
      <c r="NGP75" s="149"/>
      <c r="NGQ75" s="149"/>
      <c r="NGR75" s="149"/>
      <c r="NGS75" s="149"/>
      <c r="NGT75" s="149"/>
      <c r="NGU75" s="149"/>
      <c r="NGV75" s="149"/>
      <c r="NGW75" s="149"/>
      <c r="NGX75" s="149"/>
      <c r="NGY75" s="149"/>
      <c r="NGZ75" s="149"/>
      <c r="NHA75" s="150"/>
      <c r="NHB75" s="149"/>
      <c r="NHC75" s="149"/>
      <c r="NHD75" s="149"/>
      <c r="NHE75" s="149"/>
      <c r="NHF75" s="149"/>
      <c r="NHG75" s="149"/>
      <c r="NHH75" s="149"/>
      <c r="NHI75" s="149"/>
      <c r="NHJ75" s="149"/>
      <c r="NHK75" s="149"/>
      <c r="NHL75" s="149"/>
      <c r="NHM75" s="149"/>
      <c r="NHN75" s="149"/>
      <c r="NHO75" s="149"/>
      <c r="NHP75" s="149"/>
      <c r="NHQ75" s="150"/>
      <c r="NHR75" s="149"/>
      <c r="NHS75" s="149"/>
      <c r="NHT75" s="149"/>
      <c r="NHU75" s="149"/>
      <c r="NHV75" s="149"/>
      <c r="NHW75" s="149"/>
      <c r="NHX75" s="149"/>
      <c r="NHY75" s="149"/>
      <c r="NHZ75" s="149"/>
      <c r="NIA75" s="149"/>
      <c r="NIB75" s="149"/>
      <c r="NIC75" s="149"/>
      <c r="NID75" s="149"/>
      <c r="NIE75" s="149"/>
      <c r="NIF75" s="149"/>
      <c r="NIG75" s="150"/>
      <c r="NIH75" s="149"/>
      <c r="NII75" s="149"/>
      <c r="NIJ75" s="149"/>
      <c r="NIK75" s="149"/>
      <c r="NIL75" s="149"/>
      <c r="NIM75" s="149"/>
      <c r="NIN75" s="149"/>
      <c r="NIO75" s="149"/>
      <c r="NIP75" s="149"/>
      <c r="NIQ75" s="149"/>
      <c r="NIR75" s="149"/>
      <c r="NIS75" s="149"/>
      <c r="NIT75" s="149"/>
      <c r="NIU75" s="149"/>
      <c r="NIV75" s="149"/>
      <c r="NIW75" s="150"/>
      <c r="NIX75" s="149"/>
      <c r="NIY75" s="149"/>
      <c r="NIZ75" s="149"/>
      <c r="NJA75" s="149"/>
      <c r="NJB75" s="149"/>
      <c r="NJC75" s="149"/>
      <c r="NJD75" s="149"/>
      <c r="NJE75" s="149"/>
      <c r="NJF75" s="149"/>
      <c r="NJG75" s="149"/>
      <c r="NJH75" s="149"/>
      <c r="NJI75" s="149"/>
      <c r="NJJ75" s="149"/>
      <c r="NJK75" s="149"/>
      <c r="NJL75" s="149"/>
      <c r="NJM75" s="150"/>
      <c r="NJN75" s="149"/>
      <c r="NJO75" s="149"/>
      <c r="NJP75" s="149"/>
      <c r="NJQ75" s="149"/>
      <c r="NJR75" s="149"/>
      <c r="NJS75" s="149"/>
      <c r="NJT75" s="149"/>
      <c r="NJU75" s="149"/>
      <c r="NJV75" s="149"/>
      <c r="NJW75" s="149"/>
      <c r="NJX75" s="149"/>
      <c r="NJY75" s="149"/>
      <c r="NJZ75" s="149"/>
      <c r="NKA75" s="149"/>
      <c r="NKB75" s="149"/>
      <c r="NKC75" s="150"/>
      <c r="NKD75" s="149"/>
      <c r="NKE75" s="149"/>
      <c r="NKF75" s="149"/>
      <c r="NKG75" s="149"/>
      <c r="NKH75" s="149"/>
      <c r="NKI75" s="149"/>
      <c r="NKJ75" s="149"/>
      <c r="NKK75" s="149"/>
      <c r="NKL75" s="149"/>
      <c r="NKM75" s="149"/>
      <c r="NKN75" s="149"/>
      <c r="NKO75" s="149"/>
      <c r="NKP75" s="149"/>
      <c r="NKQ75" s="149"/>
      <c r="NKR75" s="149"/>
      <c r="NKS75" s="150"/>
      <c r="NKT75" s="149"/>
      <c r="NKU75" s="149"/>
      <c r="NKV75" s="149"/>
      <c r="NKW75" s="149"/>
      <c r="NKX75" s="149"/>
      <c r="NKY75" s="149"/>
      <c r="NKZ75" s="149"/>
      <c r="NLA75" s="149"/>
      <c r="NLB75" s="149"/>
      <c r="NLC75" s="149"/>
      <c r="NLD75" s="149"/>
      <c r="NLE75" s="149"/>
      <c r="NLF75" s="149"/>
      <c r="NLG75" s="149"/>
      <c r="NLH75" s="149"/>
      <c r="NLI75" s="150"/>
      <c r="NLJ75" s="149"/>
      <c r="NLK75" s="149"/>
      <c r="NLL75" s="149"/>
      <c r="NLM75" s="149"/>
      <c r="NLN75" s="149"/>
      <c r="NLO75" s="149"/>
      <c r="NLP75" s="149"/>
      <c r="NLQ75" s="149"/>
      <c r="NLR75" s="149"/>
      <c r="NLS75" s="149"/>
      <c r="NLT75" s="149"/>
      <c r="NLU75" s="149"/>
      <c r="NLV75" s="149"/>
      <c r="NLW75" s="149"/>
      <c r="NLX75" s="149"/>
      <c r="NLY75" s="150"/>
      <c r="NLZ75" s="149"/>
      <c r="NMA75" s="149"/>
      <c r="NMB75" s="149"/>
      <c r="NMC75" s="149"/>
      <c r="NMD75" s="149"/>
      <c r="NME75" s="149"/>
      <c r="NMF75" s="149"/>
      <c r="NMG75" s="149"/>
      <c r="NMH75" s="149"/>
      <c r="NMI75" s="149"/>
      <c r="NMJ75" s="149"/>
      <c r="NMK75" s="149"/>
      <c r="NML75" s="149"/>
      <c r="NMM75" s="149"/>
      <c r="NMN75" s="149"/>
      <c r="NMO75" s="150"/>
      <c r="NMP75" s="149"/>
      <c r="NMQ75" s="149"/>
      <c r="NMR75" s="149"/>
      <c r="NMS75" s="149"/>
      <c r="NMT75" s="149"/>
      <c r="NMU75" s="149"/>
      <c r="NMV75" s="149"/>
      <c r="NMW75" s="149"/>
      <c r="NMX75" s="149"/>
      <c r="NMY75" s="149"/>
      <c r="NMZ75" s="149"/>
      <c r="NNA75" s="149"/>
      <c r="NNB75" s="149"/>
      <c r="NNC75" s="149"/>
      <c r="NND75" s="149"/>
      <c r="NNE75" s="150"/>
      <c r="NNF75" s="149"/>
      <c r="NNG75" s="149"/>
      <c r="NNH75" s="149"/>
      <c r="NNI75" s="149"/>
      <c r="NNJ75" s="149"/>
      <c r="NNK75" s="149"/>
      <c r="NNL75" s="149"/>
      <c r="NNM75" s="149"/>
      <c r="NNN75" s="149"/>
      <c r="NNO75" s="149"/>
      <c r="NNP75" s="149"/>
      <c r="NNQ75" s="149"/>
      <c r="NNR75" s="149"/>
      <c r="NNS75" s="149"/>
      <c r="NNT75" s="149"/>
      <c r="NNU75" s="150"/>
      <c r="NNV75" s="149"/>
      <c r="NNW75" s="149"/>
      <c r="NNX75" s="149"/>
      <c r="NNY75" s="149"/>
      <c r="NNZ75" s="149"/>
      <c r="NOA75" s="149"/>
      <c r="NOB75" s="149"/>
      <c r="NOC75" s="149"/>
      <c r="NOD75" s="149"/>
      <c r="NOE75" s="149"/>
      <c r="NOF75" s="149"/>
      <c r="NOG75" s="149"/>
      <c r="NOH75" s="149"/>
      <c r="NOI75" s="149"/>
      <c r="NOJ75" s="149"/>
      <c r="NOK75" s="150"/>
      <c r="NOL75" s="149"/>
      <c r="NOM75" s="149"/>
      <c r="NON75" s="149"/>
      <c r="NOO75" s="149"/>
      <c r="NOP75" s="149"/>
      <c r="NOQ75" s="149"/>
      <c r="NOR75" s="149"/>
      <c r="NOS75" s="149"/>
      <c r="NOT75" s="149"/>
      <c r="NOU75" s="149"/>
      <c r="NOV75" s="149"/>
      <c r="NOW75" s="149"/>
      <c r="NOX75" s="149"/>
      <c r="NOY75" s="149"/>
      <c r="NOZ75" s="149"/>
      <c r="NPA75" s="150"/>
      <c r="NPB75" s="149"/>
      <c r="NPC75" s="149"/>
      <c r="NPD75" s="149"/>
      <c r="NPE75" s="149"/>
      <c r="NPF75" s="149"/>
      <c r="NPG75" s="149"/>
      <c r="NPH75" s="149"/>
      <c r="NPI75" s="149"/>
      <c r="NPJ75" s="149"/>
      <c r="NPK75" s="149"/>
      <c r="NPL75" s="149"/>
      <c r="NPM75" s="149"/>
      <c r="NPN75" s="149"/>
      <c r="NPO75" s="149"/>
      <c r="NPP75" s="149"/>
      <c r="NPQ75" s="150"/>
      <c r="NPR75" s="149"/>
      <c r="NPS75" s="149"/>
      <c r="NPT75" s="149"/>
      <c r="NPU75" s="149"/>
      <c r="NPV75" s="149"/>
      <c r="NPW75" s="149"/>
      <c r="NPX75" s="149"/>
      <c r="NPY75" s="149"/>
      <c r="NPZ75" s="149"/>
      <c r="NQA75" s="149"/>
      <c r="NQB75" s="149"/>
      <c r="NQC75" s="149"/>
      <c r="NQD75" s="149"/>
      <c r="NQE75" s="149"/>
      <c r="NQF75" s="149"/>
      <c r="NQG75" s="150"/>
      <c r="NQH75" s="149"/>
      <c r="NQI75" s="149"/>
      <c r="NQJ75" s="149"/>
      <c r="NQK75" s="149"/>
      <c r="NQL75" s="149"/>
      <c r="NQM75" s="149"/>
      <c r="NQN75" s="149"/>
      <c r="NQO75" s="149"/>
      <c r="NQP75" s="149"/>
      <c r="NQQ75" s="149"/>
      <c r="NQR75" s="149"/>
      <c r="NQS75" s="149"/>
      <c r="NQT75" s="149"/>
      <c r="NQU75" s="149"/>
      <c r="NQV75" s="149"/>
      <c r="NQW75" s="150"/>
      <c r="NQX75" s="149"/>
      <c r="NQY75" s="149"/>
      <c r="NQZ75" s="149"/>
      <c r="NRA75" s="149"/>
      <c r="NRB75" s="149"/>
      <c r="NRC75" s="149"/>
      <c r="NRD75" s="149"/>
      <c r="NRE75" s="149"/>
      <c r="NRF75" s="149"/>
      <c r="NRG75" s="149"/>
      <c r="NRH75" s="149"/>
      <c r="NRI75" s="149"/>
      <c r="NRJ75" s="149"/>
      <c r="NRK75" s="149"/>
      <c r="NRL75" s="149"/>
      <c r="NRM75" s="150"/>
      <c r="NRN75" s="149"/>
      <c r="NRO75" s="149"/>
      <c r="NRP75" s="149"/>
      <c r="NRQ75" s="149"/>
      <c r="NRR75" s="149"/>
      <c r="NRS75" s="149"/>
      <c r="NRT75" s="149"/>
      <c r="NRU75" s="149"/>
      <c r="NRV75" s="149"/>
      <c r="NRW75" s="149"/>
      <c r="NRX75" s="149"/>
      <c r="NRY75" s="149"/>
      <c r="NRZ75" s="149"/>
      <c r="NSA75" s="149"/>
      <c r="NSB75" s="149"/>
      <c r="NSC75" s="150"/>
      <c r="NSD75" s="149"/>
      <c r="NSE75" s="149"/>
      <c r="NSF75" s="149"/>
      <c r="NSG75" s="149"/>
      <c r="NSH75" s="149"/>
      <c r="NSI75" s="149"/>
      <c r="NSJ75" s="149"/>
      <c r="NSK75" s="149"/>
      <c r="NSL75" s="149"/>
      <c r="NSM75" s="149"/>
      <c r="NSN75" s="149"/>
      <c r="NSO75" s="149"/>
      <c r="NSP75" s="149"/>
      <c r="NSQ75" s="149"/>
      <c r="NSR75" s="149"/>
      <c r="NSS75" s="150"/>
      <c r="NST75" s="149"/>
      <c r="NSU75" s="149"/>
      <c r="NSV75" s="149"/>
      <c r="NSW75" s="149"/>
      <c r="NSX75" s="149"/>
      <c r="NSY75" s="149"/>
      <c r="NSZ75" s="149"/>
      <c r="NTA75" s="149"/>
      <c r="NTB75" s="149"/>
      <c r="NTC75" s="149"/>
      <c r="NTD75" s="149"/>
      <c r="NTE75" s="149"/>
      <c r="NTF75" s="149"/>
      <c r="NTG75" s="149"/>
      <c r="NTH75" s="149"/>
      <c r="NTI75" s="150"/>
      <c r="NTJ75" s="149"/>
      <c r="NTK75" s="149"/>
      <c r="NTL75" s="149"/>
      <c r="NTM75" s="149"/>
      <c r="NTN75" s="149"/>
      <c r="NTO75" s="149"/>
      <c r="NTP75" s="149"/>
      <c r="NTQ75" s="149"/>
      <c r="NTR75" s="149"/>
      <c r="NTS75" s="149"/>
      <c r="NTT75" s="149"/>
      <c r="NTU75" s="149"/>
      <c r="NTV75" s="149"/>
      <c r="NTW75" s="149"/>
      <c r="NTX75" s="149"/>
      <c r="NTY75" s="150"/>
      <c r="NTZ75" s="149"/>
      <c r="NUA75" s="149"/>
      <c r="NUB75" s="149"/>
      <c r="NUC75" s="149"/>
      <c r="NUD75" s="149"/>
      <c r="NUE75" s="149"/>
      <c r="NUF75" s="149"/>
      <c r="NUG75" s="149"/>
      <c r="NUH75" s="149"/>
      <c r="NUI75" s="149"/>
      <c r="NUJ75" s="149"/>
      <c r="NUK75" s="149"/>
      <c r="NUL75" s="149"/>
      <c r="NUM75" s="149"/>
      <c r="NUN75" s="149"/>
      <c r="NUO75" s="150"/>
      <c r="NUP75" s="149"/>
      <c r="NUQ75" s="149"/>
      <c r="NUR75" s="149"/>
      <c r="NUS75" s="149"/>
      <c r="NUT75" s="149"/>
      <c r="NUU75" s="149"/>
      <c r="NUV75" s="149"/>
      <c r="NUW75" s="149"/>
      <c r="NUX75" s="149"/>
      <c r="NUY75" s="149"/>
      <c r="NUZ75" s="149"/>
      <c r="NVA75" s="149"/>
      <c r="NVB75" s="149"/>
      <c r="NVC75" s="149"/>
      <c r="NVD75" s="149"/>
      <c r="NVE75" s="150"/>
      <c r="NVF75" s="149"/>
      <c r="NVG75" s="149"/>
      <c r="NVH75" s="149"/>
      <c r="NVI75" s="149"/>
      <c r="NVJ75" s="149"/>
      <c r="NVK75" s="149"/>
      <c r="NVL75" s="149"/>
      <c r="NVM75" s="149"/>
      <c r="NVN75" s="149"/>
      <c r="NVO75" s="149"/>
      <c r="NVP75" s="149"/>
      <c r="NVQ75" s="149"/>
      <c r="NVR75" s="149"/>
      <c r="NVS75" s="149"/>
      <c r="NVT75" s="149"/>
      <c r="NVU75" s="150"/>
      <c r="NVV75" s="149"/>
      <c r="NVW75" s="149"/>
      <c r="NVX75" s="149"/>
      <c r="NVY75" s="149"/>
      <c r="NVZ75" s="149"/>
      <c r="NWA75" s="149"/>
      <c r="NWB75" s="149"/>
      <c r="NWC75" s="149"/>
      <c r="NWD75" s="149"/>
      <c r="NWE75" s="149"/>
      <c r="NWF75" s="149"/>
      <c r="NWG75" s="149"/>
      <c r="NWH75" s="149"/>
      <c r="NWI75" s="149"/>
      <c r="NWJ75" s="149"/>
      <c r="NWK75" s="150"/>
      <c r="NWL75" s="149"/>
      <c r="NWM75" s="149"/>
      <c r="NWN75" s="149"/>
      <c r="NWO75" s="149"/>
      <c r="NWP75" s="149"/>
      <c r="NWQ75" s="149"/>
      <c r="NWR75" s="149"/>
      <c r="NWS75" s="149"/>
      <c r="NWT75" s="149"/>
      <c r="NWU75" s="149"/>
      <c r="NWV75" s="149"/>
      <c r="NWW75" s="149"/>
      <c r="NWX75" s="149"/>
      <c r="NWY75" s="149"/>
      <c r="NWZ75" s="149"/>
      <c r="NXA75" s="150"/>
      <c r="NXB75" s="149"/>
      <c r="NXC75" s="149"/>
      <c r="NXD75" s="149"/>
      <c r="NXE75" s="149"/>
      <c r="NXF75" s="149"/>
      <c r="NXG75" s="149"/>
      <c r="NXH75" s="149"/>
      <c r="NXI75" s="149"/>
      <c r="NXJ75" s="149"/>
      <c r="NXK75" s="149"/>
      <c r="NXL75" s="149"/>
      <c r="NXM75" s="149"/>
      <c r="NXN75" s="149"/>
      <c r="NXO75" s="149"/>
      <c r="NXP75" s="149"/>
      <c r="NXQ75" s="150"/>
      <c r="NXR75" s="149"/>
      <c r="NXS75" s="149"/>
      <c r="NXT75" s="149"/>
      <c r="NXU75" s="149"/>
      <c r="NXV75" s="149"/>
      <c r="NXW75" s="149"/>
      <c r="NXX75" s="149"/>
      <c r="NXY75" s="149"/>
      <c r="NXZ75" s="149"/>
      <c r="NYA75" s="149"/>
      <c r="NYB75" s="149"/>
      <c r="NYC75" s="149"/>
      <c r="NYD75" s="149"/>
      <c r="NYE75" s="149"/>
      <c r="NYF75" s="149"/>
      <c r="NYG75" s="150"/>
      <c r="NYH75" s="149"/>
      <c r="NYI75" s="149"/>
      <c r="NYJ75" s="149"/>
      <c r="NYK75" s="149"/>
      <c r="NYL75" s="149"/>
      <c r="NYM75" s="149"/>
      <c r="NYN75" s="149"/>
      <c r="NYO75" s="149"/>
      <c r="NYP75" s="149"/>
      <c r="NYQ75" s="149"/>
      <c r="NYR75" s="149"/>
      <c r="NYS75" s="149"/>
      <c r="NYT75" s="149"/>
      <c r="NYU75" s="149"/>
      <c r="NYV75" s="149"/>
      <c r="NYW75" s="150"/>
      <c r="NYX75" s="149"/>
      <c r="NYY75" s="149"/>
      <c r="NYZ75" s="149"/>
      <c r="NZA75" s="149"/>
      <c r="NZB75" s="149"/>
      <c r="NZC75" s="149"/>
      <c r="NZD75" s="149"/>
      <c r="NZE75" s="149"/>
      <c r="NZF75" s="149"/>
      <c r="NZG75" s="149"/>
      <c r="NZH75" s="149"/>
      <c r="NZI75" s="149"/>
      <c r="NZJ75" s="149"/>
      <c r="NZK75" s="149"/>
      <c r="NZL75" s="149"/>
      <c r="NZM75" s="150"/>
      <c r="NZN75" s="149"/>
      <c r="NZO75" s="149"/>
      <c r="NZP75" s="149"/>
      <c r="NZQ75" s="149"/>
      <c r="NZR75" s="149"/>
      <c r="NZS75" s="149"/>
      <c r="NZT75" s="149"/>
      <c r="NZU75" s="149"/>
      <c r="NZV75" s="149"/>
      <c r="NZW75" s="149"/>
      <c r="NZX75" s="149"/>
      <c r="NZY75" s="149"/>
      <c r="NZZ75" s="149"/>
      <c r="OAA75" s="149"/>
      <c r="OAB75" s="149"/>
      <c r="OAC75" s="150"/>
      <c r="OAD75" s="149"/>
      <c r="OAE75" s="149"/>
      <c r="OAF75" s="149"/>
      <c r="OAG75" s="149"/>
      <c r="OAH75" s="149"/>
      <c r="OAI75" s="149"/>
      <c r="OAJ75" s="149"/>
      <c r="OAK75" s="149"/>
      <c r="OAL75" s="149"/>
      <c r="OAM75" s="149"/>
      <c r="OAN75" s="149"/>
      <c r="OAO75" s="149"/>
      <c r="OAP75" s="149"/>
      <c r="OAQ75" s="149"/>
      <c r="OAR75" s="149"/>
      <c r="OAS75" s="150"/>
      <c r="OAT75" s="149"/>
      <c r="OAU75" s="149"/>
      <c r="OAV75" s="149"/>
      <c r="OAW75" s="149"/>
      <c r="OAX75" s="149"/>
      <c r="OAY75" s="149"/>
      <c r="OAZ75" s="149"/>
      <c r="OBA75" s="149"/>
      <c r="OBB75" s="149"/>
      <c r="OBC75" s="149"/>
      <c r="OBD75" s="149"/>
      <c r="OBE75" s="149"/>
      <c r="OBF75" s="149"/>
      <c r="OBG75" s="149"/>
      <c r="OBH75" s="149"/>
      <c r="OBI75" s="150"/>
      <c r="OBJ75" s="149"/>
      <c r="OBK75" s="149"/>
      <c r="OBL75" s="149"/>
      <c r="OBM75" s="149"/>
      <c r="OBN75" s="149"/>
      <c r="OBO75" s="149"/>
      <c r="OBP75" s="149"/>
      <c r="OBQ75" s="149"/>
      <c r="OBR75" s="149"/>
      <c r="OBS75" s="149"/>
      <c r="OBT75" s="149"/>
      <c r="OBU75" s="149"/>
      <c r="OBV75" s="149"/>
      <c r="OBW75" s="149"/>
      <c r="OBX75" s="149"/>
      <c r="OBY75" s="150"/>
      <c r="OBZ75" s="149"/>
      <c r="OCA75" s="149"/>
      <c r="OCB75" s="149"/>
      <c r="OCC75" s="149"/>
      <c r="OCD75" s="149"/>
      <c r="OCE75" s="149"/>
      <c r="OCF75" s="149"/>
      <c r="OCG75" s="149"/>
      <c r="OCH75" s="149"/>
      <c r="OCI75" s="149"/>
      <c r="OCJ75" s="149"/>
      <c r="OCK75" s="149"/>
      <c r="OCL75" s="149"/>
      <c r="OCM75" s="149"/>
      <c r="OCN75" s="149"/>
      <c r="OCO75" s="150"/>
      <c r="OCP75" s="149"/>
      <c r="OCQ75" s="149"/>
      <c r="OCR75" s="149"/>
      <c r="OCS75" s="149"/>
      <c r="OCT75" s="149"/>
      <c r="OCU75" s="149"/>
      <c r="OCV75" s="149"/>
      <c r="OCW75" s="149"/>
      <c r="OCX75" s="149"/>
      <c r="OCY75" s="149"/>
      <c r="OCZ75" s="149"/>
      <c r="ODA75" s="149"/>
      <c r="ODB75" s="149"/>
      <c r="ODC75" s="149"/>
      <c r="ODD75" s="149"/>
      <c r="ODE75" s="150"/>
      <c r="ODF75" s="149"/>
      <c r="ODG75" s="149"/>
      <c r="ODH75" s="149"/>
      <c r="ODI75" s="149"/>
      <c r="ODJ75" s="149"/>
      <c r="ODK75" s="149"/>
      <c r="ODL75" s="149"/>
      <c r="ODM75" s="149"/>
      <c r="ODN75" s="149"/>
      <c r="ODO75" s="149"/>
      <c r="ODP75" s="149"/>
      <c r="ODQ75" s="149"/>
      <c r="ODR75" s="149"/>
      <c r="ODS75" s="149"/>
      <c r="ODT75" s="149"/>
      <c r="ODU75" s="150"/>
      <c r="ODV75" s="149"/>
      <c r="ODW75" s="149"/>
      <c r="ODX75" s="149"/>
      <c r="ODY75" s="149"/>
      <c r="ODZ75" s="149"/>
      <c r="OEA75" s="149"/>
      <c r="OEB75" s="149"/>
      <c r="OEC75" s="149"/>
      <c r="OED75" s="149"/>
      <c r="OEE75" s="149"/>
      <c r="OEF75" s="149"/>
      <c r="OEG75" s="149"/>
      <c r="OEH75" s="149"/>
      <c r="OEI75" s="149"/>
      <c r="OEJ75" s="149"/>
      <c r="OEK75" s="150"/>
      <c r="OEL75" s="149"/>
      <c r="OEM75" s="149"/>
      <c r="OEN75" s="149"/>
      <c r="OEO75" s="149"/>
      <c r="OEP75" s="149"/>
      <c r="OEQ75" s="149"/>
      <c r="OER75" s="149"/>
      <c r="OES75" s="149"/>
      <c r="OET75" s="149"/>
      <c r="OEU75" s="149"/>
      <c r="OEV75" s="149"/>
      <c r="OEW75" s="149"/>
      <c r="OEX75" s="149"/>
      <c r="OEY75" s="149"/>
      <c r="OEZ75" s="149"/>
      <c r="OFA75" s="150"/>
      <c r="OFB75" s="149"/>
      <c r="OFC75" s="149"/>
      <c r="OFD75" s="149"/>
      <c r="OFE75" s="149"/>
      <c r="OFF75" s="149"/>
      <c r="OFG75" s="149"/>
      <c r="OFH75" s="149"/>
      <c r="OFI75" s="149"/>
      <c r="OFJ75" s="149"/>
      <c r="OFK75" s="149"/>
      <c r="OFL75" s="149"/>
      <c r="OFM75" s="149"/>
      <c r="OFN75" s="149"/>
      <c r="OFO75" s="149"/>
      <c r="OFP75" s="149"/>
      <c r="OFQ75" s="150"/>
      <c r="OFR75" s="149"/>
      <c r="OFS75" s="149"/>
      <c r="OFT75" s="149"/>
      <c r="OFU75" s="149"/>
      <c r="OFV75" s="149"/>
      <c r="OFW75" s="149"/>
      <c r="OFX75" s="149"/>
      <c r="OFY75" s="149"/>
      <c r="OFZ75" s="149"/>
      <c r="OGA75" s="149"/>
      <c r="OGB75" s="149"/>
      <c r="OGC75" s="149"/>
      <c r="OGD75" s="149"/>
      <c r="OGE75" s="149"/>
      <c r="OGF75" s="149"/>
      <c r="OGG75" s="150"/>
      <c r="OGH75" s="149"/>
      <c r="OGI75" s="149"/>
      <c r="OGJ75" s="149"/>
      <c r="OGK75" s="149"/>
      <c r="OGL75" s="149"/>
      <c r="OGM75" s="149"/>
      <c r="OGN75" s="149"/>
      <c r="OGO75" s="149"/>
      <c r="OGP75" s="149"/>
      <c r="OGQ75" s="149"/>
      <c r="OGR75" s="149"/>
      <c r="OGS75" s="149"/>
      <c r="OGT75" s="149"/>
      <c r="OGU75" s="149"/>
      <c r="OGV75" s="149"/>
      <c r="OGW75" s="150"/>
      <c r="OGX75" s="149"/>
      <c r="OGY75" s="149"/>
      <c r="OGZ75" s="149"/>
      <c r="OHA75" s="149"/>
      <c r="OHB75" s="149"/>
      <c r="OHC75" s="149"/>
      <c r="OHD75" s="149"/>
      <c r="OHE75" s="149"/>
      <c r="OHF75" s="149"/>
      <c r="OHG75" s="149"/>
      <c r="OHH75" s="149"/>
      <c r="OHI75" s="149"/>
      <c r="OHJ75" s="149"/>
      <c r="OHK75" s="149"/>
      <c r="OHL75" s="149"/>
      <c r="OHM75" s="150"/>
      <c r="OHN75" s="149"/>
      <c r="OHO75" s="149"/>
      <c r="OHP75" s="149"/>
      <c r="OHQ75" s="149"/>
      <c r="OHR75" s="149"/>
      <c r="OHS75" s="149"/>
      <c r="OHT75" s="149"/>
      <c r="OHU75" s="149"/>
      <c r="OHV75" s="149"/>
      <c r="OHW75" s="149"/>
      <c r="OHX75" s="149"/>
      <c r="OHY75" s="149"/>
      <c r="OHZ75" s="149"/>
      <c r="OIA75" s="149"/>
      <c r="OIB75" s="149"/>
      <c r="OIC75" s="150"/>
      <c r="OID75" s="149"/>
      <c r="OIE75" s="149"/>
      <c r="OIF75" s="149"/>
      <c r="OIG75" s="149"/>
      <c r="OIH75" s="149"/>
      <c r="OII75" s="149"/>
      <c r="OIJ75" s="149"/>
      <c r="OIK75" s="149"/>
      <c r="OIL75" s="149"/>
      <c r="OIM75" s="149"/>
      <c r="OIN75" s="149"/>
      <c r="OIO75" s="149"/>
      <c r="OIP75" s="149"/>
      <c r="OIQ75" s="149"/>
      <c r="OIR75" s="149"/>
      <c r="OIS75" s="150"/>
      <c r="OIT75" s="149"/>
      <c r="OIU75" s="149"/>
      <c r="OIV75" s="149"/>
      <c r="OIW75" s="149"/>
      <c r="OIX75" s="149"/>
      <c r="OIY75" s="149"/>
      <c r="OIZ75" s="149"/>
      <c r="OJA75" s="149"/>
      <c r="OJB75" s="149"/>
      <c r="OJC75" s="149"/>
      <c r="OJD75" s="149"/>
      <c r="OJE75" s="149"/>
      <c r="OJF75" s="149"/>
      <c r="OJG75" s="149"/>
      <c r="OJH75" s="149"/>
      <c r="OJI75" s="150"/>
      <c r="OJJ75" s="149"/>
      <c r="OJK75" s="149"/>
      <c r="OJL75" s="149"/>
      <c r="OJM75" s="149"/>
      <c r="OJN75" s="149"/>
      <c r="OJO75" s="149"/>
      <c r="OJP75" s="149"/>
      <c r="OJQ75" s="149"/>
      <c r="OJR75" s="149"/>
      <c r="OJS75" s="149"/>
      <c r="OJT75" s="149"/>
      <c r="OJU75" s="149"/>
      <c r="OJV75" s="149"/>
      <c r="OJW75" s="149"/>
      <c r="OJX75" s="149"/>
      <c r="OJY75" s="150"/>
      <c r="OJZ75" s="149"/>
      <c r="OKA75" s="149"/>
      <c r="OKB75" s="149"/>
      <c r="OKC75" s="149"/>
      <c r="OKD75" s="149"/>
      <c r="OKE75" s="149"/>
      <c r="OKF75" s="149"/>
      <c r="OKG75" s="149"/>
      <c r="OKH75" s="149"/>
      <c r="OKI75" s="149"/>
      <c r="OKJ75" s="149"/>
      <c r="OKK75" s="149"/>
      <c r="OKL75" s="149"/>
      <c r="OKM75" s="149"/>
      <c r="OKN75" s="149"/>
      <c r="OKO75" s="150"/>
      <c r="OKP75" s="149"/>
      <c r="OKQ75" s="149"/>
      <c r="OKR75" s="149"/>
      <c r="OKS75" s="149"/>
      <c r="OKT75" s="149"/>
      <c r="OKU75" s="149"/>
      <c r="OKV75" s="149"/>
      <c r="OKW75" s="149"/>
      <c r="OKX75" s="149"/>
      <c r="OKY75" s="149"/>
      <c r="OKZ75" s="149"/>
      <c r="OLA75" s="149"/>
      <c r="OLB75" s="149"/>
      <c r="OLC75" s="149"/>
      <c r="OLD75" s="149"/>
      <c r="OLE75" s="150"/>
      <c r="OLF75" s="149"/>
      <c r="OLG75" s="149"/>
      <c r="OLH75" s="149"/>
      <c r="OLI75" s="149"/>
      <c r="OLJ75" s="149"/>
      <c r="OLK75" s="149"/>
      <c r="OLL75" s="149"/>
      <c r="OLM75" s="149"/>
      <c r="OLN75" s="149"/>
      <c r="OLO75" s="149"/>
      <c r="OLP75" s="149"/>
      <c r="OLQ75" s="149"/>
      <c r="OLR75" s="149"/>
      <c r="OLS75" s="149"/>
      <c r="OLT75" s="149"/>
      <c r="OLU75" s="150"/>
      <c r="OLV75" s="149"/>
      <c r="OLW75" s="149"/>
      <c r="OLX75" s="149"/>
      <c r="OLY75" s="149"/>
      <c r="OLZ75" s="149"/>
      <c r="OMA75" s="149"/>
      <c r="OMB75" s="149"/>
      <c r="OMC75" s="149"/>
      <c r="OMD75" s="149"/>
      <c r="OME75" s="149"/>
      <c r="OMF75" s="149"/>
      <c r="OMG75" s="149"/>
      <c r="OMH75" s="149"/>
      <c r="OMI75" s="149"/>
      <c r="OMJ75" s="149"/>
      <c r="OMK75" s="150"/>
      <c r="OML75" s="149"/>
      <c r="OMM75" s="149"/>
      <c r="OMN75" s="149"/>
      <c r="OMO75" s="149"/>
      <c r="OMP75" s="149"/>
      <c r="OMQ75" s="149"/>
      <c r="OMR75" s="149"/>
      <c r="OMS75" s="149"/>
      <c r="OMT75" s="149"/>
      <c r="OMU75" s="149"/>
      <c r="OMV75" s="149"/>
      <c r="OMW75" s="149"/>
      <c r="OMX75" s="149"/>
      <c r="OMY75" s="149"/>
      <c r="OMZ75" s="149"/>
      <c r="ONA75" s="150"/>
      <c r="ONB75" s="149"/>
      <c r="ONC75" s="149"/>
      <c r="OND75" s="149"/>
      <c r="ONE75" s="149"/>
      <c r="ONF75" s="149"/>
      <c r="ONG75" s="149"/>
      <c r="ONH75" s="149"/>
      <c r="ONI75" s="149"/>
      <c r="ONJ75" s="149"/>
      <c r="ONK75" s="149"/>
      <c r="ONL75" s="149"/>
      <c r="ONM75" s="149"/>
      <c r="ONN75" s="149"/>
      <c r="ONO75" s="149"/>
      <c r="ONP75" s="149"/>
      <c r="ONQ75" s="150"/>
      <c r="ONR75" s="149"/>
      <c r="ONS75" s="149"/>
      <c r="ONT75" s="149"/>
      <c r="ONU75" s="149"/>
      <c r="ONV75" s="149"/>
      <c r="ONW75" s="149"/>
      <c r="ONX75" s="149"/>
      <c r="ONY75" s="149"/>
      <c r="ONZ75" s="149"/>
      <c r="OOA75" s="149"/>
      <c r="OOB75" s="149"/>
      <c r="OOC75" s="149"/>
      <c r="OOD75" s="149"/>
      <c r="OOE75" s="149"/>
      <c r="OOF75" s="149"/>
      <c r="OOG75" s="150"/>
      <c r="OOH75" s="149"/>
      <c r="OOI75" s="149"/>
      <c r="OOJ75" s="149"/>
      <c r="OOK75" s="149"/>
      <c r="OOL75" s="149"/>
      <c r="OOM75" s="149"/>
      <c r="OON75" s="149"/>
      <c r="OOO75" s="149"/>
      <c r="OOP75" s="149"/>
      <c r="OOQ75" s="149"/>
      <c r="OOR75" s="149"/>
      <c r="OOS75" s="149"/>
      <c r="OOT75" s="149"/>
      <c r="OOU75" s="149"/>
      <c r="OOV75" s="149"/>
      <c r="OOW75" s="150"/>
      <c r="OOX75" s="149"/>
      <c r="OOY75" s="149"/>
      <c r="OOZ75" s="149"/>
      <c r="OPA75" s="149"/>
      <c r="OPB75" s="149"/>
      <c r="OPC75" s="149"/>
      <c r="OPD75" s="149"/>
      <c r="OPE75" s="149"/>
      <c r="OPF75" s="149"/>
      <c r="OPG75" s="149"/>
      <c r="OPH75" s="149"/>
      <c r="OPI75" s="149"/>
      <c r="OPJ75" s="149"/>
      <c r="OPK75" s="149"/>
      <c r="OPL75" s="149"/>
      <c r="OPM75" s="150"/>
      <c r="OPN75" s="149"/>
      <c r="OPO75" s="149"/>
      <c r="OPP75" s="149"/>
      <c r="OPQ75" s="149"/>
      <c r="OPR75" s="149"/>
      <c r="OPS75" s="149"/>
      <c r="OPT75" s="149"/>
      <c r="OPU75" s="149"/>
      <c r="OPV75" s="149"/>
      <c r="OPW75" s="149"/>
      <c r="OPX75" s="149"/>
      <c r="OPY75" s="149"/>
      <c r="OPZ75" s="149"/>
      <c r="OQA75" s="149"/>
      <c r="OQB75" s="149"/>
      <c r="OQC75" s="150"/>
      <c r="OQD75" s="149"/>
      <c r="OQE75" s="149"/>
      <c r="OQF75" s="149"/>
      <c r="OQG75" s="149"/>
      <c r="OQH75" s="149"/>
      <c r="OQI75" s="149"/>
      <c r="OQJ75" s="149"/>
      <c r="OQK75" s="149"/>
      <c r="OQL75" s="149"/>
      <c r="OQM75" s="149"/>
      <c r="OQN75" s="149"/>
      <c r="OQO75" s="149"/>
      <c r="OQP75" s="149"/>
      <c r="OQQ75" s="149"/>
      <c r="OQR75" s="149"/>
      <c r="OQS75" s="150"/>
      <c r="OQT75" s="149"/>
      <c r="OQU75" s="149"/>
      <c r="OQV75" s="149"/>
      <c r="OQW75" s="149"/>
      <c r="OQX75" s="149"/>
      <c r="OQY75" s="149"/>
      <c r="OQZ75" s="149"/>
      <c r="ORA75" s="149"/>
      <c r="ORB75" s="149"/>
      <c r="ORC75" s="149"/>
      <c r="ORD75" s="149"/>
      <c r="ORE75" s="149"/>
      <c r="ORF75" s="149"/>
      <c r="ORG75" s="149"/>
      <c r="ORH75" s="149"/>
      <c r="ORI75" s="150"/>
      <c r="ORJ75" s="149"/>
      <c r="ORK75" s="149"/>
      <c r="ORL75" s="149"/>
      <c r="ORM75" s="149"/>
      <c r="ORN75" s="149"/>
      <c r="ORO75" s="149"/>
      <c r="ORP75" s="149"/>
      <c r="ORQ75" s="149"/>
      <c r="ORR75" s="149"/>
      <c r="ORS75" s="149"/>
      <c r="ORT75" s="149"/>
      <c r="ORU75" s="149"/>
      <c r="ORV75" s="149"/>
      <c r="ORW75" s="149"/>
      <c r="ORX75" s="149"/>
      <c r="ORY75" s="150"/>
      <c r="ORZ75" s="149"/>
      <c r="OSA75" s="149"/>
      <c r="OSB75" s="149"/>
      <c r="OSC75" s="149"/>
      <c r="OSD75" s="149"/>
      <c r="OSE75" s="149"/>
      <c r="OSF75" s="149"/>
      <c r="OSG75" s="149"/>
      <c r="OSH75" s="149"/>
      <c r="OSI75" s="149"/>
      <c r="OSJ75" s="149"/>
      <c r="OSK75" s="149"/>
      <c r="OSL75" s="149"/>
      <c r="OSM75" s="149"/>
      <c r="OSN75" s="149"/>
      <c r="OSO75" s="150"/>
      <c r="OSP75" s="149"/>
      <c r="OSQ75" s="149"/>
      <c r="OSR75" s="149"/>
      <c r="OSS75" s="149"/>
      <c r="OST75" s="149"/>
      <c r="OSU75" s="149"/>
      <c r="OSV75" s="149"/>
      <c r="OSW75" s="149"/>
      <c r="OSX75" s="149"/>
      <c r="OSY75" s="149"/>
      <c r="OSZ75" s="149"/>
      <c r="OTA75" s="149"/>
      <c r="OTB75" s="149"/>
      <c r="OTC75" s="149"/>
      <c r="OTD75" s="149"/>
      <c r="OTE75" s="150"/>
      <c r="OTF75" s="149"/>
      <c r="OTG75" s="149"/>
      <c r="OTH75" s="149"/>
      <c r="OTI75" s="149"/>
      <c r="OTJ75" s="149"/>
      <c r="OTK75" s="149"/>
      <c r="OTL75" s="149"/>
      <c r="OTM75" s="149"/>
      <c r="OTN75" s="149"/>
      <c r="OTO75" s="149"/>
      <c r="OTP75" s="149"/>
      <c r="OTQ75" s="149"/>
      <c r="OTR75" s="149"/>
      <c r="OTS75" s="149"/>
      <c r="OTT75" s="149"/>
      <c r="OTU75" s="150"/>
      <c r="OTV75" s="149"/>
      <c r="OTW75" s="149"/>
      <c r="OTX75" s="149"/>
      <c r="OTY75" s="149"/>
      <c r="OTZ75" s="149"/>
      <c r="OUA75" s="149"/>
      <c r="OUB75" s="149"/>
      <c r="OUC75" s="149"/>
      <c r="OUD75" s="149"/>
      <c r="OUE75" s="149"/>
      <c r="OUF75" s="149"/>
      <c r="OUG75" s="149"/>
      <c r="OUH75" s="149"/>
      <c r="OUI75" s="149"/>
      <c r="OUJ75" s="149"/>
      <c r="OUK75" s="150"/>
      <c r="OUL75" s="149"/>
      <c r="OUM75" s="149"/>
      <c r="OUN75" s="149"/>
      <c r="OUO75" s="149"/>
      <c r="OUP75" s="149"/>
      <c r="OUQ75" s="149"/>
      <c r="OUR75" s="149"/>
      <c r="OUS75" s="149"/>
      <c r="OUT75" s="149"/>
      <c r="OUU75" s="149"/>
      <c r="OUV75" s="149"/>
      <c r="OUW75" s="149"/>
      <c r="OUX75" s="149"/>
      <c r="OUY75" s="149"/>
      <c r="OUZ75" s="149"/>
      <c r="OVA75" s="150"/>
      <c r="OVB75" s="149"/>
      <c r="OVC75" s="149"/>
      <c r="OVD75" s="149"/>
      <c r="OVE75" s="149"/>
      <c r="OVF75" s="149"/>
      <c r="OVG75" s="149"/>
      <c r="OVH75" s="149"/>
      <c r="OVI75" s="149"/>
      <c r="OVJ75" s="149"/>
      <c r="OVK75" s="149"/>
      <c r="OVL75" s="149"/>
      <c r="OVM75" s="149"/>
      <c r="OVN75" s="149"/>
      <c r="OVO75" s="149"/>
      <c r="OVP75" s="149"/>
      <c r="OVQ75" s="150"/>
      <c r="OVR75" s="149"/>
      <c r="OVS75" s="149"/>
      <c r="OVT75" s="149"/>
      <c r="OVU75" s="149"/>
      <c r="OVV75" s="149"/>
      <c r="OVW75" s="149"/>
      <c r="OVX75" s="149"/>
      <c r="OVY75" s="149"/>
      <c r="OVZ75" s="149"/>
      <c r="OWA75" s="149"/>
      <c r="OWB75" s="149"/>
      <c r="OWC75" s="149"/>
      <c r="OWD75" s="149"/>
      <c r="OWE75" s="149"/>
      <c r="OWF75" s="149"/>
      <c r="OWG75" s="150"/>
      <c r="OWH75" s="149"/>
      <c r="OWI75" s="149"/>
      <c r="OWJ75" s="149"/>
      <c r="OWK75" s="149"/>
      <c r="OWL75" s="149"/>
      <c r="OWM75" s="149"/>
      <c r="OWN75" s="149"/>
      <c r="OWO75" s="149"/>
      <c r="OWP75" s="149"/>
      <c r="OWQ75" s="149"/>
      <c r="OWR75" s="149"/>
      <c r="OWS75" s="149"/>
      <c r="OWT75" s="149"/>
      <c r="OWU75" s="149"/>
      <c r="OWV75" s="149"/>
      <c r="OWW75" s="150"/>
      <c r="OWX75" s="149"/>
      <c r="OWY75" s="149"/>
      <c r="OWZ75" s="149"/>
      <c r="OXA75" s="149"/>
      <c r="OXB75" s="149"/>
      <c r="OXC75" s="149"/>
      <c r="OXD75" s="149"/>
      <c r="OXE75" s="149"/>
      <c r="OXF75" s="149"/>
      <c r="OXG75" s="149"/>
      <c r="OXH75" s="149"/>
      <c r="OXI75" s="149"/>
      <c r="OXJ75" s="149"/>
      <c r="OXK75" s="149"/>
      <c r="OXL75" s="149"/>
      <c r="OXM75" s="150"/>
      <c r="OXN75" s="149"/>
      <c r="OXO75" s="149"/>
      <c r="OXP75" s="149"/>
      <c r="OXQ75" s="149"/>
      <c r="OXR75" s="149"/>
      <c r="OXS75" s="149"/>
      <c r="OXT75" s="149"/>
      <c r="OXU75" s="149"/>
      <c r="OXV75" s="149"/>
      <c r="OXW75" s="149"/>
      <c r="OXX75" s="149"/>
      <c r="OXY75" s="149"/>
      <c r="OXZ75" s="149"/>
      <c r="OYA75" s="149"/>
      <c r="OYB75" s="149"/>
      <c r="OYC75" s="150"/>
      <c r="OYD75" s="149"/>
      <c r="OYE75" s="149"/>
      <c r="OYF75" s="149"/>
      <c r="OYG75" s="149"/>
      <c r="OYH75" s="149"/>
      <c r="OYI75" s="149"/>
      <c r="OYJ75" s="149"/>
      <c r="OYK75" s="149"/>
      <c r="OYL75" s="149"/>
      <c r="OYM75" s="149"/>
      <c r="OYN75" s="149"/>
      <c r="OYO75" s="149"/>
      <c r="OYP75" s="149"/>
      <c r="OYQ75" s="149"/>
      <c r="OYR75" s="149"/>
      <c r="OYS75" s="150"/>
      <c r="OYT75" s="149"/>
      <c r="OYU75" s="149"/>
      <c r="OYV75" s="149"/>
      <c r="OYW75" s="149"/>
      <c r="OYX75" s="149"/>
      <c r="OYY75" s="149"/>
      <c r="OYZ75" s="149"/>
      <c r="OZA75" s="149"/>
      <c r="OZB75" s="149"/>
      <c r="OZC75" s="149"/>
      <c r="OZD75" s="149"/>
      <c r="OZE75" s="149"/>
      <c r="OZF75" s="149"/>
      <c r="OZG75" s="149"/>
      <c r="OZH75" s="149"/>
      <c r="OZI75" s="150"/>
      <c r="OZJ75" s="149"/>
      <c r="OZK75" s="149"/>
      <c r="OZL75" s="149"/>
      <c r="OZM75" s="149"/>
      <c r="OZN75" s="149"/>
      <c r="OZO75" s="149"/>
      <c r="OZP75" s="149"/>
      <c r="OZQ75" s="149"/>
      <c r="OZR75" s="149"/>
      <c r="OZS75" s="149"/>
      <c r="OZT75" s="149"/>
      <c r="OZU75" s="149"/>
      <c r="OZV75" s="149"/>
      <c r="OZW75" s="149"/>
      <c r="OZX75" s="149"/>
      <c r="OZY75" s="150"/>
      <c r="OZZ75" s="149"/>
      <c r="PAA75" s="149"/>
      <c r="PAB75" s="149"/>
      <c r="PAC75" s="149"/>
      <c r="PAD75" s="149"/>
      <c r="PAE75" s="149"/>
      <c r="PAF75" s="149"/>
      <c r="PAG75" s="149"/>
      <c r="PAH75" s="149"/>
      <c r="PAI75" s="149"/>
      <c r="PAJ75" s="149"/>
      <c r="PAK75" s="149"/>
      <c r="PAL75" s="149"/>
      <c r="PAM75" s="149"/>
      <c r="PAN75" s="149"/>
      <c r="PAO75" s="150"/>
      <c r="PAP75" s="149"/>
      <c r="PAQ75" s="149"/>
      <c r="PAR75" s="149"/>
      <c r="PAS75" s="149"/>
      <c r="PAT75" s="149"/>
      <c r="PAU75" s="149"/>
      <c r="PAV75" s="149"/>
      <c r="PAW75" s="149"/>
      <c r="PAX75" s="149"/>
      <c r="PAY75" s="149"/>
      <c r="PAZ75" s="149"/>
      <c r="PBA75" s="149"/>
      <c r="PBB75" s="149"/>
      <c r="PBC75" s="149"/>
      <c r="PBD75" s="149"/>
      <c r="PBE75" s="150"/>
      <c r="PBF75" s="149"/>
      <c r="PBG75" s="149"/>
      <c r="PBH75" s="149"/>
      <c r="PBI75" s="149"/>
      <c r="PBJ75" s="149"/>
      <c r="PBK75" s="149"/>
      <c r="PBL75" s="149"/>
      <c r="PBM75" s="149"/>
      <c r="PBN75" s="149"/>
      <c r="PBO75" s="149"/>
      <c r="PBP75" s="149"/>
      <c r="PBQ75" s="149"/>
      <c r="PBR75" s="149"/>
      <c r="PBS75" s="149"/>
      <c r="PBT75" s="149"/>
      <c r="PBU75" s="150"/>
      <c r="PBV75" s="149"/>
      <c r="PBW75" s="149"/>
      <c r="PBX75" s="149"/>
      <c r="PBY75" s="149"/>
      <c r="PBZ75" s="149"/>
      <c r="PCA75" s="149"/>
      <c r="PCB75" s="149"/>
      <c r="PCC75" s="149"/>
      <c r="PCD75" s="149"/>
      <c r="PCE75" s="149"/>
      <c r="PCF75" s="149"/>
      <c r="PCG75" s="149"/>
      <c r="PCH75" s="149"/>
      <c r="PCI75" s="149"/>
      <c r="PCJ75" s="149"/>
      <c r="PCK75" s="150"/>
      <c r="PCL75" s="149"/>
      <c r="PCM75" s="149"/>
      <c r="PCN75" s="149"/>
      <c r="PCO75" s="149"/>
      <c r="PCP75" s="149"/>
      <c r="PCQ75" s="149"/>
      <c r="PCR75" s="149"/>
      <c r="PCS75" s="149"/>
      <c r="PCT75" s="149"/>
      <c r="PCU75" s="149"/>
      <c r="PCV75" s="149"/>
      <c r="PCW75" s="149"/>
      <c r="PCX75" s="149"/>
      <c r="PCY75" s="149"/>
      <c r="PCZ75" s="149"/>
      <c r="PDA75" s="150"/>
      <c r="PDB75" s="149"/>
      <c r="PDC75" s="149"/>
      <c r="PDD75" s="149"/>
      <c r="PDE75" s="149"/>
      <c r="PDF75" s="149"/>
      <c r="PDG75" s="149"/>
      <c r="PDH75" s="149"/>
      <c r="PDI75" s="149"/>
      <c r="PDJ75" s="149"/>
      <c r="PDK75" s="149"/>
      <c r="PDL75" s="149"/>
      <c r="PDM75" s="149"/>
      <c r="PDN75" s="149"/>
      <c r="PDO75" s="149"/>
      <c r="PDP75" s="149"/>
      <c r="PDQ75" s="150"/>
      <c r="PDR75" s="149"/>
      <c r="PDS75" s="149"/>
      <c r="PDT75" s="149"/>
      <c r="PDU75" s="149"/>
      <c r="PDV75" s="149"/>
      <c r="PDW75" s="149"/>
      <c r="PDX75" s="149"/>
      <c r="PDY75" s="149"/>
      <c r="PDZ75" s="149"/>
      <c r="PEA75" s="149"/>
      <c r="PEB75" s="149"/>
      <c r="PEC75" s="149"/>
      <c r="PED75" s="149"/>
      <c r="PEE75" s="149"/>
      <c r="PEF75" s="149"/>
      <c r="PEG75" s="150"/>
      <c r="PEH75" s="149"/>
      <c r="PEI75" s="149"/>
      <c r="PEJ75" s="149"/>
      <c r="PEK75" s="149"/>
      <c r="PEL75" s="149"/>
      <c r="PEM75" s="149"/>
      <c r="PEN75" s="149"/>
      <c r="PEO75" s="149"/>
      <c r="PEP75" s="149"/>
      <c r="PEQ75" s="149"/>
      <c r="PER75" s="149"/>
      <c r="PES75" s="149"/>
      <c r="PET75" s="149"/>
      <c r="PEU75" s="149"/>
      <c r="PEV75" s="149"/>
      <c r="PEW75" s="150"/>
      <c r="PEX75" s="149"/>
      <c r="PEY75" s="149"/>
      <c r="PEZ75" s="149"/>
      <c r="PFA75" s="149"/>
      <c r="PFB75" s="149"/>
      <c r="PFC75" s="149"/>
      <c r="PFD75" s="149"/>
      <c r="PFE75" s="149"/>
      <c r="PFF75" s="149"/>
      <c r="PFG75" s="149"/>
      <c r="PFH75" s="149"/>
      <c r="PFI75" s="149"/>
      <c r="PFJ75" s="149"/>
      <c r="PFK75" s="149"/>
      <c r="PFL75" s="149"/>
      <c r="PFM75" s="150"/>
      <c r="PFN75" s="149"/>
      <c r="PFO75" s="149"/>
      <c r="PFP75" s="149"/>
      <c r="PFQ75" s="149"/>
      <c r="PFR75" s="149"/>
      <c r="PFS75" s="149"/>
      <c r="PFT75" s="149"/>
      <c r="PFU75" s="149"/>
      <c r="PFV75" s="149"/>
      <c r="PFW75" s="149"/>
      <c r="PFX75" s="149"/>
      <c r="PFY75" s="149"/>
      <c r="PFZ75" s="149"/>
      <c r="PGA75" s="149"/>
      <c r="PGB75" s="149"/>
      <c r="PGC75" s="150"/>
      <c r="PGD75" s="149"/>
      <c r="PGE75" s="149"/>
      <c r="PGF75" s="149"/>
      <c r="PGG75" s="149"/>
      <c r="PGH75" s="149"/>
      <c r="PGI75" s="149"/>
      <c r="PGJ75" s="149"/>
      <c r="PGK75" s="149"/>
      <c r="PGL75" s="149"/>
      <c r="PGM75" s="149"/>
      <c r="PGN75" s="149"/>
      <c r="PGO75" s="149"/>
      <c r="PGP75" s="149"/>
      <c r="PGQ75" s="149"/>
      <c r="PGR75" s="149"/>
      <c r="PGS75" s="150"/>
      <c r="PGT75" s="149"/>
      <c r="PGU75" s="149"/>
      <c r="PGV75" s="149"/>
      <c r="PGW75" s="149"/>
      <c r="PGX75" s="149"/>
      <c r="PGY75" s="149"/>
      <c r="PGZ75" s="149"/>
      <c r="PHA75" s="149"/>
      <c r="PHB75" s="149"/>
      <c r="PHC75" s="149"/>
      <c r="PHD75" s="149"/>
      <c r="PHE75" s="149"/>
      <c r="PHF75" s="149"/>
      <c r="PHG75" s="149"/>
      <c r="PHH75" s="149"/>
      <c r="PHI75" s="150"/>
      <c r="PHJ75" s="149"/>
      <c r="PHK75" s="149"/>
      <c r="PHL75" s="149"/>
      <c r="PHM75" s="149"/>
      <c r="PHN75" s="149"/>
      <c r="PHO75" s="149"/>
      <c r="PHP75" s="149"/>
      <c r="PHQ75" s="149"/>
      <c r="PHR75" s="149"/>
      <c r="PHS75" s="149"/>
      <c r="PHT75" s="149"/>
      <c r="PHU75" s="149"/>
      <c r="PHV75" s="149"/>
      <c r="PHW75" s="149"/>
      <c r="PHX75" s="149"/>
      <c r="PHY75" s="150"/>
      <c r="PHZ75" s="149"/>
      <c r="PIA75" s="149"/>
      <c r="PIB75" s="149"/>
      <c r="PIC75" s="149"/>
      <c r="PID75" s="149"/>
      <c r="PIE75" s="149"/>
      <c r="PIF75" s="149"/>
      <c r="PIG75" s="149"/>
      <c r="PIH75" s="149"/>
      <c r="PII75" s="149"/>
      <c r="PIJ75" s="149"/>
      <c r="PIK75" s="149"/>
      <c r="PIL75" s="149"/>
      <c r="PIM75" s="149"/>
      <c r="PIN75" s="149"/>
      <c r="PIO75" s="150"/>
      <c r="PIP75" s="149"/>
      <c r="PIQ75" s="149"/>
      <c r="PIR75" s="149"/>
      <c r="PIS75" s="149"/>
      <c r="PIT75" s="149"/>
      <c r="PIU75" s="149"/>
      <c r="PIV75" s="149"/>
      <c r="PIW75" s="149"/>
      <c r="PIX75" s="149"/>
      <c r="PIY75" s="149"/>
      <c r="PIZ75" s="149"/>
      <c r="PJA75" s="149"/>
      <c r="PJB75" s="149"/>
      <c r="PJC75" s="149"/>
      <c r="PJD75" s="149"/>
      <c r="PJE75" s="150"/>
      <c r="PJF75" s="149"/>
      <c r="PJG75" s="149"/>
      <c r="PJH75" s="149"/>
      <c r="PJI75" s="149"/>
      <c r="PJJ75" s="149"/>
      <c r="PJK75" s="149"/>
      <c r="PJL75" s="149"/>
      <c r="PJM75" s="149"/>
      <c r="PJN75" s="149"/>
      <c r="PJO75" s="149"/>
      <c r="PJP75" s="149"/>
      <c r="PJQ75" s="149"/>
      <c r="PJR75" s="149"/>
      <c r="PJS75" s="149"/>
      <c r="PJT75" s="149"/>
      <c r="PJU75" s="150"/>
      <c r="PJV75" s="149"/>
      <c r="PJW75" s="149"/>
      <c r="PJX75" s="149"/>
      <c r="PJY75" s="149"/>
      <c r="PJZ75" s="149"/>
      <c r="PKA75" s="149"/>
      <c r="PKB75" s="149"/>
      <c r="PKC75" s="149"/>
      <c r="PKD75" s="149"/>
      <c r="PKE75" s="149"/>
      <c r="PKF75" s="149"/>
      <c r="PKG75" s="149"/>
      <c r="PKH75" s="149"/>
      <c r="PKI75" s="149"/>
      <c r="PKJ75" s="149"/>
      <c r="PKK75" s="150"/>
      <c r="PKL75" s="149"/>
      <c r="PKM75" s="149"/>
      <c r="PKN75" s="149"/>
      <c r="PKO75" s="149"/>
      <c r="PKP75" s="149"/>
      <c r="PKQ75" s="149"/>
      <c r="PKR75" s="149"/>
      <c r="PKS75" s="149"/>
      <c r="PKT75" s="149"/>
      <c r="PKU75" s="149"/>
      <c r="PKV75" s="149"/>
      <c r="PKW75" s="149"/>
      <c r="PKX75" s="149"/>
      <c r="PKY75" s="149"/>
      <c r="PKZ75" s="149"/>
      <c r="PLA75" s="150"/>
      <c r="PLB75" s="149"/>
      <c r="PLC75" s="149"/>
      <c r="PLD75" s="149"/>
      <c r="PLE75" s="149"/>
      <c r="PLF75" s="149"/>
      <c r="PLG75" s="149"/>
      <c r="PLH75" s="149"/>
      <c r="PLI75" s="149"/>
      <c r="PLJ75" s="149"/>
      <c r="PLK75" s="149"/>
      <c r="PLL75" s="149"/>
      <c r="PLM75" s="149"/>
      <c r="PLN75" s="149"/>
      <c r="PLO75" s="149"/>
      <c r="PLP75" s="149"/>
      <c r="PLQ75" s="150"/>
      <c r="PLR75" s="149"/>
      <c r="PLS75" s="149"/>
      <c r="PLT75" s="149"/>
      <c r="PLU75" s="149"/>
      <c r="PLV75" s="149"/>
      <c r="PLW75" s="149"/>
      <c r="PLX75" s="149"/>
      <c r="PLY75" s="149"/>
      <c r="PLZ75" s="149"/>
      <c r="PMA75" s="149"/>
      <c r="PMB75" s="149"/>
      <c r="PMC75" s="149"/>
      <c r="PMD75" s="149"/>
      <c r="PME75" s="149"/>
      <c r="PMF75" s="149"/>
      <c r="PMG75" s="150"/>
      <c r="PMH75" s="149"/>
      <c r="PMI75" s="149"/>
      <c r="PMJ75" s="149"/>
      <c r="PMK75" s="149"/>
      <c r="PML75" s="149"/>
      <c r="PMM75" s="149"/>
      <c r="PMN75" s="149"/>
      <c r="PMO75" s="149"/>
      <c r="PMP75" s="149"/>
      <c r="PMQ75" s="149"/>
      <c r="PMR75" s="149"/>
      <c r="PMS75" s="149"/>
      <c r="PMT75" s="149"/>
      <c r="PMU75" s="149"/>
      <c r="PMV75" s="149"/>
      <c r="PMW75" s="150"/>
      <c r="PMX75" s="149"/>
      <c r="PMY75" s="149"/>
      <c r="PMZ75" s="149"/>
      <c r="PNA75" s="149"/>
      <c r="PNB75" s="149"/>
      <c r="PNC75" s="149"/>
      <c r="PND75" s="149"/>
      <c r="PNE75" s="149"/>
      <c r="PNF75" s="149"/>
      <c r="PNG75" s="149"/>
      <c r="PNH75" s="149"/>
      <c r="PNI75" s="149"/>
      <c r="PNJ75" s="149"/>
      <c r="PNK75" s="149"/>
      <c r="PNL75" s="149"/>
      <c r="PNM75" s="150"/>
      <c r="PNN75" s="149"/>
      <c r="PNO75" s="149"/>
      <c r="PNP75" s="149"/>
      <c r="PNQ75" s="149"/>
      <c r="PNR75" s="149"/>
      <c r="PNS75" s="149"/>
      <c r="PNT75" s="149"/>
      <c r="PNU75" s="149"/>
      <c r="PNV75" s="149"/>
      <c r="PNW75" s="149"/>
      <c r="PNX75" s="149"/>
      <c r="PNY75" s="149"/>
      <c r="PNZ75" s="149"/>
      <c r="POA75" s="149"/>
      <c r="POB75" s="149"/>
      <c r="POC75" s="150"/>
      <c r="POD75" s="149"/>
      <c r="POE75" s="149"/>
      <c r="POF75" s="149"/>
      <c r="POG75" s="149"/>
      <c r="POH75" s="149"/>
      <c r="POI75" s="149"/>
      <c r="POJ75" s="149"/>
      <c r="POK75" s="149"/>
      <c r="POL75" s="149"/>
      <c r="POM75" s="149"/>
      <c r="PON75" s="149"/>
      <c r="POO75" s="149"/>
      <c r="POP75" s="149"/>
      <c r="POQ75" s="149"/>
      <c r="POR75" s="149"/>
      <c r="POS75" s="150"/>
      <c r="POT75" s="149"/>
      <c r="POU75" s="149"/>
      <c r="POV75" s="149"/>
      <c r="POW75" s="149"/>
      <c r="POX75" s="149"/>
      <c r="POY75" s="149"/>
      <c r="POZ75" s="149"/>
      <c r="PPA75" s="149"/>
      <c r="PPB75" s="149"/>
      <c r="PPC75" s="149"/>
      <c r="PPD75" s="149"/>
      <c r="PPE75" s="149"/>
      <c r="PPF75" s="149"/>
      <c r="PPG75" s="149"/>
      <c r="PPH75" s="149"/>
      <c r="PPI75" s="150"/>
      <c r="PPJ75" s="149"/>
      <c r="PPK75" s="149"/>
      <c r="PPL75" s="149"/>
      <c r="PPM75" s="149"/>
      <c r="PPN75" s="149"/>
      <c r="PPO75" s="149"/>
      <c r="PPP75" s="149"/>
      <c r="PPQ75" s="149"/>
      <c r="PPR75" s="149"/>
      <c r="PPS75" s="149"/>
      <c r="PPT75" s="149"/>
      <c r="PPU75" s="149"/>
      <c r="PPV75" s="149"/>
      <c r="PPW75" s="149"/>
      <c r="PPX75" s="149"/>
      <c r="PPY75" s="150"/>
      <c r="PPZ75" s="149"/>
      <c r="PQA75" s="149"/>
      <c r="PQB75" s="149"/>
      <c r="PQC75" s="149"/>
      <c r="PQD75" s="149"/>
      <c r="PQE75" s="149"/>
      <c r="PQF75" s="149"/>
      <c r="PQG75" s="149"/>
      <c r="PQH75" s="149"/>
      <c r="PQI75" s="149"/>
      <c r="PQJ75" s="149"/>
      <c r="PQK75" s="149"/>
      <c r="PQL75" s="149"/>
      <c r="PQM75" s="149"/>
      <c r="PQN75" s="149"/>
      <c r="PQO75" s="150"/>
      <c r="PQP75" s="149"/>
      <c r="PQQ75" s="149"/>
      <c r="PQR75" s="149"/>
      <c r="PQS75" s="149"/>
      <c r="PQT75" s="149"/>
      <c r="PQU75" s="149"/>
      <c r="PQV75" s="149"/>
      <c r="PQW75" s="149"/>
      <c r="PQX75" s="149"/>
      <c r="PQY75" s="149"/>
      <c r="PQZ75" s="149"/>
      <c r="PRA75" s="149"/>
      <c r="PRB75" s="149"/>
      <c r="PRC75" s="149"/>
      <c r="PRD75" s="149"/>
      <c r="PRE75" s="150"/>
      <c r="PRF75" s="149"/>
      <c r="PRG75" s="149"/>
      <c r="PRH75" s="149"/>
      <c r="PRI75" s="149"/>
      <c r="PRJ75" s="149"/>
      <c r="PRK75" s="149"/>
      <c r="PRL75" s="149"/>
      <c r="PRM75" s="149"/>
      <c r="PRN75" s="149"/>
      <c r="PRO75" s="149"/>
      <c r="PRP75" s="149"/>
      <c r="PRQ75" s="149"/>
      <c r="PRR75" s="149"/>
      <c r="PRS75" s="149"/>
      <c r="PRT75" s="149"/>
      <c r="PRU75" s="150"/>
      <c r="PRV75" s="149"/>
      <c r="PRW75" s="149"/>
      <c r="PRX75" s="149"/>
      <c r="PRY75" s="149"/>
      <c r="PRZ75" s="149"/>
      <c r="PSA75" s="149"/>
      <c r="PSB75" s="149"/>
      <c r="PSC75" s="149"/>
      <c r="PSD75" s="149"/>
      <c r="PSE75" s="149"/>
      <c r="PSF75" s="149"/>
      <c r="PSG75" s="149"/>
      <c r="PSH75" s="149"/>
      <c r="PSI75" s="149"/>
      <c r="PSJ75" s="149"/>
      <c r="PSK75" s="150"/>
      <c r="PSL75" s="149"/>
      <c r="PSM75" s="149"/>
      <c r="PSN75" s="149"/>
      <c r="PSO75" s="149"/>
      <c r="PSP75" s="149"/>
      <c r="PSQ75" s="149"/>
      <c r="PSR75" s="149"/>
      <c r="PSS75" s="149"/>
      <c r="PST75" s="149"/>
      <c r="PSU75" s="149"/>
      <c r="PSV75" s="149"/>
      <c r="PSW75" s="149"/>
      <c r="PSX75" s="149"/>
      <c r="PSY75" s="149"/>
      <c r="PSZ75" s="149"/>
      <c r="PTA75" s="150"/>
      <c r="PTB75" s="149"/>
      <c r="PTC75" s="149"/>
      <c r="PTD75" s="149"/>
      <c r="PTE75" s="149"/>
      <c r="PTF75" s="149"/>
      <c r="PTG75" s="149"/>
      <c r="PTH75" s="149"/>
      <c r="PTI75" s="149"/>
      <c r="PTJ75" s="149"/>
      <c r="PTK75" s="149"/>
      <c r="PTL75" s="149"/>
      <c r="PTM75" s="149"/>
      <c r="PTN75" s="149"/>
      <c r="PTO75" s="149"/>
      <c r="PTP75" s="149"/>
      <c r="PTQ75" s="150"/>
      <c r="PTR75" s="149"/>
      <c r="PTS75" s="149"/>
      <c r="PTT75" s="149"/>
      <c r="PTU75" s="149"/>
      <c r="PTV75" s="149"/>
      <c r="PTW75" s="149"/>
      <c r="PTX75" s="149"/>
      <c r="PTY75" s="149"/>
      <c r="PTZ75" s="149"/>
      <c r="PUA75" s="149"/>
      <c r="PUB75" s="149"/>
      <c r="PUC75" s="149"/>
      <c r="PUD75" s="149"/>
      <c r="PUE75" s="149"/>
      <c r="PUF75" s="149"/>
      <c r="PUG75" s="150"/>
      <c r="PUH75" s="149"/>
      <c r="PUI75" s="149"/>
      <c r="PUJ75" s="149"/>
      <c r="PUK75" s="149"/>
      <c r="PUL75" s="149"/>
      <c r="PUM75" s="149"/>
      <c r="PUN75" s="149"/>
      <c r="PUO75" s="149"/>
      <c r="PUP75" s="149"/>
      <c r="PUQ75" s="149"/>
      <c r="PUR75" s="149"/>
      <c r="PUS75" s="149"/>
      <c r="PUT75" s="149"/>
      <c r="PUU75" s="149"/>
      <c r="PUV75" s="149"/>
      <c r="PUW75" s="150"/>
      <c r="PUX75" s="149"/>
      <c r="PUY75" s="149"/>
      <c r="PUZ75" s="149"/>
      <c r="PVA75" s="149"/>
      <c r="PVB75" s="149"/>
      <c r="PVC75" s="149"/>
      <c r="PVD75" s="149"/>
      <c r="PVE75" s="149"/>
      <c r="PVF75" s="149"/>
      <c r="PVG75" s="149"/>
      <c r="PVH75" s="149"/>
      <c r="PVI75" s="149"/>
      <c r="PVJ75" s="149"/>
      <c r="PVK75" s="149"/>
      <c r="PVL75" s="149"/>
      <c r="PVM75" s="150"/>
      <c r="PVN75" s="149"/>
      <c r="PVO75" s="149"/>
      <c r="PVP75" s="149"/>
      <c r="PVQ75" s="149"/>
      <c r="PVR75" s="149"/>
      <c r="PVS75" s="149"/>
      <c r="PVT75" s="149"/>
      <c r="PVU75" s="149"/>
      <c r="PVV75" s="149"/>
      <c r="PVW75" s="149"/>
      <c r="PVX75" s="149"/>
      <c r="PVY75" s="149"/>
      <c r="PVZ75" s="149"/>
      <c r="PWA75" s="149"/>
      <c r="PWB75" s="149"/>
      <c r="PWC75" s="150"/>
      <c r="PWD75" s="149"/>
      <c r="PWE75" s="149"/>
      <c r="PWF75" s="149"/>
      <c r="PWG75" s="149"/>
      <c r="PWH75" s="149"/>
      <c r="PWI75" s="149"/>
      <c r="PWJ75" s="149"/>
      <c r="PWK75" s="149"/>
      <c r="PWL75" s="149"/>
      <c r="PWM75" s="149"/>
      <c r="PWN75" s="149"/>
      <c r="PWO75" s="149"/>
      <c r="PWP75" s="149"/>
      <c r="PWQ75" s="149"/>
      <c r="PWR75" s="149"/>
      <c r="PWS75" s="150"/>
      <c r="PWT75" s="149"/>
      <c r="PWU75" s="149"/>
      <c r="PWV75" s="149"/>
      <c r="PWW75" s="149"/>
      <c r="PWX75" s="149"/>
      <c r="PWY75" s="149"/>
      <c r="PWZ75" s="149"/>
      <c r="PXA75" s="149"/>
      <c r="PXB75" s="149"/>
      <c r="PXC75" s="149"/>
      <c r="PXD75" s="149"/>
      <c r="PXE75" s="149"/>
      <c r="PXF75" s="149"/>
      <c r="PXG75" s="149"/>
      <c r="PXH75" s="149"/>
      <c r="PXI75" s="150"/>
      <c r="PXJ75" s="149"/>
      <c r="PXK75" s="149"/>
      <c r="PXL75" s="149"/>
      <c r="PXM75" s="149"/>
      <c r="PXN75" s="149"/>
      <c r="PXO75" s="149"/>
      <c r="PXP75" s="149"/>
      <c r="PXQ75" s="149"/>
      <c r="PXR75" s="149"/>
      <c r="PXS75" s="149"/>
      <c r="PXT75" s="149"/>
      <c r="PXU75" s="149"/>
      <c r="PXV75" s="149"/>
      <c r="PXW75" s="149"/>
      <c r="PXX75" s="149"/>
      <c r="PXY75" s="150"/>
      <c r="PXZ75" s="149"/>
      <c r="PYA75" s="149"/>
      <c r="PYB75" s="149"/>
      <c r="PYC75" s="149"/>
      <c r="PYD75" s="149"/>
      <c r="PYE75" s="149"/>
      <c r="PYF75" s="149"/>
      <c r="PYG75" s="149"/>
      <c r="PYH75" s="149"/>
      <c r="PYI75" s="149"/>
      <c r="PYJ75" s="149"/>
      <c r="PYK75" s="149"/>
      <c r="PYL75" s="149"/>
      <c r="PYM75" s="149"/>
      <c r="PYN75" s="149"/>
      <c r="PYO75" s="150"/>
      <c r="PYP75" s="149"/>
      <c r="PYQ75" s="149"/>
      <c r="PYR75" s="149"/>
      <c r="PYS75" s="149"/>
      <c r="PYT75" s="149"/>
      <c r="PYU75" s="149"/>
      <c r="PYV75" s="149"/>
      <c r="PYW75" s="149"/>
      <c r="PYX75" s="149"/>
      <c r="PYY75" s="149"/>
      <c r="PYZ75" s="149"/>
      <c r="PZA75" s="149"/>
      <c r="PZB75" s="149"/>
      <c r="PZC75" s="149"/>
      <c r="PZD75" s="149"/>
      <c r="PZE75" s="150"/>
      <c r="PZF75" s="149"/>
      <c r="PZG75" s="149"/>
      <c r="PZH75" s="149"/>
      <c r="PZI75" s="149"/>
      <c r="PZJ75" s="149"/>
      <c r="PZK75" s="149"/>
      <c r="PZL75" s="149"/>
      <c r="PZM75" s="149"/>
      <c r="PZN75" s="149"/>
      <c r="PZO75" s="149"/>
      <c r="PZP75" s="149"/>
      <c r="PZQ75" s="149"/>
      <c r="PZR75" s="149"/>
      <c r="PZS75" s="149"/>
      <c r="PZT75" s="149"/>
      <c r="PZU75" s="150"/>
      <c r="PZV75" s="149"/>
      <c r="PZW75" s="149"/>
      <c r="PZX75" s="149"/>
      <c r="PZY75" s="149"/>
      <c r="PZZ75" s="149"/>
      <c r="QAA75" s="149"/>
      <c r="QAB75" s="149"/>
      <c r="QAC75" s="149"/>
      <c r="QAD75" s="149"/>
      <c r="QAE75" s="149"/>
      <c r="QAF75" s="149"/>
      <c r="QAG75" s="149"/>
      <c r="QAH75" s="149"/>
      <c r="QAI75" s="149"/>
      <c r="QAJ75" s="149"/>
      <c r="QAK75" s="150"/>
      <c r="QAL75" s="149"/>
      <c r="QAM75" s="149"/>
      <c r="QAN75" s="149"/>
      <c r="QAO75" s="149"/>
      <c r="QAP75" s="149"/>
      <c r="QAQ75" s="149"/>
      <c r="QAR75" s="149"/>
      <c r="QAS75" s="149"/>
      <c r="QAT75" s="149"/>
      <c r="QAU75" s="149"/>
      <c r="QAV75" s="149"/>
      <c r="QAW75" s="149"/>
      <c r="QAX75" s="149"/>
      <c r="QAY75" s="149"/>
      <c r="QAZ75" s="149"/>
      <c r="QBA75" s="150"/>
      <c r="QBB75" s="149"/>
      <c r="QBC75" s="149"/>
      <c r="QBD75" s="149"/>
      <c r="QBE75" s="149"/>
      <c r="QBF75" s="149"/>
      <c r="QBG75" s="149"/>
      <c r="QBH75" s="149"/>
      <c r="QBI75" s="149"/>
      <c r="QBJ75" s="149"/>
      <c r="QBK75" s="149"/>
      <c r="QBL75" s="149"/>
      <c r="QBM75" s="149"/>
      <c r="QBN75" s="149"/>
      <c r="QBO75" s="149"/>
      <c r="QBP75" s="149"/>
      <c r="QBQ75" s="150"/>
      <c r="QBR75" s="149"/>
      <c r="QBS75" s="149"/>
      <c r="QBT75" s="149"/>
      <c r="QBU75" s="149"/>
      <c r="QBV75" s="149"/>
      <c r="QBW75" s="149"/>
      <c r="QBX75" s="149"/>
      <c r="QBY75" s="149"/>
      <c r="QBZ75" s="149"/>
      <c r="QCA75" s="149"/>
      <c r="QCB75" s="149"/>
      <c r="QCC75" s="149"/>
      <c r="QCD75" s="149"/>
      <c r="QCE75" s="149"/>
      <c r="QCF75" s="149"/>
      <c r="QCG75" s="150"/>
      <c r="QCH75" s="149"/>
      <c r="QCI75" s="149"/>
      <c r="QCJ75" s="149"/>
      <c r="QCK75" s="149"/>
      <c r="QCL75" s="149"/>
      <c r="QCM75" s="149"/>
      <c r="QCN75" s="149"/>
      <c r="QCO75" s="149"/>
      <c r="QCP75" s="149"/>
      <c r="QCQ75" s="149"/>
      <c r="QCR75" s="149"/>
      <c r="QCS75" s="149"/>
      <c r="QCT75" s="149"/>
      <c r="QCU75" s="149"/>
      <c r="QCV75" s="149"/>
      <c r="QCW75" s="150"/>
      <c r="QCX75" s="149"/>
      <c r="QCY75" s="149"/>
      <c r="QCZ75" s="149"/>
      <c r="QDA75" s="149"/>
      <c r="QDB75" s="149"/>
      <c r="QDC75" s="149"/>
      <c r="QDD75" s="149"/>
      <c r="QDE75" s="149"/>
      <c r="QDF75" s="149"/>
      <c r="QDG75" s="149"/>
      <c r="QDH75" s="149"/>
      <c r="QDI75" s="149"/>
      <c r="QDJ75" s="149"/>
      <c r="QDK75" s="149"/>
      <c r="QDL75" s="149"/>
      <c r="QDM75" s="150"/>
      <c r="QDN75" s="149"/>
      <c r="QDO75" s="149"/>
      <c r="QDP75" s="149"/>
      <c r="QDQ75" s="149"/>
      <c r="QDR75" s="149"/>
      <c r="QDS75" s="149"/>
      <c r="QDT75" s="149"/>
      <c r="QDU75" s="149"/>
      <c r="QDV75" s="149"/>
      <c r="QDW75" s="149"/>
      <c r="QDX75" s="149"/>
      <c r="QDY75" s="149"/>
      <c r="QDZ75" s="149"/>
      <c r="QEA75" s="149"/>
      <c r="QEB75" s="149"/>
      <c r="QEC75" s="150"/>
      <c r="QED75" s="149"/>
      <c r="QEE75" s="149"/>
      <c r="QEF75" s="149"/>
      <c r="QEG75" s="149"/>
      <c r="QEH75" s="149"/>
      <c r="QEI75" s="149"/>
      <c r="QEJ75" s="149"/>
      <c r="QEK75" s="149"/>
      <c r="QEL75" s="149"/>
      <c r="QEM75" s="149"/>
      <c r="QEN75" s="149"/>
      <c r="QEO75" s="149"/>
      <c r="QEP75" s="149"/>
      <c r="QEQ75" s="149"/>
      <c r="QER75" s="149"/>
      <c r="QES75" s="150"/>
      <c r="QET75" s="149"/>
      <c r="QEU75" s="149"/>
      <c r="QEV75" s="149"/>
      <c r="QEW75" s="149"/>
      <c r="QEX75" s="149"/>
      <c r="QEY75" s="149"/>
      <c r="QEZ75" s="149"/>
      <c r="QFA75" s="149"/>
      <c r="QFB75" s="149"/>
      <c r="QFC75" s="149"/>
      <c r="QFD75" s="149"/>
      <c r="QFE75" s="149"/>
      <c r="QFF75" s="149"/>
      <c r="QFG75" s="149"/>
      <c r="QFH75" s="149"/>
      <c r="QFI75" s="150"/>
      <c r="QFJ75" s="149"/>
      <c r="QFK75" s="149"/>
      <c r="QFL75" s="149"/>
      <c r="QFM75" s="149"/>
      <c r="QFN75" s="149"/>
      <c r="QFO75" s="149"/>
      <c r="QFP75" s="149"/>
      <c r="QFQ75" s="149"/>
      <c r="QFR75" s="149"/>
      <c r="QFS75" s="149"/>
      <c r="QFT75" s="149"/>
      <c r="QFU75" s="149"/>
      <c r="QFV75" s="149"/>
      <c r="QFW75" s="149"/>
      <c r="QFX75" s="149"/>
      <c r="QFY75" s="150"/>
      <c r="QFZ75" s="149"/>
      <c r="QGA75" s="149"/>
      <c r="QGB75" s="149"/>
      <c r="QGC75" s="149"/>
      <c r="QGD75" s="149"/>
      <c r="QGE75" s="149"/>
      <c r="QGF75" s="149"/>
      <c r="QGG75" s="149"/>
      <c r="QGH75" s="149"/>
      <c r="QGI75" s="149"/>
      <c r="QGJ75" s="149"/>
      <c r="QGK75" s="149"/>
      <c r="QGL75" s="149"/>
      <c r="QGM75" s="149"/>
      <c r="QGN75" s="149"/>
      <c r="QGO75" s="150"/>
      <c r="QGP75" s="149"/>
      <c r="QGQ75" s="149"/>
      <c r="QGR75" s="149"/>
      <c r="QGS75" s="149"/>
      <c r="QGT75" s="149"/>
      <c r="QGU75" s="149"/>
      <c r="QGV75" s="149"/>
      <c r="QGW75" s="149"/>
      <c r="QGX75" s="149"/>
      <c r="QGY75" s="149"/>
      <c r="QGZ75" s="149"/>
      <c r="QHA75" s="149"/>
      <c r="QHB75" s="149"/>
      <c r="QHC75" s="149"/>
      <c r="QHD75" s="149"/>
      <c r="QHE75" s="150"/>
      <c r="QHF75" s="149"/>
      <c r="QHG75" s="149"/>
      <c r="QHH75" s="149"/>
      <c r="QHI75" s="149"/>
      <c r="QHJ75" s="149"/>
      <c r="QHK75" s="149"/>
      <c r="QHL75" s="149"/>
      <c r="QHM75" s="149"/>
      <c r="QHN75" s="149"/>
      <c r="QHO75" s="149"/>
      <c r="QHP75" s="149"/>
      <c r="QHQ75" s="149"/>
      <c r="QHR75" s="149"/>
      <c r="QHS75" s="149"/>
      <c r="QHT75" s="149"/>
      <c r="QHU75" s="150"/>
      <c r="QHV75" s="149"/>
      <c r="QHW75" s="149"/>
      <c r="QHX75" s="149"/>
      <c r="QHY75" s="149"/>
      <c r="QHZ75" s="149"/>
      <c r="QIA75" s="149"/>
      <c r="QIB75" s="149"/>
      <c r="QIC75" s="149"/>
      <c r="QID75" s="149"/>
      <c r="QIE75" s="149"/>
      <c r="QIF75" s="149"/>
      <c r="QIG75" s="149"/>
      <c r="QIH75" s="149"/>
      <c r="QII75" s="149"/>
      <c r="QIJ75" s="149"/>
      <c r="QIK75" s="150"/>
      <c r="QIL75" s="149"/>
      <c r="QIM75" s="149"/>
      <c r="QIN75" s="149"/>
      <c r="QIO75" s="149"/>
      <c r="QIP75" s="149"/>
      <c r="QIQ75" s="149"/>
      <c r="QIR75" s="149"/>
      <c r="QIS75" s="149"/>
      <c r="QIT75" s="149"/>
      <c r="QIU75" s="149"/>
      <c r="QIV75" s="149"/>
      <c r="QIW75" s="149"/>
      <c r="QIX75" s="149"/>
      <c r="QIY75" s="149"/>
      <c r="QIZ75" s="149"/>
      <c r="QJA75" s="150"/>
      <c r="QJB75" s="149"/>
      <c r="QJC75" s="149"/>
      <c r="QJD75" s="149"/>
      <c r="QJE75" s="149"/>
      <c r="QJF75" s="149"/>
      <c r="QJG75" s="149"/>
      <c r="QJH75" s="149"/>
      <c r="QJI75" s="149"/>
      <c r="QJJ75" s="149"/>
      <c r="QJK75" s="149"/>
      <c r="QJL75" s="149"/>
      <c r="QJM75" s="149"/>
      <c r="QJN75" s="149"/>
      <c r="QJO75" s="149"/>
      <c r="QJP75" s="149"/>
      <c r="QJQ75" s="150"/>
      <c r="QJR75" s="149"/>
      <c r="QJS75" s="149"/>
      <c r="QJT75" s="149"/>
      <c r="QJU75" s="149"/>
      <c r="QJV75" s="149"/>
      <c r="QJW75" s="149"/>
      <c r="QJX75" s="149"/>
      <c r="QJY75" s="149"/>
      <c r="QJZ75" s="149"/>
      <c r="QKA75" s="149"/>
      <c r="QKB75" s="149"/>
      <c r="QKC75" s="149"/>
      <c r="QKD75" s="149"/>
      <c r="QKE75" s="149"/>
      <c r="QKF75" s="149"/>
      <c r="QKG75" s="150"/>
      <c r="QKH75" s="149"/>
      <c r="QKI75" s="149"/>
      <c r="QKJ75" s="149"/>
      <c r="QKK75" s="149"/>
      <c r="QKL75" s="149"/>
      <c r="QKM75" s="149"/>
      <c r="QKN75" s="149"/>
      <c r="QKO75" s="149"/>
      <c r="QKP75" s="149"/>
      <c r="QKQ75" s="149"/>
      <c r="QKR75" s="149"/>
      <c r="QKS75" s="149"/>
      <c r="QKT75" s="149"/>
      <c r="QKU75" s="149"/>
      <c r="QKV75" s="149"/>
      <c r="QKW75" s="150"/>
      <c r="QKX75" s="149"/>
      <c r="QKY75" s="149"/>
      <c r="QKZ75" s="149"/>
      <c r="QLA75" s="149"/>
      <c r="QLB75" s="149"/>
      <c r="QLC75" s="149"/>
      <c r="QLD75" s="149"/>
      <c r="QLE75" s="149"/>
      <c r="QLF75" s="149"/>
      <c r="QLG75" s="149"/>
      <c r="QLH75" s="149"/>
      <c r="QLI75" s="149"/>
      <c r="QLJ75" s="149"/>
      <c r="QLK75" s="149"/>
      <c r="QLL75" s="149"/>
      <c r="QLM75" s="150"/>
      <c r="QLN75" s="149"/>
      <c r="QLO75" s="149"/>
      <c r="QLP75" s="149"/>
      <c r="QLQ75" s="149"/>
      <c r="QLR75" s="149"/>
      <c r="QLS75" s="149"/>
      <c r="QLT75" s="149"/>
      <c r="QLU75" s="149"/>
      <c r="QLV75" s="149"/>
      <c r="QLW75" s="149"/>
      <c r="QLX75" s="149"/>
      <c r="QLY75" s="149"/>
      <c r="QLZ75" s="149"/>
      <c r="QMA75" s="149"/>
      <c r="QMB75" s="149"/>
      <c r="QMC75" s="150"/>
      <c r="QMD75" s="149"/>
      <c r="QME75" s="149"/>
      <c r="QMF75" s="149"/>
      <c r="QMG75" s="149"/>
      <c r="QMH75" s="149"/>
      <c r="QMI75" s="149"/>
      <c r="QMJ75" s="149"/>
      <c r="QMK75" s="149"/>
      <c r="QML75" s="149"/>
      <c r="QMM75" s="149"/>
      <c r="QMN75" s="149"/>
      <c r="QMO75" s="149"/>
      <c r="QMP75" s="149"/>
      <c r="QMQ75" s="149"/>
      <c r="QMR75" s="149"/>
      <c r="QMS75" s="150"/>
      <c r="QMT75" s="149"/>
      <c r="QMU75" s="149"/>
      <c r="QMV75" s="149"/>
      <c r="QMW75" s="149"/>
      <c r="QMX75" s="149"/>
      <c r="QMY75" s="149"/>
      <c r="QMZ75" s="149"/>
      <c r="QNA75" s="149"/>
      <c r="QNB75" s="149"/>
      <c r="QNC75" s="149"/>
      <c r="QND75" s="149"/>
      <c r="QNE75" s="149"/>
      <c r="QNF75" s="149"/>
      <c r="QNG75" s="149"/>
      <c r="QNH75" s="149"/>
      <c r="QNI75" s="150"/>
      <c r="QNJ75" s="149"/>
      <c r="QNK75" s="149"/>
      <c r="QNL75" s="149"/>
      <c r="QNM75" s="149"/>
      <c r="QNN75" s="149"/>
      <c r="QNO75" s="149"/>
      <c r="QNP75" s="149"/>
      <c r="QNQ75" s="149"/>
      <c r="QNR75" s="149"/>
      <c r="QNS75" s="149"/>
      <c r="QNT75" s="149"/>
      <c r="QNU75" s="149"/>
      <c r="QNV75" s="149"/>
      <c r="QNW75" s="149"/>
      <c r="QNX75" s="149"/>
      <c r="QNY75" s="150"/>
      <c r="QNZ75" s="149"/>
      <c r="QOA75" s="149"/>
      <c r="QOB75" s="149"/>
      <c r="QOC75" s="149"/>
      <c r="QOD75" s="149"/>
      <c r="QOE75" s="149"/>
      <c r="QOF75" s="149"/>
      <c r="QOG75" s="149"/>
      <c r="QOH75" s="149"/>
      <c r="QOI75" s="149"/>
      <c r="QOJ75" s="149"/>
      <c r="QOK75" s="149"/>
      <c r="QOL75" s="149"/>
      <c r="QOM75" s="149"/>
      <c r="QON75" s="149"/>
      <c r="QOO75" s="150"/>
      <c r="QOP75" s="149"/>
      <c r="QOQ75" s="149"/>
      <c r="QOR75" s="149"/>
      <c r="QOS75" s="149"/>
      <c r="QOT75" s="149"/>
      <c r="QOU75" s="149"/>
      <c r="QOV75" s="149"/>
      <c r="QOW75" s="149"/>
      <c r="QOX75" s="149"/>
      <c r="QOY75" s="149"/>
      <c r="QOZ75" s="149"/>
      <c r="QPA75" s="149"/>
      <c r="QPB75" s="149"/>
      <c r="QPC75" s="149"/>
      <c r="QPD75" s="149"/>
      <c r="QPE75" s="150"/>
      <c r="QPF75" s="149"/>
      <c r="QPG75" s="149"/>
      <c r="QPH75" s="149"/>
      <c r="QPI75" s="149"/>
      <c r="QPJ75" s="149"/>
      <c r="QPK75" s="149"/>
      <c r="QPL75" s="149"/>
      <c r="QPM75" s="149"/>
      <c r="QPN75" s="149"/>
      <c r="QPO75" s="149"/>
      <c r="QPP75" s="149"/>
      <c r="QPQ75" s="149"/>
      <c r="QPR75" s="149"/>
      <c r="QPS75" s="149"/>
      <c r="QPT75" s="149"/>
      <c r="QPU75" s="150"/>
      <c r="QPV75" s="149"/>
      <c r="QPW75" s="149"/>
      <c r="QPX75" s="149"/>
      <c r="QPY75" s="149"/>
      <c r="QPZ75" s="149"/>
      <c r="QQA75" s="149"/>
      <c r="QQB75" s="149"/>
      <c r="QQC75" s="149"/>
      <c r="QQD75" s="149"/>
      <c r="QQE75" s="149"/>
      <c r="QQF75" s="149"/>
      <c r="QQG75" s="149"/>
      <c r="QQH75" s="149"/>
      <c r="QQI75" s="149"/>
      <c r="QQJ75" s="149"/>
      <c r="QQK75" s="150"/>
      <c r="QQL75" s="149"/>
      <c r="QQM75" s="149"/>
      <c r="QQN75" s="149"/>
      <c r="QQO75" s="149"/>
      <c r="QQP75" s="149"/>
      <c r="QQQ75" s="149"/>
      <c r="QQR75" s="149"/>
      <c r="QQS75" s="149"/>
      <c r="QQT75" s="149"/>
      <c r="QQU75" s="149"/>
      <c r="QQV75" s="149"/>
      <c r="QQW75" s="149"/>
      <c r="QQX75" s="149"/>
      <c r="QQY75" s="149"/>
      <c r="QQZ75" s="149"/>
      <c r="QRA75" s="150"/>
      <c r="QRB75" s="149"/>
      <c r="QRC75" s="149"/>
      <c r="QRD75" s="149"/>
      <c r="QRE75" s="149"/>
      <c r="QRF75" s="149"/>
      <c r="QRG75" s="149"/>
      <c r="QRH75" s="149"/>
      <c r="QRI75" s="149"/>
      <c r="QRJ75" s="149"/>
      <c r="QRK75" s="149"/>
      <c r="QRL75" s="149"/>
      <c r="QRM75" s="149"/>
      <c r="QRN75" s="149"/>
      <c r="QRO75" s="149"/>
      <c r="QRP75" s="149"/>
      <c r="QRQ75" s="150"/>
      <c r="QRR75" s="149"/>
      <c r="QRS75" s="149"/>
      <c r="QRT75" s="149"/>
      <c r="QRU75" s="149"/>
      <c r="QRV75" s="149"/>
      <c r="QRW75" s="149"/>
      <c r="QRX75" s="149"/>
      <c r="QRY75" s="149"/>
      <c r="QRZ75" s="149"/>
      <c r="QSA75" s="149"/>
      <c r="QSB75" s="149"/>
      <c r="QSC75" s="149"/>
      <c r="QSD75" s="149"/>
      <c r="QSE75" s="149"/>
      <c r="QSF75" s="149"/>
      <c r="QSG75" s="150"/>
      <c r="QSH75" s="149"/>
      <c r="QSI75" s="149"/>
      <c r="QSJ75" s="149"/>
      <c r="QSK75" s="149"/>
      <c r="QSL75" s="149"/>
      <c r="QSM75" s="149"/>
      <c r="QSN75" s="149"/>
      <c r="QSO75" s="149"/>
      <c r="QSP75" s="149"/>
      <c r="QSQ75" s="149"/>
      <c r="QSR75" s="149"/>
      <c r="QSS75" s="149"/>
      <c r="QST75" s="149"/>
      <c r="QSU75" s="149"/>
      <c r="QSV75" s="149"/>
      <c r="QSW75" s="150"/>
      <c r="QSX75" s="149"/>
      <c r="QSY75" s="149"/>
      <c r="QSZ75" s="149"/>
      <c r="QTA75" s="149"/>
      <c r="QTB75" s="149"/>
      <c r="QTC75" s="149"/>
      <c r="QTD75" s="149"/>
      <c r="QTE75" s="149"/>
      <c r="QTF75" s="149"/>
      <c r="QTG75" s="149"/>
      <c r="QTH75" s="149"/>
      <c r="QTI75" s="149"/>
      <c r="QTJ75" s="149"/>
      <c r="QTK75" s="149"/>
      <c r="QTL75" s="149"/>
      <c r="QTM75" s="150"/>
      <c r="QTN75" s="149"/>
      <c r="QTO75" s="149"/>
      <c r="QTP75" s="149"/>
      <c r="QTQ75" s="149"/>
      <c r="QTR75" s="149"/>
      <c r="QTS75" s="149"/>
      <c r="QTT75" s="149"/>
      <c r="QTU75" s="149"/>
      <c r="QTV75" s="149"/>
      <c r="QTW75" s="149"/>
      <c r="QTX75" s="149"/>
      <c r="QTY75" s="149"/>
      <c r="QTZ75" s="149"/>
      <c r="QUA75" s="149"/>
      <c r="QUB75" s="149"/>
      <c r="QUC75" s="150"/>
      <c r="QUD75" s="149"/>
      <c r="QUE75" s="149"/>
      <c r="QUF75" s="149"/>
      <c r="QUG75" s="149"/>
      <c r="QUH75" s="149"/>
      <c r="QUI75" s="149"/>
      <c r="QUJ75" s="149"/>
      <c r="QUK75" s="149"/>
      <c r="QUL75" s="149"/>
      <c r="QUM75" s="149"/>
      <c r="QUN75" s="149"/>
      <c r="QUO75" s="149"/>
      <c r="QUP75" s="149"/>
      <c r="QUQ75" s="149"/>
      <c r="QUR75" s="149"/>
      <c r="QUS75" s="150"/>
      <c r="QUT75" s="149"/>
      <c r="QUU75" s="149"/>
      <c r="QUV75" s="149"/>
      <c r="QUW75" s="149"/>
      <c r="QUX75" s="149"/>
      <c r="QUY75" s="149"/>
      <c r="QUZ75" s="149"/>
      <c r="QVA75" s="149"/>
      <c r="QVB75" s="149"/>
      <c r="QVC75" s="149"/>
      <c r="QVD75" s="149"/>
      <c r="QVE75" s="149"/>
      <c r="QVF75" s="149"/>
      <c r="QVG75" s="149"/>
      <c r="QVH75" s="149"/>
      <c r="QVI75" s="150"/>
      <c r="QVJ75" s="149"/>
      <c r="QVK75" s="149"/>
      <c r="QVL75" s="149"/>
      <c r="QVM75" s="149"/>
      <c r="QVN75" s="149"/>
      <c r="QVO75" s="149"/>
      <c r="QVP75" s="149"/>
      <c r="QVQ75" s="149"/>
      <c r="QVR75" s="149"/>
      <c r="QVS75" s="149"/>
      <c r="QVT75" s="149"/>
      <c r="QVU75" s="149"/>
      <c r="QVV75" s="149"/>
      <c r="QVW75" s="149"/>
      <c r="QVX75" s="149"/>
      <c r="QVY75" s="150"/>
      <c r="QVZ75" s="149"/>
      <c r="QWA75" s="149"/>
      <c r="QWB75" s="149"/>
      <c r="QWC75" s="149"/>
      <c r="QWD75" s="149"/>
      <c r="QWE75" s="149"/>
      <c r="QWF75" s="149"/>
      <c r="QWG75" s="149"/>
      <c r="QWH75" s="149"/>
      <c r="QWI75" s="149"/>
      <c r="QWJ75" s="149"/>
      <c r="QWK75" s="149"/>
      <c r="QWL75" s="149"/>
      <c r="QWM75" s="149"/>
      <c r="QWN75" s="149"/>
      <c r="QWO75" s="150"/>
      <c r="QWP75" s="149"/>
      <c r="QWQ75" s="149"/>
      <c r="QWR75" s="149"/>
      <c r="QWS75" s="149"/>
      <c r="QWT75" s="149"/>
      <c r="QWU75" s="149"/>
      <c r="QWV75" s="149"/>
      <c r="QWW75" s="149"/>
      <c r="QWX75" s="149"/>
      <c r="QWY75" s="149"/>
      <c r="QWZ75" s="149"/>
      <c r="QXA75" s="149"/>
      <c r="QXB75" s="149"/>
      <c r="QXC75" s="149"/>
      <c r="QXD75" s="149"/>
      <c r="QXE75" s="150"/>
      <c r="QXF75" s="149"/>
      <c r="QXG75" s="149"/>
      <c r="QXH75" s="149"/>
      <c r="QXI75" s="149"/>
      <c r="QXJ75" s="149"/>
      <c r="QXK75" s="149"/>
      <c r="QXL75" s="149"/>
      <c r="QXM75" s="149"/>
      <c r="QXN75" s="149"/>
      <c r="QXO75" s="149"/>
      <c r="QXP75" s="149"/>
      <c r="QXQ75" s="149"/>
      <c r="QXR75" s="149"/>
      <c r="QXS75" s="149"/>
      <c r="QXT75" s="149"/>
      <c r="QXU75" s="150"/>
      <c r="QXV75" s="149"/>
      <c r="QXW75" s="149"/>
      <c r="QXX75" s="149"/>
      <c r="QXY75" s="149"/>
      <c r="QXZ75" s="149"/>
      <c r="QYA75" s="149"/>
      <c r="QYB75" s="149"/>
      <c r="QYC75" s="149"/>
      <c r="QYD75" s="149"/>
      <c r="QYE75" s="149"/>
      <c r="QYF75" s="149"/>
      <c r="QYG75" s="149"/>
      <c r="QYH75" s="149"/>
      <c r="QYI75" s="149"/>
      <c r="QYJ75" s="149"/>
      <c r="QYK75" s="150"/>
      <c r="QYL75" s="149"/>
      <c r="QYM75" s="149"/>
      <c r="QYN75" s="149"/>
      <c r="QYO75" s="149"/>
      <c r="QYP75" s="149"/>
      <c r="QYQ75" s="149"/>
      <c r="QYR75" s="149"/>
      <c r="QYS75" s="149"/>
      <c r="QYT75" s="149"/>
      <c r="QYU75" s="149"/>
      <c r="QYV75" s="149"/>
      <c r="QYW75" s="149"/>
      <c r="QYX75" s="149"/>
      <c r="QYY75" s="149"/>
      <c r="QYZ75" s="149"/>
      <c r="QZA75" s="150"/>
      <c r="QZB75" s="149"/>
      <c r="QZC75" s="149"/>
      <c r="QZD75" s="149"/>
      <c r="QZE75" s="149"/>
      <c r="QZF75" s="149"/>
      <c r="QZG75" s="149"/>
      <c r="QZH75" s="149"/>
      <c r="QZI75" s="149"/>
      <c r="QZJ75" s="149"/>
      <c r="QZK75" s="149"/>
      <c r="QZL75" s="149"/>
      <c r="QZM75" s="149"/>
      <c r="QZN75" s="149"/>
      <c r="QZO75" s="149"/>
      <c r="QZP75" s="149"/>
      <c r="QZQ75" s="150"/>
      <c r="QZR75" s="149"/>
      <c r="QZS75" s="149"/>
      <c r="QZT75" s="149"/>
      <c r="QZU75" s="149"/>
      <c r="QZV75" s="149"/>
      <c r="QZW75" s="149"/>
      <c r="QZX75" s="149"/>
      <c r="QZY75" s="149"/>
      <c r="QZZ75" s="149"/>
      <c r="RAA75" s="149"/>
      <c r="RAB75" s="149"/>
      <c r="RAC75" s="149"/>
      <c r="RAD75" s="149"/>
      <c r="RAE75" s="149"/>
      <c r="RAF75" s="149"/>
      <c r="RAG75" s="150"/>
      <c r="RAH75" s="149"/>
      <c r="RAI75" s="149"/>
      <c r="RAJ75" s="149"/>
      <c r="RAK75" s="149"/>
      <c r="RAL75" s="149"/>
      <c r="RAM75" s="149"/>
      <c r="RAN75" s="149"/>
      <c r="RAO75" s="149"/>
      <c r="RAP75" s="149"/>
      <c r="RAQ75" s="149"/>
      <c r="RAR75" s="149"/>
      <c r="RAS75" s="149"/>
      <c r="RAT75" s="149"/>
      <c r="RAU75" s="149"/>
      <c r="RAV75" s="149"/>
      <c r="RAW75" s="150"/>
      <c r="RAX75" s="149"/>
      <c r="RAY75" s="149"/>
      <c r="RAZ75" s="149"/>
      <c r="RBA75" s="149"/>
      <c r="RBB75" s="149"/>
      <c r="RBC75" s="149"/>
      <c r="RBD75" s="149"/>
      <c r="RBE75" s="149"/>
      <c r="RBF75" s="149"/>
      <c r="RBG75" s="149"/>
      <c r="RBH75" s="149"/>
      <c r="RBI75" s="149"/>
      <c r="RBJ75" s="149"/>
      <c r="RBK75" s="149"/>
      <c r="RBL75" s="149"/>
      <c r="RBM75" s="150"/>
      <c r="RBN75" s="149"/>
      <c r="RBO75" s="149"/>
      <c r="RBP75" s="149"/>
      <c r="RBQ75" s="149"/>
      <c r="RBR75" s="149"/>
      <c r="RBS75" s="149"/>
      <c r="RBT75" s="149"/>
      <c r="RBU75" s="149"/>
      <c r="RBV75" s="149"/>
      <c r="RBW75" s="149"/>
      <c r="RBX75" s="149"/>
      <c r="RBY75" s="149"/>
      <c r="RBZ75" s="149"/>
      <c r="RCA75" s="149"/>
      <c r="RCB75" s="149"/>
      <c r="RCC75" s="150"/>
      <c r="RCD75" s="149"/>
      <c r="RCE75" s="149"/>
      <c r="RCF75" s="149"/>
      <c r="RCG75" s="149"/>
      <c r="RCH75" s="149"/>
      <c r="RCI75" s="149"/>
      <c r="RCJ75" s="149"/>
      <c r="RCK75" s="149"/>
      <c r="RCL75" s="149"/>
      <c r="RCM75" s="149"/>
      <c r="RCN75" s="149"/>
      <c r="RCO75" s="149"/>
      <c r="RCP75" s="149"/>
      <c r="RCQ75" s="149"/>
      <c r="RCR75" s="149"/>
      <c r="RCS75" s="150"/>
      <c r="RCT75" s="149"/>
      <c r="RCU75" s="149"/>
      <c r="RCV75" s="149"/>
      <c r="RCW75" s="149"/>
      <c r="RCX75" s="149"/>
      <c r="RCY75" s="149"/>
      <c r="RCZ75" s="149"/>
      <c r="RDA75" s="149"/>
      <c r="RDB75" s="149"/>
      <c r="RDC75" s="149"/>
      <c r="RDD75" s="149"/>
      <c r="RDE75" s="149"/>
      <c r="RDF75" s="149"/>
      <c r="RDG75" s="149"/>
      <c r="RDH75" s="149"/>
      <c r="RDI75" s="150"/>
      <c r="RDJ75" s="149"/>
      <c r="RDK75" s="149"/>
      <c r="RDL75" s="149"/>
      <c r="RDM75" s="149"/>
      <c r="RDN75" s="149"/>
      <c r="RDO75" s="149"/>
      <c r="RDP75" s="149"/>
      <c r="RDQ75" s="149"/>
      <c r="RDR75" s="149"/>
      <c r="RDS75" s="149"/>
      <c r="RDT75" s="149"/>
      <c r="RDU75" s="149"/>
      <c r="RDV75" s="149"/>
      <c r="RDW75" s="149"/>
      <c r="RDX75" s="149"/>
      <c r="RDY75" s="150"/>
      <c r="RDZ75" s="149"/>
      <c r="REA75" s="149"/>
      <c r="REB75" s="149"/>
      <c r="REC75" s="149"/>
      <c r="RED75" s="149"/>
      <c r="REE75" s="149"/>
      <c r="REF75" s="149"/>
      <c r="REG75" s="149"/>
      <c r="REH75" s="149"/>
      <c r="REI75" s="149"/>
      <c r="REJ75" s="149"/>
      <c r="REK75" s="149"/>
      <c r="REL75" s="149"/>
      <c r="REM75" s="149"/>
      <c r="REN75" s="149"/>
      <c r="REO75" s="150"/>
      <c r="REP75" s="149"/>
      <c r="REQ75" s="149"/>
      <c r="RER75" s="149"/>
      <c r="RES75" s="149"/>
      <c r="RET75" s="149"/>
      <c r="REU75" s="149"/>
      <c r="REV75" s="149"/>
      <c r="REW75" s="149"/>
      <c r="REX75" s="149"/>
      <c r="REY75" s="149"/>
      <c r="REZ75" s="149"/>
      <c r="RFA75" s="149"/>
      <c r="RFB75" s="149"/>
      <c r="RFC75" s="149"/>
      <c r="RFD75" s="149"/>
      <c r="RFE75" s="150"/>
      <c r="RFF75" s="149"/>
      <c r="RFG75" s="149"/>
      <c r="RFH75" s="149"/>
      <c r="RFI75" s="149"/>
      <c r="RFJ75" s="149"/>
      <c r="RFK75" s="149"/>
      <c r="RFL75" s="149"/>
      <c r="RFM75" s="149"/>
      <c r="RFN75" s="149"/>
      <c r="RFO75" s="149"/>
      <c r="RFP75" s="149"/>
      <c r="RFQ75" s="149"/>
      <c r="RFR75" s="149"/>
      <c r="RFS75" s="149"/>
      <c r="RFT75" s="149"/>
      <c r="RFU75" s="150"/>
      <c r="RFV75" s="149"/>
      <c r="RFW75" s="149"/>
      <c r="RFX75" s="149"/>
      <c r="RFY75" s="149"/>
      <c r="RFZ75" s="149"/>
      <c r="RGA75" s="149"/>
      <c r="RGB75" s="149"/>
      <c r="RGC75" s="149"/>
      <c r="RGD75" s="149"/>
      <c r="RGE75" s="149"/>
      <c r="RGF75" s="149"/>
      <c r="RGG75" s="149"/>
      <c r="RGH75" s="149"/>
      <c r="RGI75" s="149"/>
      <c r="RGJ75" s="149"/>
      <c r="RGK75" s="150"/>
      <c r="RGL75" s="149"/>
      <c r="RGM75" s="149"/>
      <c r="RGN75" s="149"/>
      <c r="RGO75" s="149"/>
      <c r="RGP75" s="149"/>
      <c r="RGQ75" s="149"/>
      <c r="RGR75" s="149"/>
      <c r="RGS75" s="149"/>
      <c r="RGT75" s="149"/>
      <c r="RGU75" s="149"/>
      <c r="RGV75" s="149"/>
      <c r="RGW75" s="149"/>
      <c r="RGX75" s="149"/>
      <c r="RGY75" s="149"/>
      <c r="RGZ75" s="149"/>
      <c r="RHA75" s="150"/>
      <c r="RHB75" s="149"/>
      <c r="RHC75" s="149"/>
      <c r="RHD75" s="149"/>
      <c r="RHE75" s="149"/>
      <c r="RHF75" s="149"/>
      <c r="RHG75" s="149"/>
      <c r="RHH75" s="149"/>
      <c r="RHI75" s="149"/>
      <c r="RHJ75" s="149"/>
      <c r="RHK75" s="149"/>
      <c r="RHL75" s="149"/>
      <c r="RHM75" s="149"/>
      <c r="RHN75" s="149"/>
      <c r="RHO75" s="149"/>
      <c r="RHP75" s="149"/>
      <c r="RHQ75" s="150"/>
      <c r="RHR75" s="149"/>
      <c r="RHS75" s="149"/>
      <c r="RHT75" s="149"/>
      <c r="RHU75" s="149"/>
      <c r="RHV75" s="149"/>
      <c r="RHW75" s="149"/>
      <c r="RHX75" s="149"/>
      <c r="RHY75" s="149"/>
      <c r="RHZ75" s="149"/>
      <c r="RIA75" s="149"/>
      <c r="RIB75" s="149"/>
      <c r="RIC75" s="149"/>
      <c r="RID75" s="149"/>
      <c r="RIE75" s="149"/>
      <c r="RIF75" s="149"/>
      <c r="RIG75" s="150"/>
      <c r="RIH75" s="149"/>
      <c r="RII75" s="149"/>
      <c r="RIJ75" s="149"/>
      <c r="RIK75" s="149"/>
      <c r="RIL75" s="149"/>
      <c r="RIM75" s="149"/>
      <c r="RIN75" s="149"/>
      <c r="RIO75" s="149"/>
      <c r="RIP75" s="149"/>
      <c r="RIQ75" s="149"/>
      <c r="RIR75" s="149"/>
      <c r="RIS75" s="149"/>
      <c r="RIT75" s="149"/>
      <c r="RIU75" s="149"/>
      <c r="RIV75" s="149"/>
      <c r="RIW75" s="150"/>
      <c r="RIX75" s="149"/>
      <c r="RIY75" s="149"/>
      <c r="RIZ75" s="149"/>
      <c r="RJA75" s="149"/>
      <c r="RJB75" s="149"/>
      <c r="RJC75" s="149"/>
      <c r="RJD75" s="149"/>
      <c r="RJE75" s="149"/>
      <c r="RJF75" s="149"/>
      <c r="RJG75" s="149"/>
      <c r="RJH75" s="149"/>
      <c r="RJI75" s="149"/>
      <c r="RJJ75" s="149"/>
      <c r="RJK75" s="149"/>
      <c r="RJL75" s="149"/>
      <c r="RJM75" s="150"/>
      <c r="RJN75" s="149"/>
      <c r="RJO75" s="149"/>
      <c r="RJP75" s="149"/>
      <c r="RJQ75" s="149"/>
      <c r="RJR75" s="149"/>
      <c r="RJS75" s="149"/>
      <c r="RJT75" s="149"/>
      <c r="RJU75" s="149"/>
      <c r="RJV75" s="149"/>
      <c r="RJW75" s="149"/>
      <c r="RJX75" s="149"/>
      <c r="RJY75" s="149"/>
      <c r="RJZ75" s="149"/>
      <c r="RKA75" s="149"/>
      <c r="RKB75" s="149"/>
      <c r="RKC75" s="150"/>
      <c r="RKD75" s="149"/>
      <c r="RKE75" s="149"/>
      <c r="RKF75" s="149"/>
      <c r="RKG75" s="149"/>
      <c r="RKH75" s="149"/>
      <c r="RKI75" s="149"/>
      <c r="RKJ75" s="149"/>
      <c r="RKK75" s="149"/>
      <c r="RKL75" s="149"/>
      <c r="RKM75" s="149"/>
      <c r="RKN75" s="149"/>
      <c r="RKO75" s="149"/>
      <c r="RKP75" s="149"/>
      <c r="RKQ75" s="149"/>
      <c r="RKR75" s="149"/>
      <c r="RKS75" s="150"/>
      <c r="RKT75" s="149"/>
      <c r="RKU75" s="149"/>
      <c r="RKV75" s="149"/>
      <c r="RKW75" s="149"/>
      <c r="RKX75" s="149"/>
      <c r="RKY75" s="149"/>
      <c r="RKZ75" s="149"/>
      <c r="RLA75" s="149"/>
      <c r="RLB75" s="149"/>
      <c r="RLC75" s="149"/>
      <c r="RLD75" s="149"/>
      <c r="RLE75" s="149"/>
      <c r="RLF75" s="149"/>
      <c r="RLG75" s="149"/>
      <c r="RLH75" s="149"/>
      <c r="RLI75" s="150"/>
      <c r="RLJ75" s="149"/>
      <c r="RLK75" s="149"/>
      <c r="RLL75" s="149"/>
      <c r="RLM75" s="149"/>
      <c r="RLN75" s="149"/>
      <c r="RLO75" s="149"/>
      <c r="RLP75" s="149"/>
      <c r="RLQ75" s="149"/>
      <c r="RLR75" s="149"/>
      <c r="RLS75" s="149"/>
      <c r="RLT75" s="149"/>
      <c r="RLU75" s="149"/>
      <c r="RLV75" s="149"/>
      <c r="RLW75" s="149"/>
      <c r="RLX75" s="149"/>
      <c r="RLY75" s="150"/>
      <c r="RLZ75" s="149"/>
      <c r="RMA75" s="149"/>
      <c r="RMB75" s="149"/>
      <c r="RMC75" s="149"/>
      <c r="RMD75" s="149"/>
      <c r="RME75" s="149"/>
      <c r="RMF75" s="149"/>
      <c r="RMG75" s="149"/>
      <c r="RMH75" s="149"/>
      <c r="RMI75" s="149"/>
      <c r="RMJ75" s="149"/>
      <c r="RMK75" s="149"/>
      <c r="RML75" s="149"/>
      <c r="RMM75" s="149"/>
      <c r="RMN75" s="149"/>
      <c r="RMO75" s="150"/>
      <c r="RMP75" s="149"/>
      <c r="RMQ75" s="149"/>
      <c r="RMR75" s="149"/>
      <c r="RMS75" s="149"/>
      <c r="RMT75" s="149"/>
      <c r="RMU75" s="149"/>
      <c r="RMV75" s="149"/>
      <c r="RMW75" s="149"/>
      <c r="RMX75" s="149"/>
      <c r="RMY75" s="149"/>
      <c r="RMZ75" s="149"/>
      <c r="RNA75" s="149"/>
      <c r="RNB75" s="149"/>
      <c r="RNC75" s="149"/>
      <c r="RND75" s="149"/>
      <c r="RNE75" s="150"/>
      <c r="RNF75" s="149"/>
      <c r="RNG75" s="149"/>
      <c r="RNH75" s="149"/>
      <c r="RNI75" s="149"/>
      <c r="RNJ75" s="149"/>
      <c r="RNK75" s="149"/>
      <c r="RNL75" s="149"/>
      <c r="RNM75" s="149"/>
      <c r="RNN75" s="149"/>
      <c r="RNO75" s="149"/>
      <c r="RNP75" s="149"/>
      <c r="RNQ75" s="149"/>
      <c r="RNR75" s="149"/>
      <c r="RNS75" s="149"/>
      <c r="RNT75" s="149"/>
      <c r="RNU75" s="150"/>
      <c r="RNV75" s="149"/>
      <c r="RNW75" s="149"/>
      <c r="RNX75" s="149"/>
      <c r="RNY75" s="149"/>
      <c r="RNZ75" s="149"/>
      <c r="ROA75" s="149"/>
      <c r="ROB75" s="149"/>
      <c r="ROC75" s="149"/>
      <c r="ROD75" s="149"/>
      <c r="ROE75" s="149"/>
      <c r="ROF75" s="149"/>
      <c r="ROG75" s="149"/>
      <c r="ROH75" s="149"/>
      <c r="ROI75" s="149"/>
      <c r="ROJ75" s="149"/>
      <c r="ROK75" s="150"/>
      <c r="ROL75" s="149"/>
      <c r="ROM75" s="149"/>
      <c r="RON75" s="149"/>
      <c r="ROO75" s="149"/>
      <c r="ROP75" s="149"/>
      <c r="ROQ75" s="149"/>
      <c r="ROR75" s="149"/>
      <c r="ROS75" s="149"/>
      <c r="ROT75" s="149"/>
      <c r="ROU75" s="149"/>
      <c r="ROV75" s="149"/>
      <c r="ROW75" s="149"/>
      <c r="ROX75" s="149"/>
      <c r="ROY75" s="149"/>
      <c r="ROZ75" s="149"/>
      <c r="RPA75" s="150"/>
      <c r="RPB75" s="149"/>
      <c r="RPC75" s="149"/>
      <c r="RPD75" s="149"/>
      <c r="RPE75" s="149"/>
      <c r="RPF75" s="149"/>
      <c r="RPG75" s="149"/>
      <c r="RPH75" s="149"/>
      <c r="RPI75" s="149"/>
      <c r="RPJ75" s="149"/>
      <c r="RPK75" s="149"/>
      <c r="RPL75" s="149"/>
      <c r="RPM75" s="149"/>
      <c r="RPN75" s="149"/>
      <c r="RPO75" s="149"/>
      <c r="RPP75" s="149"/>
      <c r="RPQ75" s="150"/>
      <c r="RPR75" s="149"/>
      <c r="RPS75" s="149"/>
      <c r="RPT75" s="149"/>
      <c r="RPU75" s="149"/>
      <c r="RPV75" s="149"/>
      <c r="RPW75" s="149"/>
      <c r="RPX75" s="149"/>
      <c r="RPY75" s="149"/>
      <c r="RPZ75" s="149"/>
      <c r="RQA75" s="149"/>
      <c r="RQB75" s="149"/>
      <c r="RQC75" s="149"/>
      <c r="RQD75" s="149"/>
      <c r="RQE75" s="149"/>
      <c r="RQF75" s="149"/>
      <c r="RQG75" s="150"/>
      <c r="RQH75" s="149"/>
      <c r="RQI75" s="149"/>
      <c r="RQJ75" s="149"/>
      <c r="RQK75" s="149"/>
      <c r="RQL75" s="149"/>
      <c r="RQM75" s="149"/>
      <c r="RQN75" s="149"/>
      <c r="RQO75" s="149"/>
      <c r="RQP75" s="149"/>
      <c r="RQQ75" s="149"/>
      <c r="RQR75" s="149"/>
      <c r="RQS75" s="149"/>
      <c r="RQT75" s="149"/>
      <c r="RQU75" s="149"/>
      <c r="RQV75" s="149"/>
      <c r="RQW75" s="150"/>
      <c r="RQX75" s="149"/>
      <c r="RQY75" s="149"/>
      <c r="RQZ75" s="149"/>
      <c r="RRA75" s="149"/>
      <c r="RRB75" s="149"/>
      <c r="RRC75" s="149"/>
      <c r="RRD75" s="149"/>
      <c r="RRE75" s="149"/>
      <c r="RRF75" s="149"/>
      <c r="RRG75" s="149"/>
      <c r="RRH75" s="149"/>
      <c r="RRI75" s="149"/>
      <c r="RRJ75" s="149"/>
      <c r="RRK75" s="149"/>
      <c r="RRL75" s="149"/>
      <c r="RRM75" s="150"/>
      <c r="RRN75" s="149"/>
      <c r="RRO75" s="149"/>
      <c r="RRP75" s="149"/>
      <c r="RRQ75" s="149"/>
      <c r="RRR75" s="149"/>
      <c r="RRS75" s="149"/>
      <c r="RRT75" s="149"/>
      <c r="RRU75" s="149"/>
      <c r="RRV75" s="149"/>
      <c r="RRW75" s="149"/>
      <c r="RRX75" s="149"/>
      <c r="RRY75" s="149"/>
      <c r="RRZ75" s="149"/>
      <c r="RSA75" s="149"/>
      <c r="RSB75" s="149"/>
      <c r="RSC75" s="150"/>
      <c r="RSD75" s="149"/>
      <c r="RSE75" s="149"/>
      <c r="RSF75" s="149"/>
      <c r="RSG75" s="149"/>
      <c r="RSH75" s="149"/>
      <c r="RSI75" s="149"/>
      <c r="RSJ75" s="149"/>
      <c r="RSK75" s="149"/>
      <c r="RSL75" s="149"/>
      <c r="RSM75" s="149"/>
      <c r="RSN75" s="149"/>
      <c r="RSO75" s="149"/>
      <c r="RSP75" s="149"/>
      <c r="RSQ75" s="149"/>
      <c r="RSR75" s="149"/>
      <c r="RSS75" s="150"/>
      <c r="RST75" s="149"/>
      <c r="RSU75" s="149"/>
      <c r="RSV75" s="149"/>
      <c r="RSW75" s="149"/>
      <c r="RSX75" s="149"/>
      <c r="RSY75" s="149"/>
      <c r="RSZ75" s="149"/>
      <c r="RTA75" s="149"/>
      <c r="RTB75" s="149"/>
      <c r="RTC75" s="149"/>
      <c r="RTD75" s="149"/>
      <c r="RTE75" s="149"/>
      <c r="RTF75" s="149"/>
      <c r="RTG75" s="149"/>
      <c r="RTH75" s="149"/>
      <c r="RTI75" s="150"/>
      <c r="RTJ75" s="149"/>
      <c r="RTK75" s="149"/>
      <c r="RTL75" s="149"/>
      <c r="RTM75" s="149"/>
      <c r="RTN75" s="149"/>
      <c r="RTO75" s="149"/>
      <c r="RTP75" s="149"/>
      <c r="RTQ75" s="149"/>
      <c r="RTR75" s="149"/>
      <c r="RTS75" s="149"/>
      <c r="RTT75" s="149"/>
      <c r="RTU75" s="149"/>
      <c r="RTV75" s="149"/>
      <c r="RTW75" s="149"/>
      <c r="RTX75" s="149"/>
      <c r="RTY75" s="150"/>
      <c r="RTZ75" s="149"/>
      <c r="RUA75" s="149"/>
      <c r="RUB75" s="149"/>
      <c r="RUC75" s="149"/>
      <c r="RUD75" s="149"/>
      <c r="RUE75" s="149"/>
      <c r="RUF75" s="149"/>
      <c r="RUG75" s="149"/>
      <c r="RUH75" s="149"/>
      <c r="RUI75" s="149"/>
      <c r="RUJ75" s="149"/>
      <c r="RUK75" s="149"/>
      <c r="RUL75" s="149"/>
      <c r="RUM75" s="149"/>
      <c r="RUN75" s="149"/>
      <c r="RUO75" s="150"/>
      <c r="RUP75" s="149"/>
      <c r="RUQ75" s="149"/>
      <c r="RUR75" s="149"/>
      <c r="RUS75" s="149"/>
      <c r="RUT75" s="149"/>
      <c r="RUU75" s="149"/>
      <c r="RUV75" s="149"/>
      <c r="RUW75" s="149"/>
      <c r="RUX75" s="149"/>
      <c r="RUY75" s="149"/>
      <c r="RUZ75" s="149"/>
      <c r="RVA75" s="149"/>
      <c r="RVB75" s="149"/>
      <c r="RVC75" s="149"/>
      <c r="RVD75" s="149"/>
      <c r="RVE75" s="150"/>
      <c r="RVF75" s="149"/>
      <c r="RVG75" s="149"/>
      <c r="RVH75" s="149"/>
      <c r="RVI75" s="149"/>
      <c r="RVJ75" s="149"/>
      <c r="RVK75" s="149"/>
      <c r="RVL75" s="149"/>
      <c r="RVM75" s="149"/>
      <c r="RVN75" s="149"/>
      <c r="RVO75" s="149"/>
      <c r="RVP75" s="149"/>
      <c r="RVQ75" s="149"/>
      <c r="RVR75" s="149"/>
      <c r="RVS75" s="149"/>
      <c r="RVT75" s="149"/>
      <c r="RVU75" s="150"/>
      <c r="RVV75" s="149"/>
      <c r="RVW75" s="149"/>
      <c r="RVX75" s="149"/>
      <c r="RVY75" s="149"/>
      <c r="RVZ75" s="149"/>
      <c r="RWA75" s="149"/>
      <c r="RWB75" s="149"/>
      <c r="RWC75" s="149"/>
      <c r="RWD75" s="149"/>
      <c r="RWE75" s="149"/>
      <c r="RWF75" s="149"/>
      <c r="RWG75" s="149"/>
      <c r="RWH75" s="149"/>
      <c r="RWI75" s="149"/>
      <c r="RWJ75" s="149"/>
      <c r="RWK75" s="150"/>
      <c r="RWL75" s="149"/>
      <c r="RWM75" s="149"/>
      <c r="RWN75" s="149"/>
      <c r="RWO75" s="149"/>
      <c r="RWP75" s="149"/>
      <c r="RWQ75" s="149"/>
      <c r="RWR75" s="149"/>
      <c r="RWS75" s="149"/>
      <c r="RWT75" s="149"/>
      <c r="RWU75" s="149"/>
      <c r="RWV75" s="149"/>
      <c r="RWW75" s="149"/>
      <c r="RWX75" s="149"/>
      <c r="RWY75" s="149"/>
      <c r="RWZ75" s="149"/>
      <c r="RXA75" s="150"/>
      <c r="RXB75" s="149"/>
      <c r="RXC75" s="149"/>
      <c r="RXD75" s="149"/>
      <c r="RXE75" s="149"/>
      <c r="RXF75" s="149"/>
      <c r="RXG75" s="149"/>
      <c r="RXH75" s="149"/>
      <c r="RXI75" s="149"/>
      <c r="RXJ75" s="149"/>
      <c r="RXK75" s="149"/>
      <c r="RXL75" s="149"/>
      <c r="RXM75" s="149"/>
      <c r="RXN75" s="149"/>
      <c r="RXO75" s="149"/>
      <c r="RXP75" s="149"/>
      <c r="RXQ75" s="150"/>
      <c r="RXR75" s="149"/>
      <c r="RXS75" s="149"/>
      <c r="RXT75" s="149"/>
      <c r="RXU75" s="149"/>
      <c r="RXV75" s="149"/>
      <c r="RXW75" s="149"/>
      <c r="RXX75" s="149"/>
      <c r="RXY75" s="149"/>
      <c r="RXZ75" s="149"/>
      <c r="RYA75" s="149"/>
      <c r="RYB75" s="149"/>
      <c r="RYC75" s="149"/>
      <c r="RYD75" s="149"/>
      <c r="RYE75" s="149"/>
      <c r="RYF75" s="149"/>
      <c r="RYG75" s="150"/>
      <c r="RYH75" s="149"/>
      <c r="RYI75" s="149"/>
      <c r="RYJ75" s="149"/>
      <c r="RYK75" s="149"/>
      <c r="RYL75" s="149"/>
      <c r="RYM75" s="149"/>
      <c r="RYN75" s="149"/>
      <c r="RYO75" s="149"/>
      <c r="RYP75" s="149"/>
      <c r="RYQ75" s="149"/>
      <c r="RYR75" s="149"/>
      <c r="RYS75" s="149"/>
      <c r="RYT75" s="149"/>
      <c r="RYU75" s="149"/>
      <c r="RYV75" s="149"/>
      <c r="RYW75" s="150"/>
      <c r="RYX75" s="149"/>
      <c r="RYY75" s="149"/>
      <c r="RYZ75" s="149"/>
      <c r="RZA75" s="149"/>
      <c r="RZB75" s="149"/>
      <c r="RZC75" s="149"/>
      <c r="RZD75" s="149"/>
      <c r="RZE75" s="149"/>
      <c r="RZF75" s="149"/>
      <c r="RZG75" s="149"/>
      <c r="RZH75" s="149"/>
      <c r="RZI75" s="149"/>
      <c r="RZJ75" s="149"/>
      <c r="RZK75" s="149"/>
      <c r="RZL75" s="149"/>
      <c r="RZM75" s="150"/>
      <c r="RZN75" s="149"/>
      <c r="RZO75" s="149"/>
      <c r="RZP75" s="149"/>
      <c r="RZQ75" s="149"/>
      <c r="RZR75" s="149"/>
      <c r="RZS75" s="149"/>
      <c r="RZT75" s="149"/>
      <c r="RZU75" s="149"/>
      <c r="RZV75" s="149"/>
      <c r="RZW75" s="149"/>
      <c r="RZX75" s="149"/>
      <c r="RZY75" s="149"/>
      <c r="RZZ75" s="149"/>
      <c r="SAA75" s="149"/>
      <c r="SAB75" s="149"/>
      <c r="SAC75" s="150"/>
      <c r="SAD75" s="149"/>
      <c r="SAE75" s="149"/>
      <c r="SAF75" s="149"/>
      <c r="SAG75" s="149"/>
      <c r="SAH75" s="149"/>
      <c r="SAI75" s="149"/>
      <c r="SAJ75" s="149"/>
      <c r="SAK75" s="149"/>
      <c r="SAL75" s="149"/>
      <c r="SAM75" s="149"/>
      <c r="SAN75" s="149"/>
      <c r="SAO75" s="149"/>
      <c r="SAP75" s="149"/>
      <c r="SAQ75" s="149"/>
      <c r="SAR75" s="149"/>
      <c r="SAS75" s="150"/>
      <c r="SAT75" s="149"/>
      <c r="SAU75" s="149"/>
      <c r="SAV75" s="149"/>
      <c r="SAW75" s="149"/>
      <c r="SAX75" s="149"/>
      <c r="SAY75" s="149"/>
      <c r="SAZ75" s="149"/>
      <c r="SBA75" s="149"/>
      <c r="SBB75" s="149"/>
      <c r="SBC75" s="149"/>
      <c r="SBD75" s="149"/>
      <c r="SBE75" s="149"/>
      <c r="SBF75" s="149"/>
      <c r="SBG75" s="149"/>
      <c r="SBH75" s="149"/>
      <c r="SBI75" s="150"/>
      <c r="SBJ75" s="149"/>
      <c r="SBK75" s="149"/>
      <c r="SBL75" s="149"/>
      <c r="SBM75" s="149"/>
      <c r="SBN75" s="149"/>
      <c r="SBO75" s="149"/>
      <c r="SBP75" s="149"/>
      <c r="SBQ75" s="149"/>
      <c r="SBR75" s="149"/>
      <c r="SBS75" s="149"/>
      <c r="SBT75" s="149"/>
      <c r="SBU75" s="149"/>
      <c r="SBV75" s="149"/>
      <c r="SBW75" s="149"/>
      <c r="SBX75" s="149"/>
      <c r="SBY75" s="150"/>
      <c r="SBZ75" s="149"/>
      <c r="SCA75" s="149"/>
      <c r="SCB75" s="149"/>
      <c r="SCC75" s="149"/>
      <c r="SCD75" s="149"/>
      <c r="SCE75" s="149"/>
      <c r="SCF75" s="149"/>
      <c r="SCG75" s="149"/>
      <c r="SCH75" s="149"/>
      <c r="SCI75" s="149"/>
      <c r="SCJ75" s="149"/>
      <c r="SCK75" s="149"/>
      <c r="SCL75" s="149"/>
      <c r="SCM75" s="149"/>
      <c r="SCN75" s="149"/>
      <c r="SCO75" s="150"/>
      <c r="SCP75" s="149"/>
      <c r="SCQ75" s="149"/>
      <c r="SCR75" s="149"/>
      <c r="SCS75" s="149"/>
      <c r="SCT75" s="149"/>
      <c r="SCU75" s="149"/>
      <c r="SCV75" s="149"/>
      <c r="SCW75" s="149"/>
      <c r="SCX75" s="149"/>
      <c r="SCY75" s="149"/>
      <c r="SCZ75" s="149"/>
      <c r="SDA75" s="149"/>
      <c r="SDB75" s="149"/>
      <c r="SDC75" s="149"/>
      <c r="SDD75" s="149"/>
      <c r="SDE75" s="150"/>
      <c r="SDF75" s="149"/>
      <c r="SDG75" s="149"/>
      <c r="SDH75" s="149"/>
      <c r="SDI75" s="149"/>
      <c r="SDJ75" s="149"/>
      <c r="SDK75" s="149"/>
      <c r="SDL75" s="149"/>
      <c r="SDM75" s="149"/>
      <c r="SDN75" s="149"/>
      <c r="SDO75" s="149"/>
      <c r="SDP75" s="149"/>
      <c r="SDQ75" s="149"/>
      <c r="SDR75" s="149"/>
      <c r="SDS75" s="149"/>
      <c r="SDT75" s="149"/>
      <c r="SDU75" s="150"/>
      <c r="SDV75" s="149"/>
      <c r="SDW75" s="149"/>
      <c r="SDX75" s="149"/>
      <c r="SDY75" s="149"/>
      <c r="SDZ75" s="149"/>
      <c r="SEA75" s="149"/>
      <c r="SEB75" s="149"/>
      <c r="SEC75" s="149"/>
      <c r="SED75" s="149"/>
      <c r="SEE75" s="149"/>
      <c r="SEF75" s="149"/>
      <c r="SEG75" s="149"/>
      <c r="SEH75" s="149"/>
      <c r="SEI75" s="149"/>
      <c r="SEJ75" s="149"/>
      <c r="SEK75" s="150"/>
      <c r="SEL75" s="149"/>
      <c r="SEM75" s="149"/>
      <c r="SEN75" s="149"/>
      <c r="SEO75" s="149"/>
      <c r="SEP75" s="149"/>
      <c r="SEQ75" s="149"/>
      <c r="SER75" s="149"/>
      <c r="SES75" s="149"/>
      <c r="SET75" s="149"/>
      <c r="SEU75" s="149"/>
      <c r="SEV75" s="149"/>
      <c r="SEW75" s="149"/>
      <c r="SEX75" s="149"/>
      <c r="SEY75" s="149"/>
      <c r="SEZ75" s="149"/>
      <c r="SFA75" s="150"/>
      <c r="SFB75" s="149"/>
      <c r="SFC75" s="149"/>
      <c r="SFD75" s="149"/>
      <c r="SFE75" s="149"/>
      <c r="SFF75" s="149"/>
      <c r="SFG75" s="149"/>
      <c r="SFH75" s="149"/>
      <c r="SFI75" s="149"/>
      <c r="SFJ75" s="149"/>
      <c r="SFK75" s="149"/>
      <c r="SFL75" s="149"/>
      <c r="SFM75" s="149"/>
      <c r="SFN75" s="149"/>
      <c r="SFO75" s="149"/>
      <c r="SFP75" s="149"/>
      <c r="SFQ75" s="150"/>
      <c r="SFR75" s="149"/>
      <c r="SFS75" s="149"/>
      <c r="SFT75" s="149"/>
      <c r="SFU75" s="149"/>
      <c r="SFV75" s="149"/>
      <c r="SFW75" s="149"/>
      <c r="SFX75" s="149"/>
      <c r="SFY75" s="149"/>
      <c r="SFZ75" s="149"/>
      <c r="SGA75" s="149"/>
      <c r="SGB75" s="149"/>
      <c r="SGC75" s="149"/>
      <c r="SGD75" s="149"/>
      <c r="SGE75" s="149"/>
      <c r="SGF75" s="149"/>
      <c r="SGG75" s="150"/>
      <c r="SGH75" s="149"/>
      <c r="SGI75" s="149"/>
      <c r="SGJ75" s="149"/>
      <c r="SGK75" s="149"/>
      <c r="SGL75" s="149"/>
      <c r="SGM75" s="149"/>
      <c r="SGN75" s="149"/>
      <c r="SGO75" s="149"/>
      <c r="SGP75" s="149"/>
      <c r="SGQ75" s="149"/>
      <c r="SGR75" s="149"/>
      <c r="SGS75" s="149"/>
      <c r="SGT75" s="149"/>
      <c r="SGU75" s="149"/>
      <c r="SGV75" s="149"/>
      <c r="SGW75" s="150"/>
      <c r="SGX75" s="149"/>
      <c r="SGY75" s="149"/>
      <c r="SGZ75" s="149"/>
      <c r="SHA75" s="149"/>
      <c r="SHB75" s="149"/>
      <c r="SHC75" s="149"/>
      <c r="SHD75" s="149"/>
      <c r="SHE75" s="149"/>
      <c r="SHF75" s="149"/>
      <c r="SHG75" s="149"/>
      <c r="SHH75" s="149"/>
      <c r="SHI75" s="149"/>
      <c r="SHJ75" s="149"/>
      <c r="SHK75" s="149"/>
      <c r="SHL75" s="149"/>
      <c r="SHM75" s="150"/>
      <c r="SHN75" s="149"/>
      <c r="SHO75" s="149"/>
      <c r="SHP75" s="149"/>
      <c r="SHQ75" s="149"/>
      <c r="SHR75" s="149"/>
      <c r="SHS75" s="149"/>
      <c r="SHT75" s="149"/>
      <c r="SHU75" s="149"/>
      <c r="SHV75" s="149"/>
      <c r="SHW75" s="149"/>
      <c r="SHX75" s="149"/>
      <c r="SHY75" s="149"/>
      <c r="SHZ75" s="149"/>
      <c r="SIA75" s="149"/>
      <c r="SIB75" s="149"/>
      <c r="SIC75" s="150"/>
      <c r="SID75" s="149"/>
      <c r="SIE75" s="149"/>
      <c r="SIF75" s="149"/>
      <c r="SIG75" s="149"/>
      <c r="SIH75" s="149"/>
      <c r="SII75" s="149"/>
      <c r="SIJ75" s="149"/>
      <c r="SIK75" s="149"/>
      <c r="SIL75" s="149"/>
      <c r="SIM75" s="149"/>
      <c r="SIN75" s="149"/>
      <c r="SIO75" s="149"/>
      <c r="SIP75" s="149"/>
      <c r="SIQ75" s="149"/>
      <c r="SIR75" s="149"/>
      <c r="SIS75" s="150"/>
      <c r="SIT75" s="149"/>
      <c r="SIU75" s="149"/>
      <c r="SIV75" s="149"/>
      <c r="SIW75" s="149"/>
      <c r="SIX75" s="149"/>
      <c r="SIY75" s="149"/>
      <c r="SIZ75" s="149"/>
      <c r="SJA75" s="149"/>
      <c r="SJB75" s="149"/>
      <c r="SJC75" s="149"/>
      <c r="SJD75" s="149"/>
      <c r="SJE75" s="149"/>
      <c r="SJF75" s="149"/>
      <c r="SJG75" s="149"/>
      <c r="SJH75" s="149"/>
      <c r="SJI75" s="150"/>
      <c r="SJJ75" s="149"/>
      <c r="SJK75" s="149"/>
      <c r="SJL75" s="149"/>
      <c r="SJM75" s="149"/>
      <c r="SJN75" s="149"/>
      <c r="SJO75" s="149"/>
      <c r="SJP75" s="149"/>
      <c r="SJQ75" s="149"/>
      <c r="SJR75" s="149"/>
      <c r="SJS75" s="149"/>
      <c r="SJT75" s="149"/>
      <c r="SJU75" s="149"/>
      <c r="SJV75" s="149"/>
      <c r="SJW75" s="149"/>
      <c r="SJX75" s="149"/>
      <c r="SJY75" s="150"/>
      <c r="SJZ75" s="149"/>
      <c r="SKA75" s="149"/>
      <c r="SKB75" s="149"/>
      <c r="SKC75" s="149"/>
      <c r="SKD75" s="149"/>
      <c r="SKE75" s="149"/>
      <c r="SKF75" s="149"/>
      <c r="SKG75" s="149"/>
      <c r="SKH75" s="149"/>
      <c r="SKI75" s="149"/>
      <c r="SKJ75" s="149"/>
      <c r="SKK75" s="149"/>
      <c r="SKL75" s="149"/>
      <c r="SKM75" s="149"/>
      <c r="SKN75" s="149"/>
      <c r="SKO75" s="150"/>
      <c r="SKP75" s="149"/>
      <c r="SKQ75" s="149"/>
      <c r="SKR75" s="149"/>
      <c r="SKS75" s="149"/>
      <c r="SKT75" s="149"/>
      <c r="SKU75" s="149"/>
      <c r="SKV75" s="149"/>
      <c r="SKW75" s="149"/>
      <c r="SKX75" s="149"/>
      <c r="SKY75" s="149"/>
      <c r="SKZ75" s="149"/>
      <c r="SLA75" s="149"/>
      <c r="SLB75" s="149"/>
      <c r="SLC75" s="149"/>
      <c r="SLD75" s="149"/>
      <c r="SLE75" s="150"/>
      <c r="SLF75" s="149"/>
      <c r="SLG75" s="149"/>
      <c r="SLH75" s="149"/>
      <c r="SLI75" s="149"/>
      <c r="SLJ75" s="149"/>
      <c r="SLK75" s="149"/>
      <c r="SLL75" s="149"/>
      <c r="SLM75" s="149"/>
      <c r="SLN75" s="149"/>
      <c r="SLO75" s="149"/>
      <c r="SLP75" s="149"/>
      <c r="SLQ75" s="149"/>
      <c r="SLR75" s="149"/>
      <c r="SLS75" s="149"/>
      <c r="SLT75" s="149"/>
      <c r="SLU75" s="150"/>
      <c r="SLV75" s="149"/>
      <c r="SLW75" s="149"/>
      <c r="SLX75" s="149"/>
      <c r="SLY75" s="149"/>
      <c r="SLZ75" s="149"/>
      <c r="SMA75" s="149"/>
      <c r="SMB75" s="149"/>
      <c r="SMC75" s="149"/>
      <c r="SMD75" s="149"/>
      <c r="SME75" s="149"/>
      <c r="SMF75" s="149"/>
      <c r="SMG75" s="149"/>
      <c r="SMH75" s="149"/>
      <c r="SMI75" s="149"/>
      <c r="SMJ75" s="149"/>
      <c r="SMK75" s="150"/>
      <c r="SML75" s="149"/>
      <c r="SMM75" s="149"/>
      <c r="SMN75" s="149"/>
      <c r="SMO75" s="149"/>
      <c r="SMP75" s="149"/>
      <c r="SMQ75" s="149"/>
      <c r="SMR75" s="149"/>
      <c r="SMS75" s="149"/>
      <c r="SMT75" s="149"/>
      <c r="SMU75" s="149"/>
      <c r="SMV75" s="149"/>
      <c r="SMW75" s="149"/>
      <c r="SMX75" s="149"/>
      <c r="SMY75" s="149"/>
      <c r="SMZ75" s="149"/>
      <c r="SNA75" s="150"/>
      <c r="SNB75" s="149"/>
      <c r="SNC75" s="149"/>
      <c r="SND75" s="149"/>
      <c r="SNE75" s="149"/>
      <c r="SNF75" s="149"/>
      <c r="SNG75" s="149"/>
      <c r="SNH75" s="149"/>
      <c r="SNI75" s="149"/>
      <c r="SNJ75" s="149"/>
      <c r="SNK75" s="149"/>
      <c r="SNL75" s="149"/>
      <c r="SNM75" s="149"/>
      <c r="SNN75" s="149"/>
      <c r="SNO75" s="149"/>
      <c r="SNP75" s="149"/>
      <c r="SNQ75" s="150"/>
      <c r="SNR75" s="149"/>
      <c r="SNS75" s="149"/>
      <c r="SNT75" s="149"/>
      <c r="SNU75" s="149"/>
      <c r="SNV75" s="149"/>
      <c r="SNW75" s="149"/>
      <c r="SNX75" s="149"/>
      <c r="SNY75" s="149"/>
      <c r="SNZ75" s="149"/>
      <c r="SOA75" s="149"/>
      <c r="SOB75" s="149"/>
      <c r="SOC75" s="149"/>
      <c r="SOD75" s="149"/>
      <c r="SOE75" s="149"/>
      <c r="SOF75" s="149"/>
      <c r="SOG75" s="150"/>
      <c r="SOH75" s="149"/>
      <c r="SOI75" s="149"/>
      <c r="SOJ75" s="149"/>
      <c r="SOK75" s="149"/>
      <c r="SOL75" s="149"/>
      <c r="SOM75" s="149"/>
      <c r="SON75" s="149"/>
      <c r="SOO75" s="149"/>
      <c r="SOP75" s="149"/>
      <c r="SOQ75" s="149"/>
      <c r="SOR75" s="149"/>
      <c r="SOS75" s="149"/>
      <c r="SOT75" s="149"/>
      <c r="SOU75" s="149"/>
      <c r="SOV75" s="149"/>
      <c r="SOW75" s="150"/>
      <c r="SOX75" s="149"/>
      <c r="SOY75" s="149"/>
      <c r="SOZ75" s="149"/>
      <c r="SPA75" s="149"/>
      <c r="SPB75" s="149"/>
      <c r="SPC75" s="149"/>
      <c r="SPD75" s="149"/>
      <c r="SPE75" s="149"/>
      <c r="SPF75" s="149"/>
      <c r="SPG75" s="149"/>
      <c r="SPH75" s="149"/>
      <c r="SPI75" s="149"/>
      <c r="SPJ75" s="149"/>
      <c r="SPK75" s="149"/>
      <c r="SPL75" s="149"/>
      <c r="SPM75" s="150"/>
      <c r="SPN75" s="149"/>
      <c r="SPO75" s="149"/>
      <c r="SPP75" s="149"/>
      <c r="SPQ75" s="149"/>
      <c r="SPR75" s="149"/>
      <c r="SPS75" s="149"/>
      <c r="SPT75" s="149"/>
      <c r="SPU75" s="149"/>
      <c r="SPV75" s="149"/>
      <c r="SPW75" s="149"/>
      <c r="SPX75" s="149"/>
      <c r="SPY75" s="149"/>
      <c r="SPZ75" s="149"/>
      <c r="SQA75" s="149"/>
      <c r="SQB75" s="149"/>
      <c r="SQC75" s="150"/>
      <c r="SQD75" s="149"/>
      <c r="SQE75" s="149"/>
      <c r="SQF75" s="149"/>
      <c r="SQG75" s="149"/>
      <c r="SQH75" s="149"/>
      <c r="SQI75" s="149"/>
      <c r="SQJ75" s="149"/>
      <c r="SQK75" s="149"/>
      <c r="SQL75" s="149"/>
      <c r="SQM75" s="149"/>
      <c r="SQN75" s="149"/>
      <c r="SQO75" s="149"/>
      <c r="SQP75" s="149"/>
      <c r="SQQ75" s="149"/>
      <c r="SQR75" s="149"/>
      <c r="SQS75" s="150"/>
      <c r="SQT75" s="149"/>
      <c r="SQU75" s="149"/>
      <c r="SQV75" s="149"/>
      <c r="SQW75" s="149"/>
      <c r="SQX75" s="149"/>
      <c r="SQY75" s="149"/>
      <c r="SQZ75" s="149"/>
      <c r="SRA75" s="149"/>
      <c r="SRB75" s="149"/>
      <c r="SRC75" s="149"/>
      <c r="SRD75" s="149"/>
      <c r="SRE75" s="149"/>
      <c r="SRF75" s="149"/>
      <c r="SRG75" s="149"/>
      <c r="SRH75" s="149"/>
      <c r="SRI75" s="150"/>
      <c r="SRJ75" s="149"/>
      <c r="SRK75" s="149"/>
      <c r="SRL75" s="149"/>
      <c r="SRM75" s="149"/>
      <c r="SRN75" s="149"/>
      <c r="SRO75" s="149"/>
      <c r="SRP75" s="149"/>
      <c r="SRQ75" s="149"/>
      <c r="SRR75" s="149"/>
      <c r="SRS75" s="149"/>
      <c r="SRT75" s="149"/>
      <c r="SRU75" s="149"/>
      <c r="SRV75" s="149"/>
      <c r="SRW75" s="149"/>
      <c r="SRX75" s="149"/>
      <c r="SRY75" s="150"/>
      <c r="SRZ75" s="149"/>
      <c r="SSA75" s="149"/>
      <c r="SSB75" s="149"/>
      <c r="SSC75" s="149"/>
      <c r="SSD75" s="149"/>
      <c r="SSE75" s="149"/>
      <c r="SSF75" s="149"/>
      <c r="SSG75" s="149"/>
      <c r="SSH75" s="149"/>
      <c r="SSI75" s="149"/>
      <c r="SSJ75" s="149"/>
      <c r="SSK75" s="149"/>
      <c r="SSL75" s="149"/>
      <c r="SSM75" s="149"/>
      <c r="SSN75" s="149"/>
      <c r="SSO75" s="150"/>
      <c r="SSP75" s="149"/>
      <c r="SSQ75" s="149"/>
      <c r="SSR75" s="149"/>
      <c r="SSS75" s="149"/>
      <c r="SST75" s="149"/>
      <c r="SSU75" s="149"/>
      <c r="SSV75" s="149"/>
      <c r="SSW75" s="149"/>
      <c r="SSX75" s="149"/>
      <c r="SSY75" s="149"/>
      <c r="SSZ75" s="149"/>
      <c r="STA75" s="149"/>
      <c r="STB75" s="149"/>
      <c r="STC75" s="149"/>
      <c r="STD75" s="149"/>
      <c r="STE75" s="150"/>
      <c r="STF75" s="149"/>
      <c r="STG75" s="149"/>
      <c r="STH75" s="149"/>
      <c r="STI75" s="149"/>
      <c r="STJ75" s="149"/>
      <c r="STK75" s="149"/>
      <c r="STL75" s="149"/>
      <c r="STM75" s="149"/>
      <c r="STN75" s="149"/>
      <c r="STO75" s="149"/>
      <c r="STP75" s="149"/>
      <c r="STQ75" s="149"/>
      <c r="STR75" s="149"/>
      <c r="STS75" s="149"/>
      <c r="STT75" s="149"/>
      <c r="STU75" s="150"/>
      <c r="STV75" s="149"/>
      <c r="STW75" s="149"/>
      <c r="STX75" s="149"/>
      <c r="STY75" s="149"/>
      <c r="STZ75" s="149"/>
      <c r="SUA75" s="149"/>
      <c r="SUB75" s="149"/>
      <c r="SUC75" s="149"/>
      <c r="SUD75" s="149"/>
      <c r="SUE75" s="149"/>
      <c r="SUF75" s="149"/>
      <c r="SUG75" s="149"/>
      <c r="SUH75" s="149"/>
      <c r="SUI75" s="149"/>
      <c r="SUJ75" s="149"/>
      <c r="SUK75" s="150"/>
      <c r="SUL75" s="149"/>
      <c r="SUM75" s="149"/>
      <c r="SUN75" s="149"/>
      <c r="SUO75" s="149"/>
      <c r="SUP75" s="149"/>
      <c r="SUQ75" s="149"/>
      <c r="SUR75" s="149"/>
      <c r="SUS75" s="149"/>
      <c r="SUT75" s="149"/>
      <c r="SUU75" s="149"/>
      <c r="SUV75" s="149"/>
      <c r="SUW75" s="149"/>
      <c r="SUX75" s="149"/>
      <c r="SUY75" s="149"/>
      <c r="SUZ75" s="149"/>
      <c r="SVA75" s="150"/>
      <c r="SVB75" s="149"/>
      <c r="SVC75" s="149"/>
      <c r="SVD75" s="149"/>
      <c r="SVE75" s="149"/>
      <c r="SVF75" s="149"/>
      <c r="SVG75" s="149"/>
      <c r="SVH75" s="149"/>
      <c r="SVI75" s="149"/>
      <c r="SVJ75" s="149"/>
      <c r="SVK75" s="149"/>
      <c r="SVL75" s="149"/>
      <c r="SVM75" s="149"/>
      <c r="SVN75" s="149"/>
      <c r="SVO75" s="149"/>
      <c r="SVP75" s="149"/>
      <c r="SVQ75" s="150"/>
      <c r="SVR75" s="149"/>
      <c r="SVS75" s="149"/>
      <c r="SVT75" s="149"/>
      <c r="SVU75" s="149"/>
      <c r="SVV75" s="149"/>
      <c r="SVW75" s="149"/>
      <c r="SVX75" s="149"/>
      <c r="SVY75" s="149"/>
      <c r="SVZ75" s="149"/>
      <c r="SWA75" s="149"/>
      <c r="SWB75" s="149"/>
      <c r="SWC75" s="149"/>
      <c r="SWD75" s="149"/>
      <c r="SWE75" s="149"/>
      <c r="SWF75" s="149"/>
      <c r="SWG75" s="150"/>
      <c r="SWH75" s="149"/>
      <c r="SWI75" s="149"/>
      <c r="SWJ75" s="149"/>
      <c r="SWK75" s="149"/>
      <c r="SWL75" s="149"/>
      <c r="SWM75" s="149"/>
      <c r="SWN75" s="149"/>
      <c r="SWO75" s="149"/>
      <c r="SWP75" s="149"/>
      <c r="SWQ75" s="149"/>
      <c r="SWR75" s="149"/>
      <c r="SWS75" s="149"/>
      <c r="SWT75" s="149"/>
      <c r="SWU75" s="149"/>
      <c r="SWV75" s="149"/>
      <c r="SWW75" s="150"/>
      <c r="SWX75" s="149"/>
      <c r="SWY75" s="149"/>
      <c r="SWZ75" s="149"/>
      <c r="SXA75" s="149"/>
      <c r="SXB75" s="149"/>
      <c r="SXC75" s="149"/>
      <c r="SXD75" s="149"/>
      <c r="SXE75" s="149"/>
      <c r="SXF75" s="149"/>
      <c r="SXG75" s="149"/>
      <c r="SXH75" s="149"/>
      <c r="SXI75" s="149"/>
      <c r="SXJ75" s="149"/>
      <c r="SXK75" s="149"/>
      <c r="SXL75" s="149"/>
      <c r="SXM75" s="150"/>
      <c r="SXN75" s="149"/>
      <c r="SXO75" s="149"/>
      <c r="SXP75" s="149"/>
      <c r="SXQ75" s="149"/>
      <c r="SXR75" s="149"/>
      <c r="SXS75" s="149"/>
      <c r="SXT75" s="149"/>
      <c r="SXU75" s="149"/>
      <c r="SXV75" s="149"/>
      <c r="SXW75" s="149"/>
      <c r="SXX75" s="149"/>
      <c r="SXY75" s="149"/>
      <c r="SXZ75" s="149"/>
      <c r="SYA75" s="149"/>
      <c r="SYB75" s="149"/>
      <c r="SYC75" s="150"/>
      <c r="SYD75" s="149"/>
      <c r="SYE75" s="149"/>
      <c r="SYF75" s="149"/>
      <c r="SYG75" s="149"/>
      <c r="SYH75" s="149"/>
      <c r="SYI75" s="149"/>
      <c r="SYJ75" s="149"/>
      <c r="SYK75" s="149"/>
      <c r="SYL75" s="149"/>
      <c r="SYM75" s="149"/>
      <c r="SYN75" s="149"/>
      <c r="SYO75" s="149"/>
      <c r="SYP75" s="149"/>
      <c r="SYQ75" s="149"/>
      <c r="SYR75" s="149"/>
      <c r="SYS75" s="150"/>
      <c r="SYT75" s="149"/>
      <c r="SYU75" s="149"/>
      <c r="SYV75" s="149"/>
      <c r="SYW75" s="149"/>
      <c r="SYX75" s="149"/>
      <c r="SYY75" s="149"/>
      <c r="SYZ75" s="149"/>
      <c r="SZA75" s="149"/>
      <c r="SZB75" s="149"/>
      <c r="SZC75" s="149"/>
      <c r="SZD75" s="149"/>
      <c r="SZE75" s="149"/>
      <c r="SZF75" s="149"/>
      <c r="SZG75" s="149"/>
      <c r="SZH75" s="149"/>
      <c r="SZI75" s="150"/>
      <c r="SZJ75" s="149"/>
      <c r="SZK75" s="149"/>
      <c r="SZL75" s="149"/>
      <c r="SZM75" s="149"/>
      <c r="SZN75" s="149"/>
      <c r="SZO75" s="149"/>
      <c r="SZP75" s="149"/>
      <c r="SZQ75" s="149"/>
      <c r="SZR75" s="149"/>
      <c r="SZS75" s="149"/>
      <c r="SZT75" s="149"/>
      <c r="SZU75" s="149"/>
      <c r="SZV75" s="149"/>
      <c r="SZW75" s="149"/>
      <c r="SZX75" s="149"/>
      <c r="SZY75" s="150"/>
      <c r="SZZ75" s="149"/>
      <c r="TAA75" s="149"/>
      <c r="TAB75" s="149"/>
      <c r="TAC75" s="149"/>
      <c r="TAD75" s="149"/>
      <c r="TAE75" s="149"/>
      <c r="TAF75" s="149"/>
      <c r="TAG75" s="149"/>
      <c r="TAH75" s="149"/>
      <c r="TAI75" s="149"/>
      <c r="TAJ75" s="149"/>
      <c r="TAK75" s="149"/>
      <c r="TAL75" s="149"/>
      <c r="TAM75" s="149"/>
      <c r="TAN75" s="149"/>
      <c r="TAO75" s="150"/>
      <c r="TAP75" s="149"/>
      <c r="TAQ75" s="149"/>
      <c r="TAR75" s="149"/>
      <c r="TAS75" s="149"/>
      <c r="TAT75" s="149"/>
      <c r="TAU75" s="149"/>
      <c r="TAV75" s="149"/>
      <c r="TAW75" s="149"/>
      <c r="TAX75" s="149"/>
      <c r="TAY75" s="149"/>
      <c r="TAZ75" s="149"/>
      <c r="TBA75" s="149"/>
      <c r="TBB75" s="149"/>
      <c r="TBC75" s="149"/>
      <c r="TBD75" s="149"/>
      <c r="TBE75" s="150"/>
      <c r="TBF75" s="149"/>
      <c r="TBG75" s="149"/>
      <c r="TBH75" s="149"/>
      <c r="TBI75" s="149"/>
      <c r="TBJ75" s="149"/>
      <c r="TBK75" s="149"/>
      <c r="TBL75" s="149"/>
      <c r="TBM75" s="149"/>
      <c r="TBN75" s="149"/>
      <c r="TBO75" s="149"/>
      <c r="TBP75" s="149"/>
      <c r="TBQ75" s="149"/>
      <c r="TBR75" s="149"/>
      <c r="TBS75" s="149"/>
      <c r="TBT75" s="149"/>
      <c r="TBU75" s="150"/>
      <c r="TBV75" s="149"/>
      <c r="TBW75" s="149"/>
      <c r="TBX75" s="149"/>
      <c r="TBY75" s="149"/>
      <c r="TBZ75" s="149"/>
      <c r="TCA75" s="149"/>
      <c r="TCB75" s="149"/>
      <c r="TCC75" s="149"/>
      <c r="TCD75" s="149"/>
      <c r="TCE75" s="149"/>
      <c r="TCF75" s="149"/>
      <c r="TCG75" s="149"/>
      <c r="TCH75" s="149"/>
      <c r="TCI75" s="149"/>
      <c r="TCJ75" s="149"/>
      <c r="TCK75" s="150"/>
      <c r="TCL75" s="149"/>
      <c r="TCM75" s="149"/>
      <c r="TCN75" s="149"/>
      <c r="TCO75" s="149"/>
      <c r="TCP75" s="149"/>
      <c r="TCQ75" s="149"/>
      <c r="TCR75" s="149"/>
      <c r="TCS75" s="149"/>
      <c r="TCT75" s="149"/>
      <c r="TCU75" s="149"/>
      <c r="TCV75" s="149"/>
      <c r="TCW75" s="149"/>
      <c r="TCX75" s="149"/>
      <c r="TCY75" s="149"/>
      <c r="TCZ75" s="149"/>
      <c r="TDA75" s="150"/>
      <c r="TDB75" s="149"/>
      <c r="TDC75" s="149"/>
      <c r="TDD75" s="149"/>
      <c r="TDE75" s="149"/>
      <c r="TDF75" s="149"/>
      <c r="TDG75" s="149"/>
      <c r="TDH75" s="149"/>
      <c r="TDI75" s="149"/>
      <c r="TDJ75" s="149"/>
      <c r="TDK75" s="149"/>
      <c r="TDL75" s="149"/>
      <c r="TDM75" s="149"/>
      <c r="TDN75" s="149"/>
      <c r="TDO75" s="149"/>
      <c r="TDP75" s="149"/>
      <c r="TDQ75" s="150"/>
      <c r="TDR75" s="149"/>
      <c r="TDS75" s="149"/>
      <c r="TDT75" s="149"/>
      <c r="TDU75" s="149"/>
      <c r="TDV75" s="149"/>
      <c r="TDW75" s="149"/>
      <c r="TDX75" s="149"/>
      <c r="TDY75" s="149"/>
      <c r="TDZ75" s="149"/>
      <c r="TEA75" s="149"/>
      <c r="TEB75" s="149"/>
      <c r="TEC75" s="149"/>
      <c r="TED75" s="149"/>
      <c r="TEE75" s="149"/>
      <c r="TEF75" s="149"/>
      <c r="TEG75" s="150"/>
      <c r="TEH75" s="149"/>
      <c r="TEI75" s="149"/>
      <c r="TEJ75" s="149"/>
      <c r="TEK75" s="149"/>
      <c r="TEL75" s="149"/>
      <c r="TEM75" s="149"/>
      <c r="TEN75" s="149"/>
      <c r="TEO75" s="149"/>
      <c r="TEP75" s="149"/>
      <c r="TEQ75" s="149"/>
      <c r="TER75" s="149"/>
      <c r="TES75" s="149"/>
      <c r="TET75" s="149"/>
      <c r="TEU75" s="149"/>
      <c r="TEV75" s="149"/>
      <c r="TEW75" s="150"/>
      <c r="TEX75" s="149"/>
      <c r="TEY75" s="149"/>
      <c r="TEZ75" s="149"/>
      <c r="TFA75" s="149"/>
      <c r="TFB75" s="149"/>
      <c r="TFC75" s="149"/>
      <c r="TFD75" s="149"/>
      <c r="TFE75" s="149"/>
      <c r="TFF75" s="149"/>
      <c r="TFG75" s="149"/>
      <c r="TFH75" s="149"/>
      <c r="TFI75" s="149"/>
      <c r="TFJ75" s="149"/>
      <c r="TFK75" s="149"/>
      <c r="TFL75" s="149"/>
      <c r="TFM75" s="150"/>
      <c r="TFN75" s="149"/>
      <c r="TFO75" s="149"/>
      <c r="TFP75" s="149"/>
      <c r="TFQ75" s="149"/>
      <c r="TFR75" s="149"/>
      <c r="TFS75" s="149"/>
      <c r="TFT75" s="149"/>
      <c r="TFU75" s="149"/>
      <c r="TFV75" s="149"/>
      <c r="TFW75" s="149"/>
      <c r="TFX75" s="149"/>
      <c r="TFY75" s="149"/>
      <c r="TFZ75" s="149"/>
      <c r="TGA75" s="149"/>
      <c r="TGB75" s="149"/>
      <c r="TGC75" s="150"/>
      <c r="TGD75" s="149"/>
      <c r="TGE75" s="149"/>
      <c r="TGF75" s="149"/>
      <c r="TGG75" s="149"/>
      <c r="TGH75" s="149"/>
      <c r="TGI75" s="149"/>
      <c r="TGJ75" s="149"/>
      <c r="TGK75" s="149"/>
      <c r="TGL75" s="149"/>
      <c r="TGM75" s="149"/>
      <c r="TGN75" s="149"/>
      <c r="TGO75" s="149"/>
      <c r="TGP75" s="149"/>
      <c r="TGQ75" s="149"/>
      <c r="TGR75" s="149"/>
      <c r="TGS75" s="150"/>
      <c r="TGT75" s="149"/>
      <c r="TGU75" s="149"/>
      <c r="TGV75" s="149"/>
      <c r="TGW75" s="149"/>
      <c r="TGX75" s="149"/>
      <c r="TGY75" s="149"/>
      <c r="TGZ75" s="149"/>
      <c r="THA75" s="149"/>
      <c r="THB75" s="149"/>
      <c r="THC75" s="149"/>
      <c r="THD75" s="149"/>
      <c r="THE75" s="149"/>
      <c r="THF75" s="149"/>
      <c r="THG75" s="149"/>
      <c r="THH75" s="149"/>
      <c r="THI75" s="150"/>
      <c r="THJ75" s="149"/>
      <c r="THK75" s="149"/>
      <c r="THL75" s="149"/>
      <c r="THM75" s="149"/>
      <c r="THN75" s="149"/>
      <c r="THO75" s="149"/>
      <c r="THP75" s="149"/>
      <c r="THQ75" s="149"/>
      <c r="THR75" s="149"/>
      <c r="THS75" s="149"/>
      <c r="THT75" s="149"/>
      <c r="THU75" s="149"/>
      <c r="THV75" s="149"/>
      <c r="THW75" s="149"/>
      <c r="THX75" s="149"/>
      <c r="THY75" s="150"/>
      <c r="THZ75" s="149"/>
      <c r="TIA75" s="149"/>
      <c r="TIB75" s="149"/>
      <c r="TIC75" s="149"/>
      <c r="TID75" s="149"/>
      <c r="TIE75" s="149"/>
      <c r="TIF75" s="149"/>
      <c r="TIG75" s="149"/>
      <c r="TIH75" s="149"/>
      <c r="TII75" s="149"/>
      <c r="TIJ75" s="149"/>
      <c r="TIK75" s="149"/>
      <c r="TIL75" s="149"/>
      <c r="TIM75" s="149"/>
      <c r="TIN75" s="149"/>
      <c r="TIO75" s="150"/>
      <c r="TIP75" s="149"/>
      <c r="TIQ75" s="149"/>
      <c r="TIR75" s="149"/>
      <c r="TIS75" s="149"/>
      <c r="TIT75" s="149"/>
      <c r="TIU75" s="149"/>
      <c r="TIV75" s="149"/>
      <c r="TIW75" s="149"/>
      <c r="TIX75" s="149"/>
      <c r="TIY75" s="149"/>
      <c r="TIZ75" s="149"/>
      <c r="TJA75" s="149"/>
      <c r="TJB75" s="149"/>
      <c r="TJC75" s="149"/>
      <c r="TJD75" s="149"/>
      <c r="TJE75" s="150"/>
      <c r="TJF75" s="149"/>
      <c r="TJG75" s="149"/>
      <c r="TJH75" s="149"/>
      <c r="TJI75" s="149"/>
      <c r="TJJ75" s="149"/>
      <c r="TJK75" s="149"/>
      <c r="TJL75" s="149"/>
      <c r="TJM75" s="149"/>
      <c r="TJN75" s="149"/>
      <c r="TJO75" s="149"/>
      <c r="TJP75" s="149"/>
      <c r="TJQ75" s="149"/>
      <c r="TJR75" s="149"/>
      <c r="TJS75" s="149"/>
      <c r="TJT75" s="149"/>
      <c r="TJU75" s="150"/>
      <c r="TJV75" s="149"/>
      <c r="TJW75" s="149"/>
      <c r="TJX75" s="149"/>
      <c r="TJY75" s="149"/>
      <c r="TJZ75" s="149"/>
      <c r="TKA75" s="149"/>
      <c r="TKB75" s="149"/>
      <c r="TKC75" s="149"/>
      <c r="TKD75" s="149"/>
      <c r="TKE75" s="149"/>
      <c r="TKF75" s="149"/>
      <c r="TKG75" s="149"/>
      <c r="TKH75" s="149"/>
      <c r="TKI75" s="149"/>
      <c r="TKJ75" s="149"/>
      <c r="TKK75" s="150"/>
      <c r="TKL75" s="149"/>
      <c r="TKM75" s="149"/>
      <c r="TKN75" s="149"/>
      <c r="TKO75" s="149"/>
      <c r="TKP75" s="149"/>
      <c r="TKQ75" s="149"/>
      <c r="TKR75" s="149"/>
      <c r="TKS75" s="149"/>
      <c r="TKT75" s="149"/>
      <c r="TKU75" s="149"/>
      <c r="TKV75" s="149"/>
      <c r="TKW75" s="149"/>
      <c r="TKX75" s="149"/>
      <c r="TKY75" s="149"/>
      <c r="TKZ75" s="149"/>
      <c r="TLA75" s="150"/>
      <c r="TLB75" s="149"/>
      <c r="TLC75" s="149"/>
      <c r="TLD75" s="149"/>
      <c r="TLE75" s="149"/>
      <c r="TLF75" s="149"/>
      <c r="TLG75" s="149"/>
      <c r="TLH75" s="149"/>
      <c r="TLI75" s="149"/>
      <c r="TLJ75" s="149"/>
      <c r="TLK75" s="149"/>
      <c r="TLL75" s="149"/>
      <c r="TLM75" s="149"/>
      <c r="TLN75" s="149"/>
      <c r="TLO75" s="149"/>
      <c r="TLP75" s="149"/>
      <c r="TLQ75" s="150"/>
      <c r="TLR75" s="149"/>
      <c r="TLS75" s="149"/>
      <c r="TLT75" s="149"/>
      <c r="TLU75" s="149"/>
      <c r="TLV75" s="149"/>
      <c r="TLW75" s="149"/>
      <c r="TLX75" s="149"/>
      <c r="TLY75" s="149"/>
      <c r="TLZ75" s="149"/>
      <c r="TMA75" s="149"/>
      <c r="TMB75" s="149"/>
      <c r="TMC75" s="149"/>
      <c r="TMD75" s="149"/>
      <c r="TME75" s="149"/>
      <c r="TMF75" s="149"/>
      <c r="TMG75" s="150"/>
      <c r="TMH75" s="149"/>
      <c r="TMI75" s="149"/>
      <c r="TMJ75" s="149"/>
      <c r="TMK75" s="149"/>
      <c r="TML75" s="149"/>
      <c r="TMM75" s="149"/>
      <c r="TMN75" s="149"/>
      <c r="TMO75" s="149"/>
      <c r="TMP75" s="149"/>
      <c r="TMQ75" s="149"/>
      <c r="TMR75" s="149"/>
      <c r="TMS75" s="149"/>
      <c r="TMT75" s="149"/>
      <c r="TMU75" s="149"/>
      <c r="TMV75" s="149"/>
      <c r="TMW75" s="150"/>
      <c r="TMX75" s="149"/>
      <c r="TMY75" s="149"/>
      <c r="TMZ75" s="149"/>
      <c r="TNA75" s="149"/>
      <c r="TNB75" s="149"/>
      <c r="TNC75" s="149"/>
      <c r="TND75" s="149"/>
      <c r="TNE75" s="149"/>
      <c r="TNF75" s="149"/>
      <c r="TNG75" s="149"/>
      <c r="TNH75" s="149"/>
      <c r="TNI75" s="149"/>
      <c r="TNJ75" s="149"/>
      <c r="TNK75" s="149"/>
      <c r="TNL75" s="149"/>
      <c r="TNM75" s="150"/>
      <c r="TNN75" s="149"/>
      <c r="TNO75" s="149"/>
      <c r="TNP75" s="149"/>
      <c r="TNQ75" s="149"/>
      <c r="TNR75" s="149"/>
      <c r="TNS75" s="149"/>
      <c r="TNT75" s="149"/>
      <c r="TNU75" s="149"/>
      <c r="TNV75" s="149"/>
      <c r="TNW75" s="149"/>
      <c r="TNX75" s="149"/>
      <c r="TNY75" s="149"/>
      <c r="TNZ75" s="149"/>
      <c r="TOA75" s="149"/>
      <c r="TOB75" s="149"/>
      <c r="TOC75" s="150"/>
      <c r="TOD75" s="149"/>
      <c r="TOE75" s="149"/>
      <c r="TOF75" s="149"/>
      <c r="TOG75" s="149"/>
      <c r="TOH75" s="149"/>
      <c r="TOI75" s="149"/>
      <c r="TOJ75" s="149"/>
      <c r="TOK75" s="149"/>
      <c r="TOL75" s="149"/>
      <c r="TOM75" s="149"/>
      <c r="TON75" s="149"/>
      <c r="TOO75" s="149"/>
      <c r="TOP75" s="149"/>
      <c r="TOQ75" s="149"/>
      <c r="TOR75" s="149"/>
      <c r="TOS75" s="150"/>
      <c r="TOT75" s="149"/>
      <c r="TOU75" s="149"/>
      <c r="TOV75" s="149"/>
      <c r="TOW75" s="149"/>
      <c r="TOX75" s="149"/>
      <c r="TOY75" s="149"/>
      <c r="TOZ75" s="149"/>
      <c r="TPA75" s="149"/>
      <c r="TPB75" s="149"/>
      <c r="TPC75" s="149"/>
      <c r="TPD75" s="149"/>
      <c r="TPE75" s="149"/>
      <c r="TPF75" s="149"/>
      <c r="TPG75" s="149"/>
      <c r="TPH75" s="149"/>
      <c r="TPI75" s="150"/>
      <c r="TPJ75" s="149"/>
      <c r="TPK75" s="149"/>
      <c r="TPL75" s="149"/>
      <c r="TPM75" s="149"/>
      <c r="TPN75" s="149"/>
      <c r="TPO75" s="149"/>
      <c r="TPP75" s="149"/>
      <c r="TPQ75" s="149"/>
      <c r="TPR75" s="149"/>
      <c r="TPS75" s="149"/>
      <c r="TPT75" s="149"/>
      <c r="TPU75" s="149"/>
      <c r="TPV75" s="149"/>
      <c r="TPW75" s="149"/>
      <c r="TPX75" s="149"/>
      <c r="TPY75" s="150"/>
      <c r="TPZ75" s="149"/>
      <c r="TQA75" s="149"/>
      <c r="TQB75" s="149"/>
      <c r="TQC75" s="149"/>
      <c r="TQD75" s="149"/>
      <c r="TQE75" s="149"/>
      <c r="TQF75" s="149"/>
      <c r="TQG75" s="149"/>
      <c r="TQH75" s="149"/>
      <c r="TQI75" s="149"/>
      <c r="TQJ75" s="149"/>
      <c r="TQK75" s="149"/>
      <c r="TQL75" s="149"/>
      <c r="TQM75" s="149"/>
      <c r="TQN75" s="149"/>
      <c r="TQO75" s="150"/>
      <c r="TQP75" s="149"/>
      <c r="TQQ75" s="149"/>
      <c r="TQR75" s="149"/>
      <c r="TQS75" s="149"/>
      <c r="TQT75" s="149"/>
      <c r="TQU75" s="149"/>
      <c r="TQV75" s="149"/>
      <c r="TQW75" s="149"/>
      <c r="TQX75" s="149"/>
      <c r="TQY75" s="149"/>
      <c r="TQZ75" s="149"/>
      <c r="TRA75" s="149"/>
      <c r="TRB75" s="149"/>
      <c r="TRC75" s="149"/>
      <c r="TRD75" s="149"/>
      <c r="TRE75" s="150"/>
      <c r="TRF75" s="149"/>
      <c r="TRG75" s="149"/>
      <c r="TRH75" s="149"/>
      <c r="TRI75" s="149"/>
      <c r="TRJ75" s="149"/>
      <c r="TRK75" s="149"/>
      <c r="TRL75" s="149"/>
      <c r="TRM75" s="149"/>
      <c r="TRN75" s="149"/>
      <c r="TRO75" s="149"/>
      <c r="TRP75" s="149"/>
      <c r="TRQ75" s="149"/>
      <c r="TRR75" s="149"/>
      <c r="TRS75" s="149"/>
      <c r="TRT75" s="149"/>
      <c r="TRU75" s="150"/>
      <c r="TRV75" s="149"/>
      <c r="TRW75" s="149"/>
      <c r="TRX75" s="149"/>
      <c r="TRY75" s="149"/>
      <c r="TRZ75" s="149"/>
      <c r="TSA75" s="149"/>
      <c r="TSB75" s="149"/>
      <c r="TSC75" s="149"/>
      <c r="TSD75" s="149"/>
      <c r="TSE75" s="149"/>
      <c r="TSF75" s="149"/>
      <c r="TSG75" s="149"/>
      <c r="TSH75" s="149"/>
      <c r="TSI75" s="149"/>
      <c r="TSJ75" s="149"/>
      <c r="TSK75" s="150"/>
      <c r="TSL75" s="149"/>
      <c r="TSM75" s="149"/>
      <c r="TSN75" s="149"/>
      <c r="TSO75" s="149"/>
      <c r="TSP75" s="149"/>
      <c r="TSQ75" s="149"/>
      <c r="TSR75" s="149"/>
      <c r="TSS75" s="149"/>
      <c r="TST75" s="149"/>
      <c r="TSU75" s="149"/>
      <c r="TSV75" s="149"/>
      <c r="TSW75" s="149"/>
      <c r="TSX75" s="149"/>
      <c r="TSY75" s="149"/>
      <c r="TSZ75" s="149"/>
      <c r="TTA75" s="150"/>
      <c r="TTB75" s="149"/>
      <c r="TTC75" s="149"/>
      <c r="TTD75" s="149"/>
      <c r="TTE75" s="149"/>
      <c r="TTF75" s="149"/>
      <c r="TTG75" s="149"/>
      <c r="TTH75" s="149"/>
      <c r="TTI75" s="149"/>
      <c r="TTJ75" s="149"/>
      <c r="TTK75" s="149"/>
      <c r="TTL75" s="149"/>
      <c r="TTM75" s="149"/>
      <c r="TTN75" s="149"/>
      <c r="TTO75" s="149"/>
      <c r="TTP75" s="149"/>
      <c r="TTQ75" s="150"/>
      <c r="TTR75" s="149"/>
      <c r="TTS75" s="149"/>
      <c r="TTT75" s="149"/>
      <c r="TTU75" s="149"/>
      <c r="TTV75" s="149"/>
      <c r="TTW75" s="149"/>
      <c r="TTX75" s="149"/>
      <c r="TTY75" s="149"/>
      <c r="TTZ75" s="149"/>
      <c r="TUA75" s="149"/>
      <c r="TUB75" s="149"/>
      <c r="TUC75" s="149"/>
      <c r="TUD75" s="149"/>
      <c r="TUE75" s="149"/>
      <c r="TUF75" s="149"/>
      <c r="TUG75" s="150"/>
      <c r="TUH75" s="149"/>
      <c r="TUI75" s="149"/>
      <c r="TUJ75" s="149"/>
      <c r="TUK75" s="149"/>
      <c r="TUL75" s="149"/>
      <c r="TUM75" s="149"/>
      <c r="TUN75" s="149"/>
      <c r="TUO75" s="149"/>
      <c r="TUP75" s="149"/>
      <c r="TUQ75" s="149"/>
      <c r="TUR75" s="149"/>
      <c r="TUS75" s="149"/>
      <c r="TUT75" s="149"/>
      <c r="TUU75" s="149"/>
      <c r="TUV75" s="149"/>
      <c r="TUW75" s="150"/>
      <c r="TUX75" s="149"/>
      <c r="TUY75" s="149"/>
      <c r="TUZ75" s="149"/>
      <c r="TVA75" s="149"/>
      <c r="TVB75" s="149"/>
      <c r="TVC75" s="149"/>
      <c r="TVD75" s="149"/>
      <c r="TVE75" s="149"/>
      <c r="TVF75" s="149"/>
      <c r="TVG75" s="149"/>
      <c r="TVH75" s="149"/>
      <c r="TVI75" s="149"/>
      <c r="TVJ75" s="149"/>
      <c r="TVK75" s="149"/>
      <c r="TVL75" s="149"/>
      <c r="TVM75" s="150"/>
      <c r="TVN75" s="149"/>
      <c r="TVO75" s="149"/>
      <c r="TVP75" s="149"/>
      <c r="TVQ75" s="149"/>
      <c r="TVR75" s="149"/>
      <c r="TVS75" s="149"/>
      <c r="TVT75" s="149"/>
      <c r="TVU75" s="149"/>
      <c r="TVV75" s="149"/>
      <c r="TVW75" s="149"/>
      <c r="TVX75" s="149"/>
      <c r="TVY75" s="149"/>
      <c r="TVZ75" s="149"/>
      <c r="TWA75" s="149"/>
      <c r="TWB75" s="149"/>
      <c r="TWC75" s="150"/>
      <c r="TWD75" s="149"/>
      <c r="TWE75" s="149"/>
      <c r="TWF75" s="149"/>
      <c r="TWG75" s="149"/>
      <c r="TWH75" s="149"/>
      <c r="TWI75" s="149"/>
      <c r="TWJ75" s="149"/>
      <c r="TWK75" s="149"/>
      <c r="TWL75" s="149"/>
      <c r="TWM75" s="149"/>
      <c r="TWN75" s="149"/>
      <c r="TWO75" s="149"/>
      <c r="TWP75" s="149"/>
      <c r="TWQ75" s="149"/>
      <c r="TWR75" s="149"/>
      <c r="TWS75" s="150"/>
      <c r="TWT75" s="149"/>
      <c r="TWU75" s="149"/>
      <c r="TWV75" s="149"/>
      <c r="TWW75" s="149"/>
      <c r="TWX75" s="149"/>
      <c r="TWY75" s="149"/>
      <c r="TWZ75" s="149"/>
      <c r="TXA75" s="149"/>
      <c r="TXB75" s="149"/>
      <c r="TXC75" s="149"/>
      <c r="TXD75" s="149"/>
      <c r="TXE75" s="149"/>
      <c r="TXF75" s="149"/>
      <c r="TXG75" s="149"/>
      <c r="TXH75" s="149"/>
      <c r="TXI75" s="150"/>
      <c r="TXJ75" s="149"/>
      <c r="TXK75" s="149"/>
      <c r="TXL75" s="149"/>
      <c r="TXM75" s="149"/>
      <c r="TXN75" s="149"/>
      <c r="TXO75" s="149"/>
      <c r="TXP75" s="149"/>
      <c r="TXQ75" s="149"/>
      <c r="TXR75" s="149"/>
      <c r="TXS75" s="149"/>
      <c r="TXT75" s="149"/>
      <c r="TXU75" s="149"/>
      <c r="TXV75" s="149"/>
      <c r="TXW75" s="149"/>
      <c r="TXX75" s="149"/>
      <c r="TXY75" s="150"/>
      <c r="TXZ75" s="149"/>
      <c r="TYA75" s="149"/>
      <c r="TYB75" s="149"/>
      <c r="TYC75" s="149"/>
      <c r="TYD75" s="149"/>
      <c r="TYE75" s="149"/>
      <c r="TYF75" s="149"/>
      <c r="TYG75" s="149"/>
      <c r="TYH75" s="149"/>
      <c r="TYI75" s="149"/>
      <c r="TYJ75" s="149"/>
      <c r="TYK75" s="149"/>
      <c r="TYL75" s="149"/>
      <c r="TYM75" s="149"/>
      <c r="TYN75" s="149"/>
      <c r="TYO75" s="150"/>
      <c r="TYP75" s="149"/>
      <c r="TYQ75" s="149"/>
      <c r="TYR75" s="149"/>
      <c r="TYS75" s="149"/>
      <c r="TYT75" s="149"/>
      <c r="TYU75" s="149"/>
      <c r="TYV75" s="149"/>
      <c r="TYW75" s="149"/>
      <c r="TYX75" s="149"/>
      <c r="TYY75" s="149"/>
      <c r="TYZ75" s="149"/>
      <c r="TZA75" s="149"/>
      <c r="TZB75" s="149"/>
      <c r="TZC75" s="149"/>
      <c r="TZD75" s="149"/>
      <c r="TZE75" s="150"/>
      <c r="TZF75" s="149"/>
      <c r="TZG75" s="149"/>
      <c r="TZH75" s="149"/>
      <c r="TZI75" s="149"/>
      <c r="TZJ75" s="149"/>
      <c r="TZK75" s="149"/>
      <c r="TZL75" s="149"/>
      <c r="TZM75" s="149"/>
      <c r="TZN75" s="149"/>
      <c r="TZO75" s="149"/>
      <c r="TZP75" s="149"/>
      <c r="TZQ75" s="149"/>
      <c r="TZR75" s="149"/>
      <c r="TZS75" s="149"/>
      <c r="TZT75" s="149"/>
      <c r="TZU75" s="150"/>
      <c r="TZV75" s="149"/>
      <c r="TZW75" s="149"/>
      <c r="TZX75" s="149"/>
      <c r="TZY75" s="149"/>
      <c r="TZZ75" s="149"/>
      <c r="UAA75" s="149"/>
      <c r="UAB75" s="149"/>
      <c r="UAC75" s="149"/>
      <c r="UAD75" s="149"/>
      <c r="UAE75" s="149"/>
      <c r="UAF75" s="149"/>
      <c r="UAG75" s="149"/>
      <c r="UAH75" s="149"/>
      <c r="UAI75" s="149"/>
      <c r="UAJ75" s="149"/>
      <c r="UAK75" s="150"/>
      <c r="UAL75" s="149"/>
      <c r="UAM75" s="149"/>
      <c r="UAN75" s="149"/>
      <c r="UAO75" s="149"/>
      <c r="UAP75" s="149"/>
      <c r="UAQ75" s="149"/>
      <c r="UAR75" s="149"/>
      <c r="UAS75" s="149"/>
      <c r="UAT75" s="149"/>
      <c r="UAU75" s="149"/>
      <c r="UAV75" s="149"/>
      <c r="UAW75" s="149"/>
      <c r="UAX75" s="149"/>
      <c r="UAY75" s="149"/>
      <c r="UAZ75" s="149"/>
      <c r="UBA75" s="150"/>
      <c r="UBB75" s="149"/>
      <c r="UBC75" s="149"/>
      <c r="UBD75" s="149"/>
      <c r="UBE75" s="149"/>
      <c r="UBF75" s="149"/>
      <c r="UBG75" s="149"/>
      <c r="UBH75" s="149"/>
      <c r="UBI75" s="149"/>
      <c r="UBJ75" s="149"/>
      <c r="UBK75" s="149"/>
      <c r="UBL75" s="149"/>
      <c r="UBM75" s="149"/>
      <c r="UBN75" s="149"/>
      <c r="UBO75" s="149"/>
      <c r="UBP75" s="149"/>
      <c r="UBQ75" s="150"/>
      <c r="UBR75" s="149"/>
      <c r="UBS75" s="149"/>
      <c r="UBT75" s="149"/>
      <c r="UBU75" s="149"/>
      <c r="UBV75" s="149"/>
      <c r="UBW75" s="149"/>
      <c r="UBX75" s="149"/>
      <c r="UBY75" s="149"/>
      <c r="UBZ75" s="149"/>
      <c r="UCA75" s="149"/>
      <c r="UCB75" s="149"/>
      <c r="UCC75" s="149"/>
      <c r="UCD75" s="149"/>
      <c r="UCE75" s="149"/>
      <c r="UCF75" s="149"/>
      <c r="UCG75" s="150"/>
      <c r="UCH75" s="149"/>
      <c r="UCI75" s="149"/>
      <c r="UCJ75" s="149"/>
      <c r="UCK75" s="149"/>
      <c r="UCL75" s="149"/>
      <c r="UCM75" s="149"/>
      <c r="UCN75" s="149"/>
      <c r="UCO75" s="149"/>
      <c r="UCP75" s="149"/>
      <c r="UCQ75" s="149"/>
      <c r="UCR75" s="149"/>
      <c r="UCS75" s="149"/>
      <c r="UCT75" s="149"/>
      <c r="UCU75" s="149"/>
      <c r="UCV75" s="149"/>
      <c r="UCW75" s="150"/>
      <c r="UCX75" s="149"/>
      <c r="UCY75" s="149"/>
      <c r="UCZ75" s="149"/>
      <c r="UDA75" s="149"/>
      <c r="UDB75" s="149"/>
      <c r="UDC75" s="149"/>
      <c r="UDD75" s="149"/>
      <c r="UDE75" s="149"/>
      <c r="UDF75" s="149"/>
      <c r="UDG75" s="149"/>
      <c r="UDH75" s="149"/>
      <c r="UDI75" s="149"/>
      <c r="UDJ75" s="149"/>
      <c r="UDK75" s="149"/>
      <c r="UDL75" s="149"/>
      <c r="UDM75" s="150"/>
      <c r="UDN75" s="149"/>
      <c r="UDO75" s="149"/>
      <c r="UDP75" s="149"/>
      <c r="UDQ75" s="149"/>
      <c r="UDR75" s="149"/>
      <c r="UDS75" s="149"/>
      <c r="UDT75" s="149"/>
      <c r="UDU75" s="149"/>
      <c r="UDV75" s="149"/>
      <c r="UDW75" s="149"/>
      <c r="UDX75" s="149"/>
      <c r="UDY75" s="149"/>
      <c r="UDZ75" s="149"/>
      <c r="UEA75" s="149"/>
      <c r="UEB75" s="149"/>
      <c r="UEC75" s="150"/>
      <c r="UED75" s="149"/>
      <c r="UEE75" s="149"/>
      <c r="UEF75" s="149"/>
      <c r="UEG75" s="149"/>
      <c r="UEH75" s="149"/>
      <c r="UEI75" s="149"/>
      <c r="UEJ75" s="149"/>
      <c r="UEK75" s="149"/>
      <c r="UEL75" s="149"/>
      <c r="UEM75" s="149"/>
      <c r="UEN75" s="149"/>
      <c r="UEO75" s="149"/>
      <c r="UEP75" s="149"/>
      <c r="UEQ75" s="149"/>
      <c r="UER75" s="149"/>
      <c r="UES75" s="150"/>
      <c r="UET75" s="149"/>
      <c r="UEU75" s="149"/>
      <c r="UEV75" s="149"/>
      <c r="UEW75" s="149"/>
      <c r="UEX75" s="149"/>
      <c r="UEY75" s="149"/>
      <c r="UEZ75" s="149"/>
      <c r="UFA75" s="149"/>
      <c r="UFB75" s="149"/>
      <c r="UFC75" s="149"/>
      <c r="UFD75" s="149"/>
      <c r="UFE75" s="149"/>
      <c r="UFF75" s="149"/>
      <c r="UFG75" s="149"/>
      <c r="UFH75" s="149"/>
      <c r="UFI75" s="150"/>
      <c r="UFJ75" s="149"/>
      <c r="UFK75" s="149"/>
      <c r="UFL75" s="149"/>
      <c r="UFM75" s="149"/>
      <c r="UFN75" s="149"/>
      <c r="UFO75" s="149"/>
      <c r="UFP75" s="149"/>
      <c r="UFQ75" s="149"/>
      <c r="UFR75" s="149"/>
      <c r="UFS75" s="149"/>
      <c r="UFT75" s="149"/>
      <c r="UFU75" s="149"/>
      <c r="UFV75" s="149"/>
      <c r="UFW75" s="149"/>
      <c r="UFX75" s="149"/>
      <c r="UFY75" s="150"/>
      <c r="UFZ75" s="149"/>
      <c r="UGA75" s="149"/>
      <c r="UGB75" s="149"/>
      <c r="UGC75" s="149"/>
      <c r="UGD75" s="149"/>
      <c r="UGE75" s="149"/>
      <c r="UGF75" s="149"/>
      <c r="UGG75" s="149"/>
      <c r="UGH75" s="149"/>
      <c r="UGI75" s="149"/>
      <c r="UGJ75" s="149"/>
      <c r="UGK75" s="149"/>
      <c r="UGL75" s="149"/>
      <c r="UGM75" s="149"/>
      <c r="UGN75" s="149"/>
      <c r="UGO75" s="150"/>
      <c r="UGP75" s="149"/>
      <c r="UGQ75" s="149"/>
      <c r="UGR75" s="149"/>
      <c r="UGS75" s="149"/>
      <c r="UGT75" s="149"/>
      <c r="UGU75" s="149"/>
      <c r="UGV75" s="149"/>
      <c r="UGW75" s="149"/>
      <c r="UGX75" s="149"/>
      <c r="UGY75" s="149"/>
      <c r="UGZ75" s="149"/>
      <c r="UHA75" s="149"/>
      <c r="UHB75" s="149"/>
      <c r="UHC75" s="149"/>
      <c r="UHD75" s="149"/>
      <c r="UHE75" s="150"/>
      <c r="UHF75" s="149"/>
      <c r="UHG75" s="149"/>
      <c r="UHH75" s="149"/>
      <c r="UHI75" s="149"/>
      <c r="UHJ75" s="149"/>
      <c r="UHK75" s="149"/>
      <c r="UHL75" s="149"/>
      <c r="UHM75" s="149"/>
      <c r="UHN75" s="149"/>
      <c r="UHO75" s="149"/>
      <c r="UHP75" s="149"/>
      <c r="UHQ75" s="149"/>
      <c r="UHR75" s="149"/>
      <c r="UHS75" s="149"/>
      <c r="UHT75" s="149"/>
      <c r="UHU75" s="150"/>
      <c r="UHV75" s="149"/>
      <c r="UHW75" s="149"/>
      <c r="UHX75" s="149"/>
      <c r="UHY75" s="149"/>
      <c r="UHZ75" s="149"/>
      <c r="UIA75" s="149"/>
      <c r="UIB75" s="149"/>
      <c r="UIC75" s="149"/>
      <c r="UID75" s="149"/>
      <c r="UIE75" s="149"/>
      <c r="UIF75" s="149"/>
      <c r="UIG75" s="149"/>
      <c r="UIH75" s="149"/>
      <c r="UII75" s="149"/>
      <c r="UIJ75" s="149"/>
      <c r="UIK75" s="150"/>
      <c r="UIL75" s="149"/>
      <c r="UIM75" s="149"/>
      <c r="UIN75" s="149"/>
      <c r="UIO75" s="149"/>
      <c r="UIP75" s="149"/>
      <c r="UIQ75" s="149"/>
      <c r="UIR75" s="149"/>
      <c r="UIS75" s="149"/>
      <c r="UIT75" s="149"/>
      <c r="UIU75" s="149"/>
      <c r="UIV75" s="149"/>
      <c r="UIW75" s="149"/>
      <c r="UIX75" s="149"/>
      <c r="UIY75" s="149"/>
      <c r="UIZ75" s="149"/>
      <c r="UJA75" s="150"/>
      <c r="UJB75" s="149"/>
      <c r="UJC75" s="149"/>
      <c r="UJD75" s="149"/>
      <c r="UJE75" s="149"/>
      <c r="UJF75" s="149"/>
      <c r="UJG75" s="149"/>
      <c r="UJH75" s="149"/>
      <c r="UJI75" s="149"/>
      <c r="UJJ75" s="149"/>
      <c r="UJK75" s="149"/>
      <c r="UJL75" s="149"/>
      <c r="UJM75" s="149"/>
      <c r="UJN75" s="149"/>
      <c r="UJO75" s="149"/>
      <c r="UJP75" s="149"/>
      <c r="UJQ75" s="150"/>
      <c r="UJR75" s="149"/>
      <c r="UJS75" s="149"/>
      <c r="UJT75" s="149"/>
      <c r="UJU75" s="149"/>
      <c r="UJV75" s="149"/>
      <c r="UJW75" s="149"/>
      <c r="UJX75" s="149"/>
      <c r="UJY75" s="149"/>
      <c r="UJZ75" s="149"/>
      <c r="UKA75" s="149"/>
      <c r="UKB75" s="149"/>
      <c r="UKC75" s="149"/>
      <c r="UKD75" s="149"/>
      <c r="UKE75" s="149"/>
      <c r="UKF75" s="149"/>
      <c r="UKG75" s="150"/>
      <c r="UKH75" s="149"/>
      <c r="UKI75" s="149"/>
      <c r="UKJ75" s="149"/>
      <c r="UKK75" s="149"/>
      <c r="UKL75" s="149"/>
      <c r="UKM75" s="149"/>
      <c r="UKN75" s="149"/>
      <c r="UKO75" s="149"/>
      <c r="UKP75" s="149"/>
      <c r="UKQ75" s="149"/>
      <c r="UKR75" s="149"/>
      <c r="UKS75" s="149"/>
      <c r="UKT75" s="149"/>
      <c r="UKU75" s="149"/>
      <c r="UKV75" s="149"/>
      <c r="UKW75" s="150"/>
      <c r="UKX75" s="149"/>
      <c r="UKY75" s="149"/>
      <c r="UKZ75" s="149"/>
      <c r="ULA75" s="149"/>
      <c r="ULB75" s="149"/>
      <c r="ULC75" s="149"/>
      <c r="ULD75" s="149"/>
      <c r="ULE75" s="149"/>
      <c r="ULF75" s="149"/>
      <c r="ULG75" s="149"/>
      <c r="ULH75" s="149"/>
      <c r="ULI75" s="149"/>
      <c r="ULJ75" s="149"/>
      <c r="ULK75" s="149"/>
      <c r="ULL75" s="149"/>
      <c r="ULM75" s="150"/>
      <c r="ULN75" s="149"/>
      <c r="ULO75" s="149"/>
      <c r="ULP75" s="149"/>
      <c r="ULQ75" s="149"/>
      <c r="ULR75" s="149"/>
      <c r="ULS75" s="149"/>
      <c r="ULT75" s="149"/>
      <c r="ULU75" s="149"/>
      <c r="ULV75" s="149"/>
      <c r="ULW75" s="149"/>
      <c r="ULX75" s="149"/>
      <c r="ULY75" s="149"/>
      <c r="ULZ75" s="149"/>
      <c r="UMA75" s="149"/>
      <c r="UMB75" s="149"/>
      <c r="UMC75" s="150"/>
      <c r="UMD75" s="149"/>
      <c r="UME75" s="149"/>
      <c r="UMF75" s="149"/>
      <c r="UMG75" s="149"/>
      <c r="UMH75" s="149"/>
      <c r="UMI75" s="149"/>
      <c r="UMJ75" s="149"/>
      <c r="UMK75" s="149"/>
      <c r="UML75" s="149"/>
      <c r="UMM75" s="149"/>
      <c r="UMN75" s="149"/>
      <c r="UMO75" s="149"/>
      <c r="UMP75" s="149"/>
      <c r="UMQ75" s="149"/>
      <c r="UMR75" s="149"/>
      <c r="UMS75" s="150"/>
      <c r="UMT75" s="149"/>
      <c r="UMU75" s="149"/>
      <c r="UMV75" s="149"/>
      <c r="UMW75" s="149"/>
      <c r="UMX75" s="149"/>
      <c r="UMY75" s="149"/>
      <c r="UMZ75" s="149"/>
      <c r="UNA75" s="149"/>
      <c r="UNB75" s="149"/>
      <c r="UNC75" s="149"/>
      <c r="UND75" s="149"/>
      <c r="UNE75" s="149"/>
      <c r="UNF75" s="149"/>
      <c r="UNG75" s="149"/>
      <c r="UNH75" s="149"/>
      <c r="UNI75" s="150"/>
      <c r="UNJ75" s="149"/>
      <c r="UNK75" s="149"/>
      <c r="UNL75" s="149"/>
      <c r="UNM75" s="149"/>
      <c r="UNN75" s="149"/>
      <c r="UNO75" s="149"/>
      <c r="UNP75" s="149"/>
      <c r="UNQ75" s="149"/>
      <c r="UNR75" s="149"/>
      <c r="UNS75" s="149"/>
      <c r="UNT75" s="149"/>
      <c r="UNU75" s="149"/>
      <c r="UNV75" s="149"/>
      <c r="UNW75" s="149"/>
      <c r="UNX75" s="149"/>
      <c r="UNY75" s="150"/>
      <c r="UNZ75" s="149"/>
      <c r="UOA75" s="149"/>
      <c r="UOB75" s="149"/>
      <c r="UOC75" s="149"/>
      <c r="UOD75" s="149"/>
      <c r="UOE75" s="149"/>
      <c r="UOF75" s="149"/>
      <c r="UOG75" s="149"/>
      <c r="UOH75" s="149"/>
      <c r="UOI75" s="149"/>
      <c r="UOJ75" s="149"/>
      <c r="UOK75" s="149"/>
      <c r="UOL75" s="149"/>
      <c r="UOM75" s="149"/>
      <c r="UON75" s="149"/>
      <c r="UOO75" s="150"/>
      <c r="UOP75" s="149"/>
      <c r="UOQ75" s="149"/>
      <c r="UOR75" s="149"/>
      <c r="UOS75" s="149"/>
      <c r="UOT75" s="149"/>
      <c r="UOU75" s="149"/>
      <c r="UOV75" s="149"/>
      <c r="UOW75" s="149"/>
      <c r="UOX75" s="149"/>
      <c r="UOY75" s="149"/>
      <c r="UOZ75" s="149"/>
      <c r="UPA75" s="149"/>
      <c r="UPB75" s="149"/>
      <c r="UPC75" s="149"/>
      <c r="UPD75" s="149"/>
      <c r="UPE75" s="150"/>
      <c r="UPF75" s="149"/>
      <c r="UPG75" s="149"/>
      <c r="UPH75" s="149"/>
      <c r="UPI75" s="149"/>
      <c r="UPJ75" s="149"/>
      <c r="UPK75" s="149"/>
      <c r="UPL75" s="149"/>
      <c r="UPM75" s="149"/>
      <c r="UPN75" s="149"/>
      <c r="UPO75" s="149"/>
      <c r="UPP75" s="149"/>
      <c r="UPQ75" s="149"/>
      <c r="UPR75" s="149"/>
      <c r="UPS75" s="149"/>
      <c r="UPT75" s="149"/>
      <c r="UPU75" s="150"/>
      <c r="UPV75" s="149"/>
      <c r="UPW75" s="149"/>
      <c r="UPX75" s="149"/>
      <c r="UPY75" s="149"/>
      <c r="UPZ75" s="149"/>
      <c r="UQA75" s="149"/>
      <c r="UQB75" s="149"/>
      <c r="UQC75" s="149"/>
      <c r="UQD75" s="149"/>
      <c r="UQE75" s="149"/>
      <c r="UQF75" s="149"/>
      <c r="UQG75" s="149"/>
      <c r="UQH75" s="149"/>
      <c r="UQI75" s="149"/>
      <c r="UQJ75" s="149"/>
      <c r="UQK75" s="150"/>
      <c r="UQL75" s="149"/>
      <c r="UQM75" s="149"/>
      <c r="UQN75" s="149"/>
      <c r="UQO75" s="149"/>
      <c r="UQP75" s="149"/>
      <c r="UQQ75" s="149"/>
      <c r="UQR75" s="149"/>
      <c r="UQS75" s="149"/>
      <c r="UQT75" s="149"/>
      <c r="UQU75" s="149"/>
      <c r="UQV75" s="149"/>
      <c r="UQW75" s="149"/>
      <c r="UQX75" s="149"/>
      <c r="UQY75" s="149"/>
      <c r="UQZ75" s="149"/>
      <c r="URA75" s="150"/>
      <c r="URB75" s="149"/>
      <c r="URC75" s="149"/>
      <c r="URD75" s="149"/>
      <c r="URE75" s="149"/>
      <c r="URF75" s="149"/>
      <c r="URG75" s="149"/>
      <c r="URH75" s="149"/>
      <c r="URI75" s="149"/>
      <c r="URJ75" s="149"/>
      <c r="URK75" s="149"/>
      <c r="URL75" s="149"/>
      <c r="URM75" s="149"/>
      <c r="URN75" s="149"/>
      <c r="URO75" s="149"/>
      <c r="URP75" s="149"/>
      <c r="URQ75" s="150"/>
      <c r="URR75" s="149"/>
      <c r="URS75" s="149"/>
      <c r="URT75" s="149"/>
      <c r="URU75" s="149"/>
      <c r="URV75" s="149"/>
      <c r="URW75" s="149"/>
      <c r="URX75" s="149"/>
      <c r="URY75" s="149"/>
      <c r="URZ75" s="149"/>
      <c r="USA75" s="149"/>
      <c r="USB75" s="149"/>
      <c r="USC75" s="149"/>
      <c r="USD75" s="149"/>
      <c r="USE75" s="149"/>
      <c r="USF75" s="149"/>
      <c r="USG75" s="150"/>
      <c r="USH75" s="149"/>
      <c r="USI75" s="149"/>
      <c r="USJ75" s="149"/>
      <c r="USK75" s="149"/>
      <c r="USL75" s="149"/>
      <c r="USM75" s="149"/>
      <c r="USN75" s="149"/>
      <c r="USO75" s="149"/>
      <c r="USP75" s="149"/>
      <c r="USQ75" s="149"/>
      <c r="USR75" s="149"/>
      <c r="USS75" s="149"/>
      <c r="UST75" s="149"/>
      <c r="USU75" s="149"/>
      <c r="USV75" s="149"/>
      <c r="USW75" s="150"/>
      <c r="USX75" s="149"/>
      <c r="USY75" s="149"/>
      <c r="USZ75" s="149"/>
      <c r="UTA75" s="149"/>
      <c r="UTB75" s="149"/>
      <c r="UTC75" s="149"/>
      <c r="UTD75" s="149"/>
      <c r="UTE75" s="149"/>
      <c r="UTF75" s="149"/>
      <c r="UTG75" s="149"/>
      <c r="UTH75" s="149"/>
      <c r="UTI75" s="149"/>
      <c r="UTJ75" s="149"/>
      <c r="UTK75" s="149"/>
      <c r="UTL75" s="149"/>
      <c r="UTM75" s="150"/>
      <c r="UTN75" s="149"/>
      <c r="UTO75" s="149"/>
      <c r="UTP75" s="149"/>
      <c r="UTQ75" s="149"/>
      <c r="UTR75" s="149"/>
      <c r="UTS75" s="149"/>
      <c r="UTT75" s="149"/>
      <c r="UTU75" s="149"/>
      <c r="UTV75" s="149"/>
      <c r="UTW75" s="149"/>
      <c r="UTX75" s="149"/>
      <c r="UTY75" s="149"/>
      <c r="UTZ75" s="149"/>
      <c r="UUA75" s="149"/>
      <c r="UUB75" s="149"/>
      <c r="UUC75" s="150"/>
      <c r="UUD75" s="149"/>
      <c r="UUE75" s="149"/>
      <c r="UUF75" s="149"/>
      <c r="UUG75" s="149"/>
      <c r="UUH75" s="149"/>
      <c r="UUI75" s="149"/>
      <c r="UUJ75" s="149"/>
      <c r="UUK75" s="149"/>
      <c r="UUL75" s="149"/>
      <c r="UUM75" s="149"/>
      <c r="UUN75" s="149"/>
      <c r="UUO75" s="149"/>
      <c r="UUP75" s="149"/>
      <c r="UUQ75" s="149"/>
      <c r="UUR75" s="149"/>
      <c r="UUS75" s="150"/>
      <c r="UUT75" s="149"/>
      <c r="UUU75" s="149"/>
      <c r="UUV75" s="149"/>
      <c r="UUW75" s="149"/>
      <c r="UUX75" s="149"/>
      <c r="UUY75" s="149"/>
      <c r="UUZ75" s="149"/>
      <c r="UVA75" s="149"/>
      <c r="UVB75" s="149"/>
      <c r="UVC75" s="149"/>
      <c r="UVD75" s="149"/>
      <c r="UVE75" s="149"/>
      <c r="UVF75" s="149"/>
      <c r="UVG75" s="149"/>
      <c r="UVH75" s="149"/>
      <c r="UVI75" s="150"/>
      <c r="UVJ75" s="149"/>
      <c r="UVK75" s="149"/>
      <c r="UVL75" s="149"/>
      <c r="UVM75" s="149"/>
      <c r="UVN75" s="149"/>
      <c r="UVO75" s="149"/>
      <c r="UVP75" s="149"/>
      <c r="UVQ75" s="149"/>
      <c r="UVR75" s="149"/>
      <c r="UVS75" s="149"/>
      <c r="UVT75" s="149"/>
      <c r="UVU75" s="149"/>
      <c r="UVV75" s="149"/>
      <c r="UVW75" s="149"/>
      <c r="UVX75" s="149"/>
      <c r="UVY75" s="150"/>
      <c r="UVZ75" s="149"/>
      <c r="UWA75" s="149"/>
      <c r="UWB75" s="149"/>
      <c r="UWC75" s="149"/>
      <c r="UWD75" s="149"/>
      <c r="UWE75" s="149"/>
      <c r="UWF75" s="149"/>
      <c r="UWG75" s="149"/>
      <c r="UWH75" s="149"/>
      <c r="UWI75" s="149"/>
      <c r="UWJ75" s="149"/>
      <c r="UWK75" s="149"/>
      <c r="UWL75" s="149"/>
      <c r="UWM75" s="149"/>
      <c r="UWN75" s="149"/>
      <c r="UWO75" s="150"/>
      <c r="UWP75" s="149"/>
      <c r="UWQ75" s="149"/>
      <c r="UWR75" s="149"/>
      <c r="UWS75" s="149"/>
      <c r="UWT75" s="149"/>
      <c r="UWU75" s="149"/>
      <c r="UWV75" s="149"/>
      <c r="UWW75" s="149"/>
      <c r="UWX75" s="149"/>
      <c r="UWY75" s="149"/>
      <c r="UWZ75" s="149"/>
      <c r="UXA75" s="149"/>
      <c r="UXB75" s="149"/>
      <c r="UXC75" s="149"/>
      <c r="UXD75" s="149"/>
      <c r="UXE75" s="150"/>
      <c r="UXF75" s="149"/>
      <c r="UXG75" s="149"/>
      <c r="UXH75" s="149"/>
      <c r="UXI75" s="149"/>
      <c r="UXJ75" s="149"/>
      <c r="UXK75" s="149"/>
      <c r="UXL75" s="149"/>
      <c r="UXM75" s="149"/>
      <c r="UXN75" s="149"/>
      <c r="UXO75" s="149"/>
      <c r="UXP75" s="149"/>
      <c r="UXQ75" s="149"/>
      <c r="UXR75" s="149"/>
      <c r="UXS75" s="149"/>
      <c r="UXT75" s="149"/>
      <c r="UXU75" s="150"/>
      <c r="UXV75" s="149"/>
      <c r="UXW75" s="149"/>
      <c r="UXX75" s="149"/>
      <c r="UXY75" s="149"/>
      <c r="UXZ75" s="149"/>
      <c r="UYA75" s="149"/>
      <c r="UYB75" s="149"/>
      <c r="UYC75" s="149"/>
      <c r="UYD75" s="149"/>
      <c r="UYE75" s="149"/>
      <c r="UYF75" s="149"/>
      <c r="UYG75" s="149"/>
      <c r="UYH75" s="149"/>
      <c r="UYI75" s="149"/>
      <c r="UYJ75" s="149"/>
      <c r="UYK75" s="150"/>
      <c r="UYL75" s="149"/>
      <c r="UYM75" s="149"/>
      <c r="UYN75" s="149"/>
      <c r="UYO75" s="149"/>
      <c r="UYP75" s="149"/>
      <c r="UYQ75" s="149"/>
      <c r="UYR75" s="149"/>
      <c r="UYS75" s="149"/>
      <c r="UYT75" s="149"/>
      <c r="UYU75" s="149"/>
      <c r="UYV75" s="149"/>
      <c r="UYW75" s="149"/>
      <c r="UYX75" s="149"/>
      <c r="UYY75" s="149"/>
      <c r="UYZ75" s="149"/>
      <c r="UZA75" s="150"/>
      <c r="UZB75" s="149"/>
      <c r="UZC75" s="149"/>
      <c r="UZD75" s="149"/>
      <c r="UZE75" s="149"/>
      <c r="UZF75" s="149"/>
      <c r="UZG75" s="149"/>
      <c r="UZH75" s="149"/>
      <c r="UZI75" s="149"/>
      <c r="UZJ75" s="149"/>
      <c r="UZK75" s="149"/>
      <c r="UZL75" s="149"/>
      <c r="UZM75" s="149"/>
      <c r="UZN75" s="149"/>
      <c r="UZO75" s="149"/>
      <c r="UZP75" s="149"/>
      <c r="UZQ75" s="150"/>
      <c r="UZR75" s="149"/>
      <c r="UZS75" s="149"/>
      <c r="UZT75" s="149"/>
      <c r="UZU75" s="149"/>
      <c r="UZV75" s="149"/>
      <c r="UZW75" s="149"/>
      <c r="UZX75" s="149"/>
      <c r="UZY75" s="149"/>
      <c r="UZZ75" s="149"/>
      <c r="VAA75" s="149"/>
      <c r="VAB75" s="149"/>
      <c r="VAC75" s="149"/>
      <c r="VAD75" s="149"/>
      <c r="VAE75" s="149"/>
      <c r="VAF75" s="149"/>
      <c r="VAG75" s="150"/>
      <c r="VAH75" s="149"/>
      <c r="VAI75" s="149"/>
      <c r="VAJ75" s="149"/>
      <c r="VAK75" s="149"/>
      <c r="VAL75" s="149"/>
      <c r="VAM75" s="149"/>
      <c r="VAN75" s="149"/>
      <c r="VAO75" s="149"/>
      <c r="VAP75" s="149"/>
      <c r="VAQ75" s="149"/>
      <c r="VAR75" s="149"/>
      <c r="VAS75" s="149"/>
      <c r="VAT75" s="149"/>
      <c r="VAU75" s="149"/>
      <c r="VAV75" s="149"/>
      <c r="VAW75" s="150"/>
      <c r="VAX75" s="149"/>
      <c r="VAY75" s="149"/>
      <c r="VAZ75" s="149"/>
      <c r="VBA75" s="149"/>
      <c r="VBB75" s="149"/>
      <c r="VBC75" s="149"/>
      <c r="VBD75" s="149"/>
      <c r="VBE75" s="149"/>
      <c r="VBF75" s="149"/>
      <c r="VBG75" s="149"/>
      <c r="VBH75" s="149"/>
      <c r="VBI75" s="149"/>
      <c r="VBJ75" s="149"/>
      <c r="VBK75" s="149"/>
      <c r="VBL75" s="149"/>
      <c r="VBM75" s="150"/>
      <c r="VBN75" s="149"/>
      <c r="VBO75" s="149"/>
      <c r="VBP75" s="149"/>
      <c r="VBQ75" s="149"/>
      <c r="VBR75" s="149"/>
      <c r="VBS75" s="149"/>
      <c r="VBT75" s="149"/>
      <c r="VBU75" s="149"/>
      <c r="VBV75" s="149"/>
      <c r="VBW75" s="149"/>
      <c r="VBX75" s="149"/>
      <c r="VBY75" s="149"/>
      <c r="VBZ75" s="149"/>
      <c r="VCA75" s="149"/>
      <c r="VCB75" s="149"/>
      <c r="VCC75" s="150"/>
      <c r="VCD75" s="149"/>
      <c r="VCE75" s="149"/>
      <c r="VCF75" s="149"/>
      <c r="VCG75" s="149"/>
      <c r="VCH75" s="149"/>
      <c r="VCI75" s="149"/>
      <c r="VCJ75" s="149"/>
      <c r="VCK75" s="149"/>
      <c r="VCL75" s="149"/>
      <c r="VCM75" s="149"/>
      <c r="VCN75" s="149"/>
      <c r="VCO75" s="149"/>
      <c r="VCP75" s="149"/>
      <c r="VCQ75" s="149"/>
      <c r="VCR75" s="149"/>
      <c r="VCS75" s="150"/>
      <c r="VCT75" s="149"/>
      <c r="VCU75" s="149"/>
      <c r="VCV75" s="149"/>
      <c r="VCW75" s="149"/>
      <c r="VCX75" s="149"/>
      <c r="VCY75" s="149"/>
      <c r="VCZ75" s="149"/>
      <c r="VDA75" s="149"/>
      <c r="VDB75" s="149"/>
      <c r="VDC75" s="149"/>
      <c r="VDD75" s="149"/>
      <c r="VDE75" s="149"/>
      <c r="VDF75" s="149"/>
      <c r="VDG75" s="149"/>
      <c r="VDH75" s="149"/>
      <c r="VDI75" s="150"/>
      <c r="VDJ75" s="149"/>
      <c r="VDK75" s="149"/>
      <c r="VDL75" s="149"/>
      <c r="VDM75" s="149"/>
      <c r="VDN75" s="149"/>
      <c r="VDO75" s="149"/>
      <c r="VDP75" s="149"/>
      <c r="VDQ75" s="149"/>
      <c r="VDR75" s="149"/>
      <c r="VDS75" s="149"/>
      <c r="VDT75" s="149"/>
      <c r="VDU75" s="149"/>
      <c r="VDV75" s="149"/>
      <c r="VDW75" s="149"/>
      <c r="VDX75" s="149"/>
      <c r="VDY75" s="150"/>
      <c r="VDZ75" s="149"/>
      <c r="VEA75" s="149"/>
      <c r="VEB75" s="149"/>
      <c r="VEC75" s="149"/>
      <c r="VED75" s="149"/>
      <c r="VEE75" s="149"/>
      <c r="VEF75" s="149"/>
      <c r="VEG75" s="149"/>
      <c r="VEH75" s="149"/>
      <c r="VEI75" s="149"/>
      <c r="VEJ75" s="149"/>
      <c r="VEK75" s="149"/>
      <c r="VEL75" s="149"/>
      <c r="VEM75" s="149"/>
      <c r="VEN75" s="149"/>
      <c r="VEO75" s="150"/>
      <c r="VEP75" s="149"/>
      <c r="VEQ75" s="149"/>
      <c r="VER75" s="149"/>
      <c r="VES75" s="149"/>
      <c r="VET75" s="149"/>
      <c r="VEU75" s="149"/>
      <c r="VEV75" s="149"/>
      <c r="VEW75" s="149"/>
      <c r="VEX75" s="149"/>
      <c r="VEY75" s="149"/>
      <c r="VEZ75" s="149"/>
      <c r="VFA75" s="149"/>
      <c r="VFB75" s="149"/>
      <c r="VFC75" s="149"/>
      <c r="VFD75" s="149"/>
      <c r="VFE75" s="150"/>
      <c r="VFF75" s="149"/>
      <c r="VFG75" s="149"/>
      <c r="VFH75" s="149"/>
      <c r="VFI75" s="149"/>
      <c r="VFJ75" s="149"/>
      <c r="VFK75" s="149"/>
      <c r="VFL75" s="149"/>
      <c r="VFM75" s="149"/>
      <c r="VFN75" s="149"/>
      <c r="VFO75" s="149"/>
      <c r="VFP75" s="149"/>
      <c r="VFQ75" s="149"/>
      <c r="VFR75" s="149"/>
      <c r="VFS75" s="149"/>
      <c r="VFT75" s="149"/>
      <c r="VFU75" s="150"/>
      <c r="VFV75" s="149"/>
      <c r="VFW75" s="149"/>
      <c r="VFX75" s="149"/>
      <c r="VFY75" s="149"/>
      <c r="VFZ75" s="149"/>
      <c r="VGA75" s="149"/>
      <c r="VGB75" s="149"/>
      <c r="VGC75" s="149"/>
      <c r="VGD75" s="149"/>
      <c r="VGE75" s="149"/>
      <c r="VGF75" s="149"/>
      <c r="VGG75" s="149"/>
      <c r="VGH75" s="149"/>
      <c r="VGI75" s="149"/>
      <c r="VGJ75" s="149"/>
      <c r="VGK75" s="150"/>
      <c r="VGL75" s="149"/>
      <c r="VGM75" s="149"/>
      <c r="VGN75" s="149"/>
      <c r="VGO75" s="149"/>
      <c r="VGP75" s="149"/>
      <c r="VGQ75" s="149"/>
      <c r="VGR75" s="149"/>
      <c r="VGS75" s="149"/>
      <c r="VGT75" s="149"/>
      <c r="VGU75" s="149"/>
      <c r="VGV75" s="149"/>
      <c r="VGW75" s="149"/>
      <c r="VGX75" s="149"/>
      <c r="VGY75" s="149"/>
      <c r="VGZ75" s="149"/>
      <c r="VHA75" s="150"/>
      <c r="VHB75" s="149"/>
      <c r="VHC75" s="149"/>
      <c r="VHD75" s="149"/>
      <c r="VHE75" s="149"/>
      <c r="VHF75" s="149"/>
      <c r="VHG75" s="149"/>
      <c r="VHH75" s="149"/>
      <c r="VHI75" s="149"/>
      <c r="VHJ75" s="149"/>
      <c r="VHK75" s="149"/>
      <c r="VHL75" s="149"/>
      <c r="VHM75" s="149"/>
      <c r="VHN75" s="149"/>
      <c r="VHO75" s="149"/>
      <c r="VHP75" s="149"/>
      <c r="VHQ75" s="150"/>
      <c r="VHR75" s="149"/>
      <c r="VHS75" s="149"/>
      <c r="VHT75" s="149"/>
      <c r="VHU75" s="149"/>
      <c r="VHV75" s="149"/>
      <c r="VHW75" s="149"/>
      <c r="VHX75" s="149"/>
      <c r="VHY75" s="149"/>
      <c r="VHZ75" s="149"/>
      <c r="VIA75" s="149"/>
      <c r="VIB75" s="149"/>
      <c r="VIC75" s="149"/>
      <c r="VID75" s="149"/>
      <c r="VIE75" s="149"/>
      <c r="VIF75" s="149"/>
      <c r="VIG75" s="150"/>
      <c r="VIH75" s="149"/>
      <c r="VII75" s="149"/>
      <c r="VIJ75" s="149"/>
      <c r="VIK75" s="149"/>
      <c r="VIL75" s="149"/>
      <c r="VIM75" s="149"/>
      <c r="VIN75" s="149"/>
      <c r="VIO75" s="149"/>
      <c r="VIP75" s="149"/>
      <c r="VIQ75" s="149"/>
      <c r="VIR75" s="149"/>
      <c r="VIS75" s="149"/>
      <c r="VIT75" s="149"/>
      <c r="VIU75" s="149"/>
      <c r="VIV75" s="149"/>
      <c r="VIW75" s="150"/>
      <c r="VIX75" s="149"/>
      <c r="VIY75" s="149"/>
      <c r="VIZ75" s="149"/>
      <c r="VJA75" s="149"/>
      <c r="VJB75" s="149"/>
      <c r="VJC75" s="149"/>
      <c r="VJD75" s="149"/>
      <c r="VJE75" s="149"/>
      <c r="VJF75" s="149"/>
      <c r="VJG75" s="149"/>
      <c r="VJH75" s="149"/>
      <c r="VJI75" s="149"/>
      <c r="VJJ75" s="149"/>
      <c r="VJK75" s="149"/>
      <c r="VJL75" s="149"/>
      <c r="VJM75" s="150"/>
      <c r="VJN75" s="149"/>
      <c r="VJO75" s="149"/>
      <c r="VJP75" s="149"/>
      <c r="VJQ75" s="149"/>
      <c r="VJR75" s="149"/>
      <c r="VJS75" s="149"/>
      <c r="VJT75" s="149"/>
      <c r="VJU75" s="149"/>
      <c r="VJV75" s="149"/>
      <c r="VJW75" s="149"/>
      <c r="VJX75" s="149"/>
      <c r="VJY75" s="149"/>
      <c r="VJZ75" s="149"/>
      <c r="VKA75" s="149"/>
      <c r="VKB75" s="149"/>
      <c r="VKC75" s="150"/>
      <c r="VKD75" s="149"/>
      <c r="VKE75" s="149"/>
      <c r="VKF75" s="149"/>
      <c r="VKG75" s="149"/>
      <c r="VKH75" s="149"/>
      <c r="VKI75" s="149"/>
      <c r="VKJ75" s="149"/>
      <c r="VKK75" s="149"/>
      <c r="VKL75" s="149"/>
      <c r="VKM75" s="149"/>
      <c r="VKN75" s="149"/>
      <c r="VKO75" s="149"/>
      <c r="VKP75" s="149"/>
      <c r="VKQ75" s="149"/>
      <c r="VKR75" s="149"/>
      <c r="VKS75" s="150"/>
      <c r="VKT75" s="149"/>
      <c r="VKU75" s="149"/>
      <c r="VKV75" s="149"/>
      <c r="VKW75" s="149"/>
      <c r="VKX75" s="149"/>
      <c r="VKY75" s="149"/>
      <c r="VKZ75" s="149"/>
      <c r="VLA75" s="149"/>
      <c r="VLB75" s="149"/>
      <c r="VLC75" s="149"/>
      <c r="VLD75" s="149"/>
      <c r="VLE75" s="149"/>
      <c r="VLF75" s="149"/>
      <c r="VLG75" s="149"/>
      <c r="VLH75" s="149"/>
      <c r="VLI75" s="150"/>
      <c r="VLJ75" s="149"/>
      <c r="VLK75" s="149"/>
      <c r="VLL75" s="149"/>
      <c r="VLM75" s="149"/>
      <c r="VLN75" s="149"/>
      <c r="VLO75" s="149"/>
      <c r="VLP75" s="149"/>
      <c r="VLQ75" s="149"/>
      <c r="VLR75" s="149"/>
      <c r="VLS75" s="149"/>
      <c r="VLT75" s="149"/>
      <c r="VLU75" s="149"/>
      <c r="VLV75" s="149"/>
      <c r="VLW75" s="149"/>
      <c r="VLX75" s="149"/>
      <c r="VLY75" s="150"/>
      <c r="VLZ75" s="149"/>
      <c r="VMA75" s="149"/>
      <c r="VMB75" s="149"/>
      <c r="VMC75" s="149"/>
      <c r="VMD75" s="149"/>
      <c r="VME75" s="149"/>
      <c r="VMF75" s="149"/>
      <c r="VMG75" s="149"/>
      <c r="VMH75" s="149"/>
      <c r="VMI75" s="149"/>
      <c r="VMJ75" s="149"/>
      <c r="VMK75" s="149"/>
      <c r="VML75" s="149"/>
      <c r="VMM75" s="149"/>
      <c r="VMN75" s="149"/>
      <c r="VMO75" s="150"/>
      <c r="VMP75" s="149"/>
      <c r="VMQ75" s="149"/>
      <c r="VMR75" s="149"/>
      <c r="VMS75" s="149"/>
      <c r="VMT75" s="149"/>
      <c r="VMU75" s="149"/>
      <c r="VMV75" s="149"/>
      <c r="VMW75" s="149"/>
      <c r="VMX75" s="149"/>
      <c r="VMY75" s="149"/>
      <c r="VMZ75" s="149"/>
      <c r="VNA75" s="149"/>
      <c r="VNB75" s="149"/>
      <c r="VNC75" s="149"/>
      <c r="VND75" s="149"/>
      <c r="VNE75" s="150"/>
      <c r="VNF75" s="149"/>
      <c r="VNG75" s="149"/>
      <c r="VNH75" s="149"/>
      <c r="VNI75" s="149"/>
      <c r="VNJ75" s="149"/>
      <c r="VNK75" s="149"/>
      <c r="VNL75" s="149"/>
      <c r="VNM75" s="149"/>
      <c r="VNN75" s="149"/>
      <c r="VNO75" s="149"/>
      <c r="VNP75" s="149"/>
      <c r="VNQ75" s="149"/>
      <c r="VNR75" s="149"/>
      <c r="VNS75" s="149"/>
      <c r="VNT75" s="149"/>
      <c r="VNU75" s="150"/>
      <c r="VNV75" s="149"/>
      <c r="VNW75" s="149"/>
      <c r="VNX75" s="149"/>
      <c r="VNY75" s="149"/>
      <c r="VNZ75" s="149"/>
      <c r="VOA75" s="149"/>
      <c r="VOB75" s="149"/>
      <c r="VOC75" s="149"/>
      <c r="VOD75" s="149"/>
      <c r="VOE75" s="149"/>
      <c r="VOF75" s="149"/>
      <c r="VOG75" s="149"/>
      <c r="VOH75" s="149"/>
      <c r="VOI75" s="149"/>
      <c r="VOJ75" s="149"/>
      <c r="VOK75" s="150"/>
      <c r="VOL75" s="149"/>
      <c r="VOM75" s="149"/>
      <c r="VON75" s="149"/>
      <c r="VOO75" s="149"/>
      <c r="VOP75" s="149"/>
      <c r="VOQ75" s="149"/>
      <c r="VOR75" s="149"/>
      <c r="VOS75" s="149"/>
      <c r="VOT75" s="149"/>
      <c r="VOU75" s="149"/>
      <c r="VOV75" s="149"/>
      <c r="VOW75" s="149"/>
      <c r="VOX75" s="149"/>
      <c r="VOY75" s="149"/>
      <c r="VOZ75" s="149"/>
      <c r="VPA75" s="150"/>
      <c r="VPB75" s="149"/>
      <c r="VPC75" s="149"/>
      <c r="VPD75" s="149"/>
      <c r="VPE75" s="149"/>
      <c r="VPF75" s="149"/>
      <c r="VPG75" s="149"/>
      <c r="VPH75" s="149"/>
      <c r="VPI75" s="149"/>
      <c r="VPJ75" s="149"/>
      <c r="VPK75" s="149"/>
      <c r="VPL75" s="149"/>
      <c r="VPM75" s="149"/>
      <c r="VPN75" s="149"/>
      <c r="VPO75" s="149"/>
      <c r="VPP75" s="149"/>
      <c r="VPQ75" s="150"/>
      <c r="VPR75" s="149"/>
      <c r="VPS75" s="149"/>
      <c r="VPT75" s="149"/>
      <c r="VPU75" s="149"/>
      <c r="VPV75" s="149"/>
      <c r="VPW75" s="149"/>
      <c r="VPX75" s="149"/>
      <c r="VPY75" s="149"/>
      <c r="VPZ75" s="149"/>
      <c r="VQA75" s="149"/>
      <c r="VQB75" s="149"/>
      <c r="VQC75" s="149"/>
      <c r="VQD75" s="149"/>
      <c r="VQE75" s="149"/>
      <c r="VQF75" s="149"/>
      <c r="VQG75" s="150"/>
      <c r="VQH75" s="149"/>
      <c r="VQI75" s="149"/>
      <c r="VQJ75" s="149"/>
      <c r="VQK75" s="149"/>
      <c r="VQL75" s="149"/>
      <c r="VQM75" s="149"/>
      <c r="VQN75" s="149"/>
      <c r="VQO75" s="149"/>
      <c r="VQP75" s="149"/>
      <c r="VQQ75" s="149"/>
      <c r="VQR75" s="149"/>
      <c r="VQS75" s="149"/>
      <c r="VQT75" s="149"/>
      <c r="VQU75" s="149"/>
      <c r="VQV75" s="149"/>
      <c r="VQW75" s="150"/>
      <c r="VQX75" s="149"/>
      <c r="VQY75" s="149"/>
      <c r="VQZ75" s="149"/>
      <c r="VRA75" s="149"/>
      <c r="VRB75" s="149"/>
      <c r="VRC75" s="149"/>
      <c r="VRD75" s="149"/>
      <c r="VRE75" s="149"/>
      <c r="VRF75" s="149"/>
      <c r="VRG75" s="149"/>
      <c r="VRH75" s="149"/>
      <c r="VRI75" s="149"/>
      <c r="VRJ75" s="149"/>
      <c r="VRK75" s="149"/>
      <c r="VRL75" s="149"/>
      <c r="VRM75" s="150"/>
      <c r="VRN75" s="149"/>
      <c r="VRO75" s="149"/>
      <c r="VRP75" s="149"/>
      <c r="VRQ75" s="149"/>
      <c r="VRR75" s="149"/>
      <c r="VRS75" s="149"/>
      <c r="VRT75" s="149"/>
      <c r="VRU75" s="149"/>
      <c r="VRV75" s="149"/>
      <c r="VRW75" s="149"/>
      <c r="VRX75" s="149"/>
      <c r="VRY75" s="149"/>
      <c r="VRZ75" s="149"/>
      <c r="VSA75" s="149"/>
      <c r="VSB75" s="149"/>
      <c r="VSC75" s="150"/>
      <c r="VSD75" s="149"/>
      <c r="VSE75" s="149"/>
      <c r="VSF75" s="149"/>
      <c r="VSG75" s="149"/>
      <c r="VSH75" s="149"/>
      <c r="VSI75" s="149"/>
      <c r="VSJ75" s="149"/>
      <c r="VSK75" s="149"/>
      <c r="VSL75" s="149"/>
      <c r="VSM75" s="149"/>
      <c r="VSN75" s="149"/>
      <c r="VSO75" s="149"/>
      <c r="VSP75" s="149"/>
      <c r="VSQ75" s="149"/>
      <c r="VSR75" s="149"/>
      <c r="VSS75" s="150"/>
      <c r="VST75" s="149"/>
      <c r="VSU75" s="149"/>
      <c r="VSV75" s="149"/>
      <c r="VSW75" s="149"/>
      <c r="VSX75" s="149"/>
      <c r="VSY75" s="149"/>
      <c r="VSZ75" s="149"/>
      <c r="VTA75" s="149"/>
      <c r="VTB75" s="149"/>
      <c r="VTC75" s="149"/>
      <c r="VTD75" s="149"/>
      <c r="VTE75" s="149"/>
      <c r="VTF75" s="149"/>
      <c r="VTG75" s="149"/>
      <c r="VTH75" s="149"/>
      <c r="VTI75" s="150"/>
      <c r="VTJ75" s="149"/>
      <c r="VTK75" s="149"/>
      <c r="VTL75" s="149"/>
      <c r="VTM75" s="149"/>
      <c r="VTN75" s="149"/>
      <c r="VTO75" s="149"/>
      <c r="VTP75" s="149"/>
      <c r="VTQ75" s="149"/>
      <c r="VTR75" s="149"/>
      <c r="VTS75" s="149"/>
      <c r="VTT75" s="149"/>
      <c r="VTU75" s="149"/>
      <c r="VTV75" s="149"/>
      <c r="VTW75" s="149"/>
      <c r="VTX75" s="149"/>
      <c r="VTY75" s="150"/>
      <c r="VTZ75" s="149"/>
      <c r="VUA75" s="149"/>
      <c r="VUB75" s="149"/>
      <c r="VUC75" s="149"/>
      <c r="VUD75" s="149"/>
      <c r="VUE75" s="149"/>
      <c r="VUF75" s="149"/>
      <c r="VUG75" s="149"/>
      <c r="VUH75" s="149"/>
      <c r="VUI75" s="149"/>
      <c r="VUJ75" s="149"/>
      <c r="VUK75" s="149"/>
      <c r="VUL75" s="149"/>
      <c r="VUM75" s="149"/>
      <c r="VUN75" s="149"/>
      <c r="VUO75" s="150"/>
      <c r="VUP75" s="149"/>
      <c r="VUQ75" s="149"/>
      <c r="VUR75" s="149"/>
      <c r="VUS75" s="149"/>
      <c r="VUT75" s="149"/>
      <c r="VUU75" s="149"/>
      <c r="VUV75" s="149"/>
      <c r="VUW75" s="149"/>
      <c r="VUX75" s="149"/>
      <c r="VUY75" s="149"/>
      <c r="VUZ75" s="149"/>
      <c r="VVA75" s="149"/>
      <c r="VVB75" s="149"/>
      <c r="VVC75" s="149"/>
      <c r="VVD75" s="149"/>
      <c r="VVE75" s="150"/>
      <c r="VVF75" s="149"/>
      <c r="VVG75" s="149"/>
      <c r="VVH75" s="149"/>
      <c r="VVI75" s="149"/>
      <c r="VVJ75" s="149"/>
      <c r="VVK75" s="149"/>
      <c r="VVL75" s="149"/>
      <c r="VVM75" s="149"/>
      <c r="VVN75" s="149"/>
      <c r="VVO75" s="149"/>
      <c r="VVP75" s="149"/>
      <c r="VVQ75" s="149"/>
      <c r="VVR75" s="149"/>
      <c r="VVS75" s="149"/>
      <c r="VVT75" s="149"/>
      <c r="VVU75" s="150"/>
      <c r="VVV75" s="149"/>
      <c r="VVW75" s="149"/>
      <c r="VVX75" s="149"/>
      <c r="VVY75" s="149"/>
      <c r="VVZ75" s="149"/>
      <c r="VWA75" s="149"/>
      <c r="VWB75" s="149"/>
      <c r="VWC75" s="149"/>
      <c r="VWD75" s="149"/>
      <c r="VWE75" s="149"/>
      <c r="VWF75" s="149"/>
      <c r="VWG75" s="149"/>
      <c r="VWH75" s="149"/>
      <c r="VWI75" s="149"/>
      <c r="VWJ75" s="149"/>
      <c r="VWK75" s="150"/>
      <c r="VWL75" s="149"/>
      <c r="VWM75" s="149"/>
      <c r="VWN75" s="149"/>
      <c r="VWO75" s="149"/>
      <c r="VWP75" s="149"/>
      <c r="VWQ75" s="149"/>
      <c r="VWR75" s="149"/>
      <c r="VWS75" s="149"/>
      <c r="VWT75" s="149"/>
      <c r="VWU75" s="149"/>
      <c r="VWV75" s="149"/>
      <c r="VWW75" s="149"/>
      <c r="VWX75" s="149"/>
      <c r="VWY75" s="149"/>
      <c r="VWZ75" s="149"/>
      <c r="VXA75" s="150"/>
      <c r="VXB75" s="149"/>
      <c r="VXC75" s="149"/>
      <c r="VXD75" s="149"/>
      <c r="VXE75" s="149"/>
      <c r="VXF75" s="149"/>
      <c r="VXG75" s="149"/>
      <c r="VXH75" s="149"/>
      <c r="VXI75" s="149"/>
      <c r="VXJ75" s="149"/>
      <c r="VXK75" s="149"/>
      <c r="VXL75" s="149"/>
      <c r="VXM75" s="149"/>
      <c r="VXN75" s="149"/>
      <c r="VXO75" s="149"/>
      <c r="VXP75" s="149"/>
      <c r="VXQ75" s="150"/>
      <c r="VXR75" s="149"/>
      <c r="VXS75" s="149"/>
      <c r="VXT75" s="149"/>
      <c r="VXU75" s="149"/>
      <c r="VXV75" s="149"/>
      <c r="VXW75" s="149"/>
      <c r="VXX75" s="149"/>
      <c r="VXY75" s="149"/>
      <c r="VXZ75" s="149"/>
      <c r="VYA75" s="149"/>
      <c r="VYB75" s="149"/>
      <c r="VYC75" s="149"/>
      <c r="VYD75" s="149"/>
      <c r="VYE75" s="149"/>
      <c r="VYF75" s="149"/>
      <c r="VYG75" s="150"/>
      <c r="VYH75" s="149"/>
      <c r="VYI75" s="149"/>
      <c r="VYJ75" s="149"/>
      <c r="VYK75" s="149"/>
      <c r="VYL75" s="149"/>
      <c r="VYM75" s="149"/>
      <c r="VYN75" s="149"/>
      <c r="VYO75" s="149"/>
      <c r="VYP75" s="149"/>
      <c r="VYQ75" s="149"/>
      <c r="VYR75" s="149"/>
      <c r="VYS75" s="149"/>
      <c r="VYT75" s="149"/>
      <c r="VYU75" s="149"/>
      <c r="VYV75" s="149"/>
      <c r="VYW75" s="150"/>
      <c r="VYX75" s="149"/>
      <c r="VYY75" s="149"/>
      <c r="VYZ75" s="149"/>
      <c r="VZA75" s="149"/>
      <c r="VZB75" s="149"/>
      <c r="VZC75" s="149"/>
      <c r="VZD75" s="149"/>
      <c r="VZE75" s="149"/>
      <c r="VZF75" s="149"/>
      <c r="VZG75" s="149"/>
      <c r="VZH75" s="149"/>
      <c r="VZI75" s="149"/>
      <c r="VZJ75" s="149"/>
      <c r="VZK75" s="149"/>
      <c r="VZL75" s="149"/>
      <c r="VZM75" s="150"/>
      <c r="VZN75" s="149"/>
      <c r="VZO75" s="149"/>
      <c r="VZP75" s="149"/>
      <c r="VZQ75" s="149"/>
      <c r="VZR75" s="149"/>
      <c r="VZS75" s="149"/>
      <c r="VZT75" s="149"/>
      <c r="VZU75" s="149"/>
      <c r="VZV75" s="149"/>
      <c r="VZW75" s="149"/>
      <c r="VZX75" s="149"/>
      <c r="VZY75" s="149"/>
      <c r="VZZ75" s="149"/>
      <c r="WAA75" s="149"/>
      <c r="WAB75" s="149"/>
      <c r="WAC75" s="150"/>
      <c r="WAD75" s="149"/>
      <c r="WAE75" s="149"/>
      <c r="WAF75" s="149"/>
      <c r="WAG75" s="149"/>
      <c r="WAH75" s="149"/>
      <c r="WAI75" s="149"/>
      <c r="WAJ75" s="149"/>
      <c r="WAK75" s="149"/>
      <c r="WAL75" s="149"/>
      <c r="WAM75" s="149"/>
      <c r="WAN75" s="149"/>
      <c r="WAO75" s="149"/>
      <c r="WAP75" s="149"/>
      <c r="WAQ75" s="149"/>
      <c r="WAR75" s="149"/>
      <c r="WAS75" s="150"/>
      <c r="WAT75" s="149"/>
      <c r="WAU75" s="149"/>
      <c r="WAV75" s="149"/>
      <c r="WAW75" s="149"/>
      <c r="WAX75" s="149"/>
      <c r="WAY75" s="149"/>
      <c r="WAZ75" s="149"/>
      <c r="WBA75" s="149"/>
      <c r="WBB75" s="149"/>
      <c r="WBC75" s="149"/>
      <c r="WBD75" s="149"/>
      <c r="WBE75" s="149"/>
      <c r="WBF75" s="149"/>
      <c r="WBG75" s="149"/>
      <c r="WBH75" s="149"/>
      <c r="WBI75" s="150"/>
      <c r="WBJ75" s="149"/>
      <c r="WBK75" s="149"/>
      <c r="WBL75" s="149"/>
      <c r="WBM75" s="149"/>
      <c r="WBN75" s="149"/>
      <c r="WBO75" s="149"/>
      <c r="WBP75" s="149"/>
      <c r="WBQ75" s="149"/>
      <c r="WBR75" s="149"/>
      <c r="WBS75" s="149"/>
      <c r="WBT75" s="149"/>
      <c r="WBU75" s="149"/>
      <c r="WBV75" s="149"/>
      <c r="WBW75" s="149"/>
      <c r="WBX75" s="149"/>
      <c r="WBY75" s="150"/>
      <c r="WBZ75" s="149"/>
      <c r="WCA75" s="149"/>
      <c r="WCB75" s="149"/>
      <c r="WCC75" s="149"/>
      <c r="WCD75" s="149"/>
      <c r="WCE75" s="149"/>
      <c r="WCF75" s="149"/>
      <c r="WCG75" s="149"/>
      <c r="WCH75" s="149"/>
      <c r="WCI75" s="149"/>
      <c r="WCJ75" s="149"/>
      <c r="WCK75" s="149"/>
      <c r="WCL75" s="149"/>
      <c r="WCM75" s="149"/>
      <c r="WCN75" s="149"/>
      <c r="WCO75" s="150"/>
      <c r="WCP75" s="149"/>
      <c r="WCQ75" s="149"/>
      <c r="WCR75" s="149"/>
      <c r="WCS75" s="149"/>
      <c r="WCT75" s="149"/>
      <c r="WCU75" s="149"/>
      <c r="WCV75" s="149"/>
      <c r="WCW75" s="149"/>
      <c r="WCX75" s="149"/>
      <c r="WCY75" s="149"/>
      <c r="WCZ75" s="149"/>
      <c r="WDA75" s="149"/>
      <c r="WDB75" s="149"/>
      <c r="WDC75" s="149"/>
      <c r="WDD75" s="149"/>
      <c r="WDE75" s="150"/>
      <c r="WDF75" s="149"/>
      <c r="WDG75" s="149"/>
      <c r="WDH75" s="149"/>
      <c r="WDI75" s="149"/>
      <c r="WDJ75" s="149"/>
      <c r="WDK75" s="149"/>
      <c r="WDL75" s="149"/>
      <c r="WDM75" s="149"/>
      <c r="WDN75" s="149"/>
      <c r="WDO75" s="149"/>
      <c r="WDP75" s="149"/>
      <c r="WDQ75" s="149"/>
      <c r="WDR75" s="149"/>
      <c r="WDS75" s="149"/>
      <c r="WDT75" s="149"/>
      <c r="WDU75" s="150"/>
      <c r="WDV75" s="149"/>
      <c r="WDW75" s="149"/>
      <c r="WDX75" s="149"/>
      <c r="WDY75" s="149"/>
      <c r="WDZ75" s="149"/>
      <c r="WEA75" s="149"/>
      <c r="WEB75" s="149"/>
      <c r="WEC75" s="149"/>
      <c r="WED75" s="149"/>
      <c r="WEE75" s="149"/>
      <c r="WEF75" s="149"/>
      <c r="WEG75" s="149"/>
      <c r="WEH75" s="149"/>
      <c r="WEI75" s="149"/>
      <c r="WEJ75" s="149"/>
      <c r="WEK75" s="150"/>
      <c r="WEL75" s="149"/>
      <c r="WEM75" s="149"/>
      <c r="WEN75" s="149"/>
      <c r="WEO75" s="149"/>
      <c r="WEP75" s="149"/>
      <c r="WEQ75" s="149"/>
      <c r="WER75" s="149"/>
      <c r="WES75" s="149"/>
      <c r="WET75" s="149"/>
      <c r="WEU75" s="149"/>
      <c r="WEV75" s="149"/>
      <c r="WEW75" s="149"/>
      <c r="WEX75" s="149"/>
      <c r="WEY75" s="149"/>
      <c r="WEZ75" s="149"/>
      <c r="WFA75" s="150"/>
      <c r="WFB75" s="149"/>
      <c r="WFC75" s="149"/>
      <c r="WFD75" s="149"/>
      <c r="WFE75" s="149"/>
      <c r="WFF75" s="149"/>
      <c r="WFG75" s="149"/>
      <c r="WFH75" s="149"/>
      <c r="WFI75" s="149"/>
      <c r="WFJ75" s="149"/>
      <c r="WFK75" s="149"/>
      <c r="WFL75" s="149"/>
      <c r="WFM75" s="149"/>
      <c r="WFN75" s="149"/>
      <c r="WFO75" s="149"/>
      <c r="WFP75" s="149"/>
      <c r="WFQ75" s="150"/>
      <c r="WFR75" s="149"/>
      <c r="WFS75" s="149"/>
      <c r="WFT75" s="149"/>
      <c r="WFU75" s="149"/>
      <c r="WFV75" s="149"/>
      <c r="WFW75" s="149"/>
      <c r="WFX75" s="149"/>
      <c r="WFY75" s="149"/>
      <c r="WFZ75" s="149"/>
      <c r="WGA75" s="149"/>
      <c r="WGB75" s="149"/>
      <c r="WGC75" s="149"/>
      <c r="WGD75" s="149"/>
      <c r="WGE75" s="149"/>
      <c r="WGF75" s="149"/>
      <c r="WGG75" s="150"/>
      <c r="WGH75" s="149"/>
      <c r="WGI75" s="149"/>
      <c r="WGJ75" s="149"/>
      <c r="WGK75" s="149"/>
      <c r="WGL75" s="149"/>
      <c r="WGM75" s="149"/>
      <c r="WGN75" s="149"/>
      <c r="WGO75" s="149"/>
      <c r="WGP75" s="149"/>
      <c r="WGQ75" s="149"/>
      <c r="WGR75" s="149"/>
      <c r="WGS75" s="149"/>
      <c r="WGT75" s="149"/>
      <c r="WGU75" s="149"/>
      <c r="WGV75" s="149"/>
      <c r="WGW75" s="150"/>
      <c r="WGX75" s="149"/>
      <c r="WGY75" s="149"/>
      <c r="WGZ75" s="149"/>
      <c r="WHA75" s="149"/>
      <c r="WHB75" s="149"/>
      <c r="WHC75" s="149"/>
      <c r="WHD75" s="149"/>
      <c r="WHE75" s="149"/>
      <c r="WHF75" s="149"/>
      <c r="WHG75" s="149"/>
      <c r="WHH75" s="149"/>
      <c r="WHI75" s="149"/>
      <c r="WHJ75" s="149"/>
      <c r="WHK75" s="149"/>
      <c r="WHL75" s="149"/>
      <c r="WHM75" s="150"/>
      <c r="WHN75" s="149"/>
      <c r="WHO75" s="149"/>
      <c r="WHP75" s="149"/>
      <c r="WHQ75" s="149"/>
      <c r="WHR75" s="149"/>
      <c r="WHS75" s="149"/>
      <c r="WHT75" s="149"/>
      <c r="WHU75" s="149"/>
      <c r="WHV75" s="149"/>
      <c r="WHW75" s="149"/>
      <c r="WHX75" s="149"/>
      <c r="WHY75" s="149"/>
      <c r="WHZ75" s="149"/>
      <c r="WIA75" s="149"/>
      <c r="WIB75" s="149"/>
      <c r="WIC75" s="150"/>
      <c r="WID75" s="149"/>
      <c r="WIE75" s="149"/>
      <c r="WIF75" s="149"/>
      <c r="WIG75" s="149"/>
      <c r="WIH75" s="149"/>
      <c r="WII75" s="149"/>
      <c r="WIJ75" s="149"/>
      <c r="WIK75" s="149"/>
      <c r="WIL75" s="149"/>
      <c r="WIM75" s="149"/>
      <c r="WIN75" s="149"/>
      <c r="WIO75" s="149"/>
      <c r="WIP75" s="149"/>
      <c r="WIQ75" s="149"/>
      <c r="WIR75" s="149"/>
      <c r="WIS75" s="150"/>
      <c r="WIT75" s="149"/>
      <c r="WIU75" s="149"/>
      <c r="WIV75" s="149"/>
      <c r="WIW75" s="149"/>
      <c r="WIX75" s="149"/>
      <c r="WIY75" s="149"/>
      <c r="WIZ75" s="149"/>
      <c r="WJA75" s="149"/>
      <c r="WJB75" s="149"/>
      <c r="WJC75" s="149"/>
      <c r="WJD75" s="149"/>
      <c r="WJE75" s="149"/>
      <c r="WJF75" s="149"/>
      <c r="WJG75" s="149"/>
      <c r="WJH75" s="149"/>
      <c r="WJI75" s="150"/>
      <c r="WJJ75" s="149"/>
      <c r="WJK75" s="149"/>
      <c r="WJL75" s="149"/>
      <c r="WJM75" s="149"/>
      <c r="WJN75" s="149"/>
      <c r="WJO75" s="149"/>
      <c r="WJP75" s="149"/>
      <c r="WJQ75" s="149"/>
      <c r="WJR75" s="149"/>
      <c r="WJS75" s="149"/>
      <c r="WJT75" s="149"/>
      <c r="WJU75" s="149"/>
      <c r="WJV75" s="149"/>
      <c r="WJW75" s="149"/>
      <c r="WJX75" s="149"/>
      <c r="WJY75" s="150"/>
      <c r="WJZ75" s="149"/>
      <c r="WKA75" s="149"/>
      <c r="WKB75" s="149"/>
      <c r="WKC75" s="149"/>
      <c r="WKD75" s="149"/>
      <c r="WKE75" s="149"/>
      <c r="WKF75" s="149"/>
      <c r="WKG75" s="149"/>
      <c r="WKH75" s="149"/>
      <c r="WKI75" s="149"/>
      <c r="WKJ75" s="149"/>
      <c r="WKK75" s="149"/>
      <c r="WKL75" s="149"/>
      <c r="WKM75" s="149"/>
      <c r="WKN75" s="149"/>
      <c r="WKO75" s="150"/>
      <c r="WKP75" s="149"/>
      <c r="WKQ75" s="149"/>
      <c r="WKR75" s="149"/>
      <c r="WKS75" s="149"/>
      <c r="WKT75" s="149"/>
      <c r="WKU75" s="149"/>
      <c r="WKV75" s="149"/>
      <c r="WKW75" s="149"/>
      <c r="WKX75" s="149"/>
      <c r="WKY75" s="149"/>
      <c r="WKZ75" s="149"/>
      <c r="WLA75" s="149"/>
      <c r="WLB75" s="149"/>
      <c r="WLC75" s="149"/>
      <c r="WLD75" s="149"/>
      <c r="WLE75" s="150"/>
      <c r="WLF75" s="149"/>
      <c r="WLG75" s="149"/>
      <c r="WLH75" s="149"/>
      <c r="WLI75" s="149"/>
      <c r="WLJ75" s="149"/>
      <c r="WLK75" s="149"/>
      <c r="WLL75" s="149"/>
      <c r="WLM75" s="149"/>
      <c r="WLN75" s="149"/>
      <c r="WLO75" s="149"/>
      <c r="WLP75" s="149"/>
      <c r="WLQ75" s="149"/>
      <c r="WLR75" s="149"/>
      <c r="WLS75" s="149"/>
      <c r="WLT75" s="149"/>
      <c r="WLU75" s="150"/>
      <c r="WLV75" s="149"/>
      <c r="WLW75" s="149"/>
      <c r="WLX75" s="149"/>
      <c r="WLY75" s="149"/>
      <c r="WLZ75" s="149"/>
      <c r="WMA75" s="149"/>
      <c r="WMB75" s="149"/>
      <c r="WMC75" s="149"/>
      <c r="WMD75" s="149"/>
      <c r="WME75" s="149"/>
      <c r="WMF75" s="149"/>
      <c r="WMG75" s="149"/>
      <c r="WMH75" s="149"/>
      <c r="WMI75" s="149"/>
      <c r="WMJ75" s="149"/>
      <c r="WMK75" s="150"/>
      <c r="WML75" s="149"/>
      <c r="WMM75" s="149"/>
      <c r="WMN75" s="149"/>
      <c r="WMO75" s="149"/>
      <c r="WMP75" s="149"/>
      <c r="WMQ75" s="149"/>
      <c r="WMR75" s="149"/>
      <c r="WMS75" s="149"/>
      <c r="WMT75" s="149"/>
      <c r="WMU75" s="149"/>
      <c r="WMV75" s="149"/>
      <c r="WMW75" s="149"/>
      <c r="WMX75" s="149"/>
      <c r="WMY75" s="149"/>
      <c r="WMZ75" s="149"/>
      <c r="WNA75" s="150"/>
      <c r="WNB75" s="149"/>
      <c r="WNC75" s="149"/>
      <c r="WND75" s="149"/>
      <c r="WNE75" s="149"/>
      <c r="WNF75" s="149"/>
      <c r="WNG75" s="149"/>
      <c r="WNH75" s="149"/>
      <c r="WNI75" s="149"/>
      <c r="WNJ75" s="149"/>
      <c r="WNK75" s="149"/>
      <c r="WNL75" s="149"/>
      <c r="WNM75" s="149"/>
      <c r="WNN75" s="149"/>
      <c r="WNO75" s="149"/>
      <c r="WNP75" s="149"/>
      <c r="WNQ75" s="150"/>
      <c r="WNR75" s="149"/>
      <c r="WNS75" s="149"/>
      <c r="WNT75" s="149"/>
      <c r="WNU75" s="149"/>
      <c r="WNV75" s="149"/>
      <c r="WNW75" s="149"/>
      <c r="WNX75" s="149"/>
      <c r="WNY75" s="149"/>
      <c r="WNZ75" s="149"/>
      <c r="WOA75" s="149"/>
      <c r="WOB75" s="149"/>
      <c r="WOC75" s="149"/>
      <c r="WOD75" s="149"/>
      <c r="WOE75" s="149"/>
      <c r="WOF75" s="149"/>
      <c r="WOG75" s="150"/>
      <c r="WOH75" s="149"/>
      <c r="WOI75" s="149"/>
      <c r="WOJ75" s="149"/>
      <c r="WOK75" s="149"/>
      <c r="WOL75" s="149"/>
      <c r="WOM75" s="149"/>
      <c r="WON75" s="149"/>
      <c r="WOO75" s="149"/>
      <c r="WOP75" s="149"/>
      <c r="WOQ75" s="149"/>
      <c r="WOR75" s="149"/>
      <c r="WOS75" s="149"/>
      <c r="WOT75" s="149"/>
      <c r="WOU75" s="149"/>
      <c r="WOV75" s="149"/>
      <c r="WOW75" s="150"/>
      <c r="WOX75" s="149"/>
      <c r="WOY75" s="149"/>
      <c r="WOZ75" s="149"/>
      <c r="WPA75" s="149"/>
      <c r="WPB75" s="149"/>
      <c r="WPC75" s="149"/>
      <c r="WPD75" s="149"/>
      <c r="WPE75" s="149"/>
      <c r="WPF75" s="149"/>
      <c r="WPG75" s="149"/>
      <c r="WPH75" s="149"/>
      <c r="WPI75" s="149"/>
      <c r="WPJ75" s="149"/>
      <c r="WPK75" s="149"/>
      <c r="WPL75" s="149"/>
      <c r="WPM75" s="150"/>
      <c r="WPN75" s="149"/>
      <c r="WPO75" s="149"/>
      <c r="WPP75" s="149"/>
      <c r="WPQ75" s="149"/>
      <c r="WPR75" s="149"/>
      <c r="WPS75" s="149"/>
      <c r="WPT75" s="149"/>
      <c r="WPU75" s="149"/>
      <c r="WPV75" s="149"/>
      <c r="WPW75" s="149"/>
      <c r="WPX75" s="149"/>
      <c r="WPY75" s="149"/>
      <c r="WPZ75" s="149"/>
      <c r="WQA75" s="149"/>
      <c r="WQB75" s="149"/>
      <c r="WQC75" s="150"/>
      <c r="WQD75" s="149"/>
      <c r="WQE75" s="149"/>
      <c r="WQF75" s="149"/>
      <c r="WQG75" s="149"/>
      <c r="WQH75" s="149"/>
      <c r="WQI75" s="149"/>
      <c r="WQJ75" s="149"/>
      <c r="WQK75" s="149"/>
      <c r="WQL75" s="149"/>
      <c r="WQM75" s="149"/>
      <c r="WQN75" s="149"/>
      <c r="WQO75" s="149"/>
      <c r="WQP75" s="149"/>
      <c r="WQQ75" s="149"/>
      <c r="WQR75" s="149"/>
      <c r="WQS75" s="150"/>
      <c r="WQT75" s="149"/>
      <c r="WQU75" s="149"/>
      <c r="WQV75" s="149"/>
      <c r="WQW75" s="149"/>
      <c r="WQX75" s="149"/>
      <c r="WQY75" s="149"/>
      <c r="WQZ75" s="149"/>
      <c r="WRA75" s="149"/>
      <c r="WRB75" s="149"/>
      <c r="WRC75" s="149"/>
      <c r="WRD75" s="149"/>
      <c r="WRE75" s="149"/>
      <c r="WRF75" s="149"/>
      <c r="WRG75" s="149"/>
      <c r="WRH75" s="149"/>
      <c r="WRI75" s="150"/>
      <c r="WRJ75" s="149"/>
      <c r="WRK75" s="149"/>
      <c r="WRL75" s="149"/>
      <c r="WRM75" s="149"/>
      <c r="WRN75" s="149"/>
      <c r="WRO75" s="149"/>
      <c r="WRP75" s="149"/>
      <c r="WRQ75" s="149"/>
      <c r="WRR75" s="149"/>
      <c r="WRS75" s="149"/>
      <c r="WRT75" s="149"/>
      <c r="WRU75" s="149"/>
      <c r="WRV75" s="149"/>
      <c r="WRW75" s="149"/>
      <c r="WRX75" s="149"/>
      <c r="WRY75" s="150"/>
      <c r="WRZ75" s="149"/>
      <c r="WSA75" s="149"/>
      <c r="WSB75" s="149"/>
      <c r="WSC75" s="149"/>
      <c r="WSD75" s="149"/>
      <c r="WSE75" s="149"/>
      <c r="WSF75" s="149"/>
      <c r="WSG75" s="149"/>
      <c r="WSH75" s="149"/>
      <c r="WSI75" s="149"/>
      <c r="WSJ75" s="149"/>
      <c r="WSK75" s="149"/>
      <c r="WSL75" s="149"/>
      <c r="WSM75" s="149"/>
      <c r="WSN75" s="149"/>
      <c r="WSO75" s="150"/>
      <c r="WSP75" s="149"/>
      <c r="WSQ75" s="149"/>
      <c r="WSR75" s="149"/>
      <c r="WSS75" s="149"/>
      <c r="WST75" s="149"/>
      <c r="WSU75" s="149"/>
      <c r="WSV75" s="149"/>
      <c r="WSW75" s="149"/>
      <c r="WSX75" s="149"/>
      <c r="WSY75" s="149"/>
      <c r="WSZ75" s="149"/>
      <c r="WTA75" s="149"/>
      <c r="WTB75" s="149"/>
      <c r="WTC75" s="149"/>
      <c r="WTD75" s="149"/>
      <c r="WTE75" s="150"/>
      <c r="WTF75" s="149"/>
      <c r="WTG75" s="149"/>
      <c r="WTH75" s="149"/>
      <c r="WTI75" s="149"/>
      <c r="WTJ75" s="149"/>
      <c r="WTK75" s="149"/>
      <c r="WTL75" s="149"/>
      <c r="WTM75" s="149"/>
      <c r="WTN75" s="149"/>
      <c r="WTO75" s="149"/>
      <c r="WTP75" s="149"/>
      <c r="WTQ75" s="149"/>
      <c r="WTR75" s="149"/>
      <c r="WTS75" s="149"/>
      <c r="WTT75" s="149"/>
      <c r="WTU75" s="150"/>
      <c r="WTV75" s="149"/>
      <c r="WTW75" s="149"/>
      <c r="WTX75" s="149"/>
      <c r="WTY75" s="149"/>
      <c r="WTZ75" s="149"/>
      <c r="WUA75" s="149"/>
      <c r="WUB75" s="149"/>
      <c r="WUC75" s="149"/>
      <c r="WUD75" s="149"/>
      <c r="WUE75" s="149"/>
      <c r="WUF75" s="149"/>
      <c r="WUG75" s="149"/>
      <c r="WUH75" s="149"/>
      <c r="WUI75" s="149"/>
      <c r="WUJ75" s="149"/>
      <c r="WUK75" s="150"/>
      <c r="WUL75" s="149"/>
      <c r="WUM75" s="149"/>
      <c r="WUN75" s="149"/>
      <c r="WUO75" s="149"/>
      <c r="WUP75" s="149"/>
      <c r="WUQ75" s="149"/>
      <c r="WUR75" s="149"/>
      <c r="WUS75" s="149"/>
      <c r="WUT75" s="149"/>
      <c r="WUU75" s="149"/>
      <c r="WUV75" s="149"/>
      <c r="WUW75" s="149"/>
      <c r="WUX75" s="149"/>
      <c r="WUY75" s="149"/>
      <c r="WUZ75" s="149"/>
      <c r="WVA75" s="150"/>
      <c r="WVB75" s="149"/>
      <c r="WVC75" s="149"/>
      <c r="WVD75" s="149"/>
      <c r="WVE75" s="149"/>
      <c r="WVF75" s="149"/>
      <c r="WVG75" s="149"/>
      <c r="WVH75" s="149"/>
      <c r="WVI75" s="149"/>
      <c r="WVJ75" s="149"/>
      <c r="WVK75" s="149"/>
      <c r="WVL75" s="149"/>
      <c r="WVM75" s="149"/>
      <c r="WVN75" s="149"/>
      <c r="WVO75" s="149"/>
      <c r="WVP75" s="149"/>
      <c r="WVQ75" s="150"/>
      <c r="WVR75" s="149"/>
      <c r="WVS75" s="149"/>
      <c r="WVT75" s="149"/>
      <c r="WVU75" s="149"/>
      <c r="WVV75" s="149"/>
      <c r="WVW75" s="149"/>
      <c r="WVX75" s="149"/>
      <c r="WVY75" s="149"/>
      <c r="WVZ75" s="149"/>
      <c r="WWA75" s="149"/>
      <c r="WWB75" s="149"/>
      <c r="WWC75" s="149"/>
      <c r="WWD75" s="149"/>
      <c r="WWE75" s="149"/>
      <c r="WWF75" s="149"/>
      <c r="WWG75" s="150"/>
      <c r="WWH75" s="149"/>
      <c r="WWI75" s="149"/>
      <c r="WWJ75" s="149"/>
      <c r="WWK75" s="149"/>
      <c r="WWL75" s="149"/>
      <c r="WWM75" s="149"/>
      <c r="WWN75" s="149"/>
      <c r="WWO75" s="149"/>
      <c r="WWP75" s="149"/>
      <c r="WWQ75" s="149"/>
      <c r="WWR75" s="149"/>
      <c r="WWS75" s="149"/>
      <c r="WWT75" s="149"/>
      <c r="WWU75" s="149"/>
      <c r="WWV75" s="149"/>
      <c r="WWW75" s="150"/>
      <c r="WWX75" s="149"/>
      <c r="WWY75" s="149"/>
      <c r="WWZ75" s="149"/>
      <c r="WXA75" s="149"/>
      <c r="WXB75" s="149"/>
      <c r="WXC75" s="149"/>
      <c r="WXD75" s="149"/>
      <c r="WXE75" s="149"/>
      <c r="WXF75" s="149"/>
      <c r="WXG75" s="149"/>
      <c r="WXH75" s="149"/>
      <c r="WXI75" s="149"/>
      <c r="WXJ75" s="149"/>
      <c r="WXK75" s="149"/>
      <c r="WXL75" s="149"/>
      <c r="WXM75" s="150"/>
      <c r="WXN75" s="149"/>
      <c r="WXO75" s="149"/>
      <c r="WXP75" s="149"/>
      <c r="WXQ75" s="149"/>
      <c r="WXR75" s="149"/>
      <c r="WXS75" s="149"/>
      <c r="WXT75" s="149"/>
      <c r="WXU75" s="149"/>
      <c r="WXV75" s="149"/>
      <c r="WXW75" s="149"/>
      <c r="WXX75" s="149"/>
      <c r="WXY75" s="149"/>
      <c r="WXZ75" s="149"/>
      <c r="WYA75" s="149"/>
      <c r="WYB75" s="149"/>
      <c r="WYC75" s="150"/>
      <c r="WYD75" s="149"/>
      <c r="WYE75" s="149"/>
      <c r="WYF75" s="149"/>
      <c r="WYG75" s="149"/>
      <c r="WYH75" s="149"/>
      <c r="WYI75" s="149"/>
      <c r="WYJ75" s="149"/>
      <c r="WYK75" s="149"/>
      <c r="WYL75" s="149"/>
      <c r="WYM75" s="149"/>
      <c r="WYN75" s="149"/>
      <c r="WYO75" s="149"/>
      <c r="WYP75" s="149"/>
      <c r="WYQ75" s="149"/>
      <c r="WYR75" s="149"/>
      <c r="WYS75" s="150"/>
      <c r="WYT75" s="149"/>
      <c r="WYU75" s="149"/>
      <c r="WYV75" s="149"/>
      <c r="WYW75" s="149"/>
      <c r="WYX75" s="149"/>
      <c r="WYY75" s="149"/>
      <c r="WYZ75" s="149"/>
      <c r="WZA75" s="149"/>
      <c r="WZB75" s="149"/>
      <c r="WZC75" s="149"/>
      <c r="WZD75" s="149"/>
      <c r="WZE75" s="149"/>
      <c r="WZF75" s="149"/>
      <c r="WZG75" s="149"/>
      <c r="WZH75" s="149"/>
      <c r="WZI75" s="150"/>
      <c r="WZJ75" s="149"/>
      <c r="WZK75" s="149"/>
      <c r="WZL75" s="149"/>
      <c r="WZM75" s="149"/>
      <c r="WZN75" s="149"/>
      <c r="WZO75" s="149"/>
      <c r="WZP75" s="149"/>
      <c r="WZQ75" s="149"/>
      <c r="WZR75" s="149"/>
      <c r="WZS75" s="149"/>
      <c r="WZT75" s="149"/>
      <c r="WZU75" s="149"/>
      <c r="WZV75" s="149"/>
      <c r="WZW75" s="149"/>
      <c r="WZX75" s="149"/>
      <c r="WZY75" s="150"/>
      <c r="WZZ75" s="149"/>
      <c r="XAA75" s="149"/>
      <c r="XAB75" s="149"/>
      <c r="XAC75" s="149"/>
      <c r="XAD75" s="149"/>
      <c r="XAE75" s="149"/>
      <c r="XAF75" s="149"/>
      <c r="XAG75" s="149"/>
      <c r="XAH75" s="149"/>
      <c r="XAI75" s="149"/>
      <c r="XAJ75" s="149"/>
      <c r="XAK75" s="149"/>
      <c r="XAL75" s="149"/>
      <c r="XAM75" s="149"/>
      <c r="XAN75" s="149"/>
      <c r="XAO75" s="150"/>
      <c r="XAP75" s="149"/>
      <c r="XAQ75" s="149"/>
      <c r="XAR75" s="149"/>
      <c r="XAS75" s="149"/>
      <c r="XAT75" s="149"/>
      <c r="XAU75" s="149"/>
      <c r="XAV75" s="149"/>
      <c r="XAW75" s="149"/>
      <c r="XAX75" s="149"/>
      <c r="XAY75" s="149"/>
      <c r="XAZ75" s="149"/>
      <c r="XBA75" s="149"/>
      <c r="XBB75" s="149"/>
      <c r="XBC75" s="149"/>
      <c r="XBD75" s="149"/>
      <c r="XBE75" s="150"/>
      <c r="XBF75" s="149"/>
      <c r="XBG75" s="149"/>
      <c r="XBH75" s="149"/>
      <c r="XBI75" s="149"/>
      <c r="XBJ75" s="149"/>
      <c r="XBK75" s="149"/>
      <c r="XBL75" s="149"/>
      <c r="XBM75" s="149"/>
      <c r="XBN75" s="149"/>
      <c r="XBO75" s="149"/>
      <c r="XBP75" s="149"/>
      <c r="XBQ75" s="149"/>
      <c r="XBR75" s="149"/>
      <c r="XBS75" s="149"/>
      <c r="XBT75" s="149"/>
    </row>
    <row r="76" spans="1:16296" s="15" customFormat="1" ht="18.75" x14ac:dyDescent="0.3">
      <c r="A76" s="460"/>
      <c r="B76" s="409"/>
      <c r="C76" s="409"/>
      <c r="D76" s="409"/>
      <c r="E76" s="409"/>
      <c r="F76" s="517"/>
      <c r="G76" s="409"/>
      <c r="H76" s="409"/>
      <c r="I76" s="409"/>
      <c r="J76" s="410"/>
      <c r="K76" s="410"/>
      <c r="L76" s="40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50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50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50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50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50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50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50"/>
      <c r="DR76" s="149"/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/>
      <c r="EF76" s="149"/>
      <c r="EG76" s="150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9"/>
      <c r="ES76" s="149"/>
      <c r="ET76" s="149"/>
      <c r="EU76" s="149"/>
      <c r="EV76" s="149"/>
      <c r="EW76" s="150"/>
      <c r="EX76" s="149"/>
      <c r="EY76" s="149"/>
      <c r="EZ76" s="149"/>
      <c r="FA76" s="149"/>
      <c r="FB76" s="149"/>
      <c r="FC76" s="149"/>
      <c r="FD76" s="149"/>
      <c r="FE76" s="149"/>
      <c r="FF76" s="149"/>
      <c r="FG76" s="149"/>
      <c r="FH76" s="149"/>
      <c r="FI76" s="149"/>
      <c r="FJ76" s="149"/>
      <c r="FK76" s="149"/>
      <c r="FL76" s="149"/>
      <c r="FM76" s="150"/>
      <c r="FN76" s="149"/>
      <c r="FO76" s="149"/>
      <c r="FP76" s="149"/>
      <c r="FQ76" s="149"/>
      <c r="FR76" s="149"/>
      <c r="FS76" s="149"/>
      <c r="FT76" s="149"/>
      <c r="FU76" s="149"/>
      <c r="FV76" s="149"/>
      <c r="FW76" s="149"/>
      <c r="FX76" s="149"/>
      <c r="FY76" s="149"/>
      <c r="FZ76" s="149"/>
      <c r="GA76" s="149"/>
      <c r="GB76" s="149"/>
      <c r="GC76" s="150"/>
      <c r="GD76" s="149"/>
      <c r="GE76" s="149"/>
      <c r="GF76" s="149"/>
      <c r="GG76" s="149"/>
      <c r="GH76" s="149"/>
      <c r="GI76" s="149"/>
      <c r="GJ76" s="149"/>
      <c r="GK76" s="149"/>
      <c r="GL76" s="149"/>
      <c r="GM76" s="149"/>
      <c r="GN76" s="149"/>
      <c r="GO76" s="149"/>
      <c r="GP76" s="149"/>
      <c r="GQ76" s="149"/>
      <c r="GR76" s="149"/>
      <c r="GS76" s="150"/>
      <c r="GT76" s="149"/>
      <c r="GU76" s="149"/>
      <c r="GV76" s="149"/>
      <c r="GW76" s="149"/>
      <c r="GX76" s="149"/>
      <c r="GY76" s="149"/>
      <c r="GZ76" s="149"/>
      <c r="HA76" s="149"/>
      <c r="HB76" s="149"/>
      <c r="HC76" s="149"/>
      <c r="HD76" s="149"/>
      <c r="HE76" s="149"/>
      <c r="HF76" s="149"/>
      <c r="HG76" s="149"/>
      <c r="HH76" s="149"/>
      <c r="HI76" s="150"/>
      <c r="HJ76" s="149"/>
      <c r="HK76" s="149"/>
      <c r="HL76" s="149"/>
      <c r="HM76" s="149"/>
      <c r="HN76" s="149"/>
      <c r="HO76" s="149"/>
      <c r="HP76" s="149"/>
      <c r="HQ76" s="149"/>
      <c r="HR76" s="149"/>
      <c r="HS76" s="149"/>
      <c r="HT76" s="149"/>
      <c r="HU76" s="149"/>
      <c r="HV76" s="149"/>
      <c r="HW76" s="149"/>
      <c r="HX76" s="149"/>
      <c r="HY76" s="150"/>
      <c r="HZ76" s="149"/>
      <c r="IA76" s="149"/>
      <c r="IB76" s="149"/>
      <c r="IC76" s="149"/>
      <c r="ID76" s="149"/>
      <c r="IE76" s="149"/>
      <c r="IF76" s="149"/>
      <c r="IG76" s="149"/>
      <c r="IH76" s="149"/>
      <c r="II76" s="149"/>
      <c r="IJ76" s="149"/>
      <c r="IK76" s="149"/>
      <c r="IL76" s="149"/>
      <c r="IM76" s="149"/>
      <c r="IN76" s="149"/>
      <c r="IO76" s="150"/>
      <c r="IP76" s="149"/>
      <c r="IQ76" s="149"/>
      <c r="IR76" s="149"/>
      <c r="IS76" s="149"/>
      <c r="IT76" s="149"/>
      <c r="IU76" s="149"/>
      <c r="IV76" s="149"/>
      <c r="IW76" s="149"/>
      <c r="IX76" s="149"/>
      <c r="IY76" s="149"/>
      <c r="IZ76" s="149"/>
      <c r="JA76" s="149"/>
      <c r="JB76" s="149"/>
      <c r="JC76" s="149"/>
      <c r="JD76" s="149"/>
      <c r="JE76" s="150"/>
      <c r="JF76" s="149"/>
      <c r="JG76" s="149"/>
      <c r="JH76" s="149"/>
      <c r="JI76" s="149"/>
      <c r="JJ76" s="149"/>
      <c r="JK76" s="149"/>
      <c r="JL76" s="149"/>
      <c r="JM76" s="149"/>
      <c r="JN76" s="149"/>
      <c r="JO76" s="149"/>
      <c r="JP76" s="149"/>
      <c r="JQ76" s="149"/>
      <c r="JR76" s="149"/>
      <c r="JS76" s="149"/>
      <c r="JT76" s="149"/>
      <c r="JU76" s="150"/>
      <c r="JV76" s="149"/>
      <c r="JW76" s="149"/>
      <c r="JX76" s="149"/>
      <c r="JY76" s="149"/>
      <c r="JZ76" s="149"/>
      <c r="KA76" s="149"/>
      <c r="KB76" s="149"/>
      <c r="KC76" s="149"/>
      <c r="KD76" s="149"/>
      <c r="KE76" s="149"/>
      <c r="KF76" s="149"/>
      <c r="KG76" s="149"/>
      <c r="KH76" s="149"/>
      <c r="KI76" s="149"/>
      <c r="KJ76" s="149"/>
      <c r="KK76" s="150"/>
      <c r="KL76" s="149"/>
      <c r="KM76" s="149"/>
      <c r="KN76" s="149"/>
      <c r="KO76" s="149"/>
      <c r="KP76" s="149"/>
      <c r="KQ76" s="149"/>
      <c r="KR76" s="149"/>
      <c r="KS76" s="149"/>
      <c r="KT76" s="149"/>
      <c r="KU76" s="149"/>
      <c r="KV76" s="149"/>
      <c r="KW76" s="149"/>
      <c r="KX76" s="149"/>
      <c r="KY76" s="149"/>
      <c r="KZ76" s="149"/>
      <c r="LA76" s="150"/>
      <c r="LB76" s="149"/>
      <c r="LC76" s="149"/>
      <c r="LD76" s="149"/>
      <c r="LE76" s="149"/>
      <c r="LF76" s="149"/>
      <c r="LG76" s="149"/>
      <c r="LH76" s="149"/>
      <c r="LI76" s="149"/>
      <c r="LJ76" s="149"/>
      <c r="LK76" s="149"/>
      <c r="LL76" s="149"/>
      <c r="LM76" s="149"/>
      <c r="LN76" s="149"/>
      <c r="LO76" s="149"/>
      <c r="LP76" s="149"/>
      <c r="LQ76" s="150"/>
      <c r="LR76" s="149"/>
      <c r="LS76" s="149"/>
      <c r="LT76" s="149"/>
      <c r="LU76" s="149"/>
      <c r="LV76" s="149"/>
      <c r="LW76" s="149"/>
      <c r="LX76" s="149"/>
      <c r="LY76" s="149"/>
      <c r="LZ76" s="149"/>
      <c r="MA76" s="149"/>
      <c r="MB76" s="149"/>
      <c r="MC76" s="149"/>
      <c r="MD76" s="149"/>
      <c r="ME76" s="149"/>
      <c r="MF76" s="149"/>
      <c r="MG76" s="150"/>
      <c r="MH76" s="149"/>
      <c r="MI76" s="149"/>
      <c r="MJ76" s="149"/>
      <c r="MK76" s="149"/>
      <c r="ML76" s="149"/>
      <c r="MM76" s="149"/>
      <c r="MN76" s="149"/>
      <c r="MO76" s="149"/>
      <c r="MP76" s="149"/>
      <c r="MQ76" s="149"/>
      <c r="MR76" s="149"/>
      <c r="MS76" s="149"/>
      <c r="MT76" s="149"/>
      <c r="MU76" s="149"/>
      <c r="MV76" s="149"/>
      <c r="MW76" s="150"/>
      <c r="MX76" s="149"/>
      <c r="MY76" s="149"/>
      <c r="MZ76" s="149"/>
      <c r="NA76" s="149"/>
      <c r="NB76" s="149"/>
      <c r="NC76" s="149"/>
      <c r="ND76" s="149"/>
      <c r="NE76" s="149"/>
      <c r="NF76" s="149"/>
      <c r="NG76" s="149"/>
      <c r="NH76" s="149"/>
      <c r="NI76" s="149"/>
      <c r="NJ76" s="149"/>
      <c r="NK76" s="149"/>
      <c r="NL76" s="149"/>
      <c r="NM76" s="150"/>
      <c r="NN76" s="149"/>
      <c r="NO76" s="149"/>
      <c r="NP76" s="149"/>
      <c r="NQ76" s="149"/>
      <c r="NR76" s="149"/>
      <c r="NS76" s="149"/>
      <c r="NT76" s="149"/>
      <c r="NU76" s="149"/>
      <c r="NV76" s="149"/>
      <c r="NW76" s="149"/>
      <c r="NX76" s="149"/>
      <c r="NY76" s="149"/>
      <c r="NZ76" s="149"/>
      <c r="OA76" s="149"/>
      <c r="OB76" s="149"/>
      <c r="OC76" s="150"/>
      <c r="OD76" s="149"/>
      <c r="OE76" s="149"/>
      <c r="OF76" s="149"/>
      <c r="OG76" s="149"/>
      <c r="OH76" s="149"/>
      <c r="OI76" s="149"/>
      <c r="OJ76" s="149"/>
      <c r="OK76" s="149"/>
      <c r="OL76" s="149"/>
      <c r="OM76" s="149"/>
      <c r="ON76" s="149"/>
      <c r="OO76" s="149"/>
      <c r="OP76" s="149"/>
      <c r="OQ76" s="149"/>
      <c r="OR76" s="149"/>
      <c r="OS76" s="150"/>
      <c r="OT76" s="149"/>
      <c r="OU76" s="149"/>
      <c r="OV76" s="149"/>
      <c r="OW76" s="149"/>
      <c r="OX76" s="149"/>
      <c r="OY76" s="149"/>
      <c r="OZ76" s="149"/>
      <c r="PA76" s="149"/>
      <c r="PB76" s="149"/>
      <c r="PC76" s="149"/>
      <c r="PD76" s="149"/>
      <c r="PE76" s="149"/>
      <c r="PF76" s="149"/>
      <c r="PG76" s="149"/>
      <c r="PH76" s="149"/>
      <c r="PI76" s="150"/>
      <c r="PJ76" s="149"/>
      <c r="PK76" s="149"/>
      <c r="PL76" s="149"/>
      <c r="PM76" s="149"/>
      <c r="PN76" s="149"/>
      <c r="PO76" s="149"/>
      <c r="PP76" s="149"/>
      <c r="PQ76" s="149"/>
      <c r="PR76" s="149"/>
      <c r="PS76" s="149"/>
      <c r="PT76" s="149"/>
      <c r="PU76" s="149"/>
      <c r="PV76" s="149"/>
      <c r="PW76" s="149"/>
      <c r="PX76" s="149"/>
      <c r="PY76" s="150"/>
      <c r="PZ76" s="149"/>
      <c r="QA76" s="149"/>
      <c r="QB76" s="149"/>
      <c r="QC76" s="149"/>
      <c r="QD76" s="149"/>
      <c r="QE76" s="149"/>
      <c r="QF76" s="149"/>
      <c r="QG76" s="149"/>
      <c r="QH76" s="149"/>
      <c r="QI76" s="149"/>
      <c r="QJ76" s="149"/>
      <c r="QK76" s="149"/>
      <c r="QL76" s="149"/>
      <c r="QM76" s="149"/>
      <c r="QN76" s="149"/>
      <c r="QO76" s="150"/>
      <c r="QP76" s="149"/>
      <c r="QQ76" s="149"/>
      <c r="QR76" s="149"/>
      <c r="QS76" s="149"/>
      <c r="QT76" s="149"/>
      <c r="QU76" s="149"/>
      <c r="QV76" s="149"/>
      <c r="QW76" s="149"/>
      <c r="QX76" s="149"/>
      <c r="QY76" s="149"/>
      <c r="QZ76" s="149"/>
      <c r="RA76" s="149"/>
      <c r="RB76" s="149"/>
      <c r="RC76" s="149"/>
      <c r="RD76" s="149"/>
      <c r="RE76" s="150"/>
      <c r="RF76" s="149"/>
      <c r="RG76" s="149"/>
      <c r="RH76" s="149"/>
      <c r="RI76" s="149"/>
      <c r="RJ76" s="149"/>
      <c r="RK76" s="149"/>
      <c r="RL76" s="149"/>
      <c r="RM76" s="149"/>
      <c r="RN76" s="149"/>
      <c r="RO76" s="149"/>
      <c r="RP76" s="149"/>
      <c r="RQ76" s="149"/>
      <c r="RR76" s="149"/>
      <c r="RS76" s="149"/>
      <c r="RT76" s="149"/>
      <c r="RU76" s="150"/>
      <c r="RV76" s="149"/>
      <c r="RW76" s="149"/>
      <c r="RX76" s="149"/>
      <c r="RY76" s="149"/>
      <c r="RZ76" s="149"/>
      <c r="SA76" s="149"/>
      <c r="SB76" s="149"/>
      <c r="SC76" s="149"/>
      <c r="SD76" s="149"/>
      <c r="SE76" s="149"/>
      <c r="SF76" s="149"/>
      <c r="SG76" s="149"/>
      <c r="SH76" s="149"/>
      <c r="SI76" s="149"/>
      <c r="SJ76" s="149"/>
      <c r="SK76" s="150"/>
      <c r="SL76" s="149"/>
      <c r="SM76" s="149"/>
      <c r="SN76" s="149"/>
      <c r="SO76" s="149"/>
      <c r="SP76" s="149"/>
      <c r="SQ76" s="149"/>
      <c r="SR76" s="149"/>
      <c r="SS76" s="149"/>
      <c r="ST76" s="149"/>
      <c r="SU76" s="149"/>
      <c r="SV76" s="149"/>
      <c r="SW76" s="149"/>
      <c r="SX76" s="149"/>
      <c r="SY76" s="149"/>
      <c r="SZ76" s="149"/>
      <c r="TA76" s="150"/>
      <c r="TB76" s="149"/>
      <c r="TC76" s="149"/>
      <c r="TD76" s="149"/>
      <c r="TE76" s="149"/>
      <c r="TF76" s="149"/>
      <c r="TG76" s="149"/>
      <c r="TH76" s="149"/>
      <c r="TI76" s="149"/>
      <c r="TJ76" s="149"/>
      <c r="TK76" s="149"/>
      <c r="TL76" s="149"/>
      <c r="TM76" s="149"/>
      <c r="TN76" s="149"/>
      <c r="TO76" s="149"/>
      <c r="TP76" s="149"/>
      <c r="TQ76" s="150"/>
      <c r="TR76" s="149"/>
      <c r="TS76" s="149"/>
      <c r="TT76" s="149"/>
      <c r="TU76" s="149"/>
      <c r="TV76" s="149"/>
      <c r="TW76" s="149"/>
      <c r="TX76" s="149"/>
      <c r="TY76" s="149"/>
      <c r="TZ76" s="149"/>
      <c r="UA76" s="149"/>
      <c r="UB76" s="149"/>
      <c r="UC76" s="149"/>
      <c r="UD76" s="149"/>
      <c r="UE76" s="149"/>
      <c r="UF76" s="149"/>
      <c r="UG76" s="150"/>
      <c r="UH76" s="149"/>
      <c r="UI76" s="149"/>
      <c r="UJ76" s="149"/>
      <c r="UK76" s="149"/>
      <c r="UL76" s="149"/>
      <c r="UM76" s="149"/>
      <c r="UN76" s="149"/>
      <c r="UO76" s="149"/>
      <c r="UP76" s="149"/>
      <c r="UQ76" s="149"/>
      <c r="UR76" s="149"/>
      <c r="US76" s="149"/>
      <c r="UT76" s="149"/>
      <c r="UU76" s="149"/>
      <c r="UV76" s="149"/>
      <c r="UW76" s="150"/>
      <c r="UX76" s="149"/>
      <c r="UY76" s="149"/>
      <c r="UZ76" s="149"/>
      <c r="VA76" s="149"/>
      <c r="VB76" s="149"/>
      <c r="VC76" s="149"/>
      <c r="VD76" s="149"/>
      <c r="VE76" s="149"/>
      <c r="VF76" s="149"/>
      <c r="VG76" s="149"/>
      <c r="VH76" s="149"/>
      <c r="VI76" s="149"/>
      <c r="VJ76" s="149"/>
      <c r="VK76" s="149"/>
      <c r="VL76" s="149"/>
      <c r="VM76" s="150"/>
      <c r="VN76" s="149"/>
      <c r="VO76" s="149"/>
      <c r="VP76" s="149"/>
      <c r="VQ76" s="149"/>
      <c r="VR76" s="149"/>
      <c r="VS76" s="149"/>
      <c r="VT76" s="149"/>
      <c r="VU76" s="149"/>
      <c r="VV76" s="149"/>
      <c r="VW76" s="149"/>
      <c r="VX76" s="149"/>
      <c r="VY76" s="149"/>
      <c r="VZ76" s="149"/>
      <c r="WA76" s="149"/>
      <c r="WB76" s="149"/>
      <c r="WC76" s="150"/>
      <c r="WD76" s="149"/>
      <c r="WE76" s="149"/>
      <c r="WF76" s="149"/>
      <c r="WG76" s="149"/>
      <c r="WH76" s="149"/>
      <c r="WI76" s="149"/>
      <c r="WJ76" s="149"/>
      <c r="WK76" s="149"/>
      <c r="WL76" s="149"/>
      <c r="WM76" s="149"/>
      <c r="WN76" s="149"/>
      <c r="WO76" s="149"/>
      <c r="WP76" s="149"/>
      <c r="WQ76" s="149"/>
      <c r="WR76" s="149"/>
      <c r="WS76" s="150"/>
      <c r="WT76" s="149"/>
      <c r="WU76" s="149"/>
      <c r="WV76" s="149"/>
      <c r="WW76" s="149"/>
      <c r="WX76" s="149"/>
      <c r="WY76" s="149"/>
      <c r="WZ76" s="149"/>
      <c r="XA76" s="149"/>
      <c r="XB76" s="149"/>
      <c r="XC76" s="149"/>
      <c r="XD76" s="149"/>
      <c r="XE76" s="149"/>
      <c r="XF76" s="149"/>
      <c r="XG76" s="149"/>
      <c r="XH76" s="149"/>
      <c r="XI76" s="150"/>
      <c r="XJ76" s="149"/>
      <c r="XK76" s="149"/>
      <c r="XL76" s="149"/>
      <c r="XM76" s="149"/>
      <c r="XN76" s="149"/>
      <c r="XO76" s="149"/>
      <c r="XP76" s="149"/>
      <c r="XQ76" s="149"/>
      <c r="XR76" s="149"/>
      <c r="XS76" s="149"/>
      <c r="XT76" s="149"/>
      <c r="XU76" s="149"/>
      <c r="XV76" s="149"/>
      <c r="XW76" s="149"/>
      <c r="XX76" s="149"/>
      <c r="XY76" s="150"/>
      <c r="XZ76" s="149"/>
      <c r="YA76" s="149"/>
      <c r="YB76" s="149"/>
      <c r="YC76" s="149"/>
      <c r="YD76" s="149"/>
      <c r="YE76" s="149"/>
      <c r="YF76" s="149"/>
      <c r="YG76" s="149"/>
      <c r="YH76" s="149"/>
      <c r="YI76" s="149"/>
      <c r="YJ76" s="149"/>
      <c r="YK76" s="149"/>
      <c r="YL76" s="149"/>
      <c r="YM76" s="149"/>
      <c r="YN76" s="149"/>
      <c r="YO76" s="150"/>
      <c r="YP76" s="149"/>
      <c r="YQ76" s="149"/>
      <c r="YR76" s="149"/>
      <c r="YS76" s="149"/>
      <c r="YT76" s="149"/>
      <c r="YU76" s="149"/>
      <c r="YV76" s="149"/>
      <c r="YW76" s="149"/>
      <c r="YX76" s="149"/>
      <c r="YY76" s="149"/>
      <c r="YZ76" s="149"/>
      <c r="ZA76" s="149"/>
      <c r="ZB76" s="149"/>
      <c r="ZC76" s="149"/>
      <c r="ZD76" s="149"/>
      <c r="ZE76" s="150"/>
      <c r="ZF76" s="149"/>
      <c r="ZG76" s="149"/>
      <c r="ZH76" s="149"/>
      <c r="ZI76" s="149"/>
      <c r="ZJ76" s="149"/>
      <c r="ZK76" s="149"/>
      <c r="ZL76" s="149"/>
      <c r="ZM76" s="149"/>
      <c r="ZN76" s="149"/>
      <c r="ZO76" s="149"/>
      <c r="ZP76" s="149"/>
      <c r="ZQ76" s="149"/>
      <c r="ZR76" s="149"/>
      <c r="ZS76" s="149"/>
      <c r="ZT76" s="149"/>
      <c r="ZU76" s="150"/>
      <c r="ZV76" s="149"/>
      <c r="ZW76" s="149"/>
      <c r="ZX76" s="149"/>
      <c r="ZY76" s="149"/>
      <c r="ZZ76" s="149"/>
      <c r="AAA76" s="149"/>
      <c r="AAB76" s="149"/>
      <c r="AAC76" s="149"/>
      <c r="AAD76" s="149"/>
      <c r="AAE76" s="149"/>
      <c r="AAF76" s="149"/>
      <c r="AAG76" s="149"/>
      <c r="AAH76" s="149"/>
      <c r="AAI76" s="149"/>
      <c r="AAJ76" s="149"/>
      <c r="AAK76" s="150"/>
      <c r="AAL76" s="149"/>
      <c r="AAM76" s="149"/>
      <c r="AAN76" s="149"/>
      <c r="AAO76" s="149"/>
      <c r="AAP76" s="149"/>
      <c r="AAQ76" s="149"/>
      <c r="AAR76" s="149"/>
      <c r="AAS76" s="149"/>
      <c r="AAT76" s="149"/>
      <c r="AAU76" s="149"/>
      <c r="AAV76" s="149"/>
      <c r="AAW76" s="149"/>
      <c r="AAX76" s="149"/>
      <c r="AAY76" s="149"/>
      <c r="AAZ76" s="149"/>
      <c r="ABA76" s="150"/>
      <c r="ABB76" s="149"/>
      <c r="ABC76" s="149"/>
      <c r="ABD76" s="149"/>
      <c r="ABE76" s="149"/>
      <c r="ABF76" s="149"/>
      <c r="ABG76" s="149"/>
      <c r="ABH76" s="149"/>
      <c r="ABI76" s="149"/>
      <c r="ABJ76" s="149"/>
      <c r="ABK76" s="149"/>
      <c r="ABL76" s="149"/>
      <c r="ABM76" s="149"/>
      <c r="ABN76" s="149"/>
      <c r="ABO76" s="149"/>
      <c r="ABP76" s="149"/>
      <c r="ABQ76" s="150"/>
      <c r="ABR76" s="149"/>
      <c r="ABS76" s="149"/>
      <c r="ABT76" s="149"/>
      <c r="ABU76" s="149"/>
      <c r="ABV76" s="149"/>
      <c r="ABW76" s="149"/>
      <c r="ABX76" s="149"/>
      <c r="ABY76" s="149"/>
      <c r="ABZ76" s="149"/>
      <c r="ACA76" s="149"/>
      <c r="ACB76" s="149"/>
      <c r="ACC76" s="149"/>
      <c r="ACD76" s="149"/>
      <c r="ACE76" s="149"/>
      <c r="ACF76" s="149"/>
      <c r="ACG76" s="150"/>
      <c r="ACH76" s="149"/>
      <c r="ACI76" s="149"/>
      <c r="ACJ76" s="149"/>
      <c r="ACK76" s="149"/>
      <c r="ACL76" s="149"/>
      <c r="ACM76" s="149"/>
      <c r="ACN76" s="149"/>
      <c r="ACO76" s="149"/>
      <c r="ACP76" s="149"/>
      <c r="ACQ76" s="149"/>
      <c r="ACR76" s="149"/>
      <c r="ACS76" s="149"/>
      <c r="ACT76" s="149"/>
      <c r="ACU76" s="149"/>
      <c r="ACV76" s="149"/>
      <c r="ACW76" s="150"/>
      <c r="ACX76" s="149"/>
      <c r="ACY76" s="149"/>
      <c r="ACZ76" s="149"/>
      <c r="ADA76" s="149"/>
      <c r="ADB76" s="149"/>
      <c r="ADC76" s="149"/>
      <c r="ADD76" s="149"/>
      <c r="ADE76" s="149"/>
      <c r="ADF76" s="149"/>
      <c r="ADG76" s="149"/>
      <c r="ADH76" s="149"/>
      <c r="ADI76" s="149"/>
      <c r="ADJ76" s="149"/>
      <c r="ADK76" s="149"/>
      <c r="ADL76" s="149"/>
      <c r="ADM76" s="150"/>
      <c r="ADN76" s="149"/>
      <c r="ADO76" s="149"/>
      <c r="ADP76" s="149"/>
      <c r="ADQ76" s="149"/>
      <c r="ADR76" s="149"/>
      <c r="ADS76" s="149"/>
      <c r="ADT76" s="149"/>
      <c r="ADU76" s="149"/>
      <c r="ADV76" s="149"/>
      <c r="ADW76" s="149"/>
      <c r="ADX76" s="149"/>
      <c r="ADY76" s="149"/>
      <c r="ADZ76" s="149"/>
      <c r="AEA76" s="149"/>
      <c r="AEB76" s="149"/>
      <c r="AEC76" s="150"/>
      <c r="AED76" s="149"/>
      <c r="AEE76" s="149"/>
      <c r="AEF76" s="149"/>
      <c r="AEG76" s="149"/>
      <c r="AEH76" s="149"/>
      <c r="AEI76" s="149"/>
      <c r="AEJ76" s="149"/>
      <c r="AEK76" s="149"/>
      <c r="AEL76" s="149"/>
      <c r="AEM76" s="149"/>
      <c r="AEN76" s="149"/>
      <c r="AEO76" s="149"/>
      <c r="AEP76" s="149"/>
      <c r="AEQ76" s="149"/>
      <c r="AER76" s="149"/>
      <c r="AES76" s="150"/>
      <c r="AET76" s="149"/>
      <c r="AEU76" s="149"/>
      <c r="AEV76" s="149"/>
      <c r="AEW76" s="149"/>
      <c r="AEX76" s="149"/>
      <c r="AEY76" s="149"/>
      <c r="AEZ76" s="149"/>
      <c r="AFA76" s="149"/>
      <c r="AFB76" s="149"/>
      <c r="AFC76" s="149"/>
      <c r="AFD76" s="149"/>
      <c r="AFE76" s="149"/>
      <c r="AFF76" s="149"/>
      <c r="AFG76" s="149"/>
      <c r="AFH76" s="149"/>
      <c r="AFI76" s="150"/>
      <c r="AFJ76" s="149"/>
      <c r="AFK76" s="149"/>
      <c r="AFL76" s="149"/>
      <c r="AFM76" s="149"/>
      <c r="AFN76" s="149"/>
      <c r="AFO76" s="149"/>
      <c r="AFP76" s="149"/>
      <c r="AFQ76" s="149"/>
      <c r="AFR76" s="149"/>
      <c r="AFS76" s="149"/>
      <c r="AFT76" s="149"/>
      <c r="AFU76" s="149"/>
      <c r="AFV76" s="149"/>
      <c r="AFW76" s="149"/>
      <c r="AFX76" s="149"/>
      <c r="AFY76" s="150"/>
      <c r="AFZ76" s="149"/>
      <c r="AGA76" s="149"/>
      <c r="AGB76" s="149"/>
      <c r="AGC76" s="149"/>
      <c r="AGD76" s="149"/>
      <c r="AGE76" s="149"/>
      <c r="AGF76" s="149"/>
      <c r="AGG76" s="149"/>
      <c r="AGH76" s="149"/>
      <c r="AGI76" s="149"/>
      <c r="AGJ76" s="149"/>
      <c r="AGK76" s="149"/>
      <c r="AGL76" s="149"/>
      <c r="AGM76" s="149"/>
      <c r="AGN76" s="149"/>
      <c r="AGO76" s="150"/>
      <c r="AGP76" s="149"/>
      <c r="AGQ76" s="149"/>
      <c r="AGR76" s="149"/>
      <c r="AGS76" s="149"/>
      <c r="AGT76" s="149"/>
      <c r="AGU76" s="149"/>
      <c r="AGV76" s="149"/>
      <c r="AGW76" s="149"/>
      <c r="AGX76" s="149"/>
      <c r="AGY76" s="149"/>
      <c r="AGZ76" s="149"/>
      <c r="AHA76" s="149"/>
      <c r="AHB76" s="149"/>
      <c r="AHC76" s="149"/>
      <c r="AHD76" s="149"/>
      <c r="AHE76" s="150"/>
      <c r="AHF76" s="149"/>
      <c r="AHG76" s="149"/>
      <c r="AHH76" s="149"/>
      <c r="AHI76" s="149"/>
      <c r="AHJ76" s="149"/>
      <c r="AHK76" s="149"/>
      <c r="AHL76" s="149"/>
      <c r="AHM76" s="149"/>
      <c r="AHN76" s="149"/>
      <c r="AHO76" s="149"/>
      <c r="AHP76" s="149"/>
      <c r="AHQ76" s="149"/>
      <c r="AHR76" s="149"/>
      <c r="AHS76" s="149"/>
      <c r="AHT76" s="149"/>
      <c r="AHU76" s="150"/>
      <c r="AHV76" s="149"/>
      <c r="AHW76" s="149"/>
      <c r="AHX76" s="149"/>
      <c r="AHY76" s="149"/>
      <c r="AHZ76" s="149"/>
      <c r="AIA76" s="149"/>
      <c r="AIB76" s="149"/>
      <c r="AIC76" s="149"/>
      <c r="AID76" s="149"/>
      <c r="AIE76" s="149"/>
      <c r="AIF76" s="149"/>
      <c r="AIG76" s="149"/>
      <c r="AIH76" s="149"/>
      <c r="AII76" s="149"/>
      <c r="AIJ76" s="149"/>
      <c r="AIK76" s="150"/>
      <c r="AIL76" s="149"/>
      <c r="AIM76" s="149"/>
      <c r="AIN76" s="149"/>
      <c r="AIO76" s="149"/>
      <c r="AIP76" s="149"/>
      <c r="AIQ76" s="149"/>
      <c r="AIR76" s="149"/>
      <c r="AIS76" s="149"/>
      <c r="AIT76" s="149"/>
      <c r="AIU76" s="149"/>
      <c r="AIV76" s="149"/>
      <c r="AIW76" s="149"/>
      <c r="AIX76" s="149"/>
      <c r="AIY76" s="149"/>
      <c r="AIZ76" s="149"/>
      <c r="AJA76" s="150"/>
      <c r="AJB76" s="149"/>
      <c r="AJC76" s="149"/>
      <c r="AJD76" s="149"/>
      <c r="AJE76" s="149"/>
      <c r="AJF76" s="149"/>
      <c r="AJG76" s="149"/>
      <c r="AJH76" s="149"/>
      <c r="AJI76" s="149"/>
      <c r="AJJ76" s="149"/>
      <c r="AJK76" s="149"/>
      <c r="AJL76" s="149"/>
      <c r="AJM76" s="149"/>
      <c r="AJN76" s="149"/>
      <c r="AJO76" s="149"/>
      <c r="AJP76" s="149"/>
      <c r="AJQ76" s="150"/>
      <c r="AJR76" s="149"/>
      <c r="AJS76" s="149"/>
      <c r="AJT76" s="149"/>
      <c r="AJU76" s="149"/>
      <c r="AJV76" s="149"/>
      <c r="AJW76" s="149"/>
      <c r="AJX76" s="149"/>
      <c r="AJY76" s="149"/>
      <c r="AJZ76" s="149"/>
      <c r="AKA76" s="149"/>
      <c r="AKB76" s="149"/>
      <c r="AKC76" s="149"/>
      <c r="AKD76" s="149"/>
      <c r="AKE76" s="149"/>
      <c r="AKF76" s="149"/>
      <c r="AKG76" s="150"/>
      <c r="AKH76" s="149"/>
      <c r="AKI76" s="149"/>
      <c r="AKJ76" s="149"/>
      <c r="AKK76" s="149"/>
      <c r="AKL76" s="149"/>
      <c r="AKM76" s="149"/>
      <c r="AKN76" s="149"/>
      <c r="AKO76" s="149"/>
      <c r="AKP76" s="149"/>
      <c r="AKQ76" s="149"/>
      <c r="AKR76" s="149"/>
      <c r="AKS76" s="149"/>
      <c r="AKT76" s="149"/>
      <c r="AKU76" s="149"/>
      <c r="AKV76" s="149"/>
      <c r="AKW76" s="150"/>
      <c r="AKX76" s="149"/>
      <c r="AKY76" s="149"/>
      <c r="AKZ76" s="149"/>
      <c r="ALA76" s="149"/>
      <c r="ALB76" s="149"/>
      <c r="ALC76" s="149"/>
      <c r="ALD76" s="149"/>
      <c r="ALE76" s="149"/>
      <c r="ALF76" s="149"/>
      <c r="ALG76" s="149"/>
      <c r="ALH76" s="149"/>
      <c r="ALI76" s="149"/>
      <c r="ALJ76" s="149"/>
      <c r="ALK76" s="149"/>
      <c r="ALL76" s="149"/>
      <c r="ALM76" s="150"/>
      <c r="ALN76" s="149"/>
      <c r="ALO76" s="149"/>
      <c r="ALP76" s="149"/>
      <c r="ALQ76" s="149"/>
      <c r="ALR76" s="149"/>
      <c r="ALS76" s="149"/>
      <c r="ALT76" s="149"/>
      <c r="ALU76" s="149"/>
      <c r="ALV76" s="149"/>
      <c r="ALW76" s="149"/>
      <c r="ALX76" s="149"/>
      <c r="ALY76" s="149"/>
      <c r="ALZ76" s="149"/>
      <c r="AMA76" s="149"/>
      <c r="AMB76" s="149"/>
      <c r="AMC76" s="150"/>
      <c r="AMD76" s="149"/>
      <c r="AME76" s="149"/>
      <c r="AMF76" s="149"/>
      <c r="AMG76" s="149"/>
      <c r="AMH76" s="149"/>
      <c r="AMI76" s="149"/>
      <c r="AMJ76" s="149"/>
      <c r="AMK76" s="149"/>
      <c r="AML76" s="149"/>
      <c r="AMM76" s="149"/>
      <c r="AMN76" s="149"/>
      <c r="AMO76" s="149"/>
      <c r="AMP76" s="149"/>
      <c r="AMQ76" s="149"/>
      <c r="AMR76" s="149"/>
      <c r="AMS76" s="150"/>
      <c r="AMT76" s="149"/>
      <c r="AMU76" s="149"/>
      <c r="AMV76" s="149"/>
      <c r="AMW76" s="149"/>
      <c r="AMX76" s="149"/>
      <c r="AMY76" s="149"/>
      <c r="AMZ76" s="149"/>
      <c r="ANA76" s="149"/>
      <c r="ANB76" s="149"/>
      <c r="ANC76" s="149"/>
      <c r="AND76" s="149"/>
      <c r="ANE76" s="149"/>
      <c r="ANF76" s="149"/>
      <c r="ANG76" s="149"/>
      <c r="ANH76" s="149"/>
      <c r="ANI76" s="150"/>
      <c r="ANJ76" s="149"/>
      <c r="ANK76" s="149"/>
      <c r="ANL76" s="149"/>
      <c r="ANM76" s="149"/>
      <c r="ANN76" s="149"/>
      <c r="ANO76" s="149"/>
      <c r="ANP76" s="149"/>
      <c r="ANQ76" s="149"/>
      <c r="ANR76" s="149"/>
      <c r="ANS76" s="149"/>
      <c r="ANT76" s="149"/>
      <c r="ANU76" s="149"/>
      <c r="ANV76" s="149"/>
      <c r="ANW76" s="149"/>
      <c r="ANX76" s="149"/>
      <c r="ANY76" s="150"/>
      <c r="ANZ76" s="149"/>
      <c r="AOA76" s="149"/>
      <c r="AOB76" s="149"/>
      <c r="AOC76" s="149"/>
      <c r="AOD76" s="149"/>
      <c r="AOE76" s="149"/>
      <c r="AOF76" s="149"/>
      <c r="AOG76" s="149"/>
      <c r="AOH76" s="149"/>
      <c r="AOI76" s="149"/>
      <c r="AOJ76" s="149"/>
      <c r="AOK76" s="149"/>
      <c r="AOL76" s="149"/>
      <c r="AOM76" s="149"/>
      <c r="AON76" s="149"/>
      <c r="AOO76" s="150"/>
      <c r="AOP76" s="149"/>
      <c r="AOQ76" s="149"/>
      <c r="AOR76" s="149"/>
      <c r="AOS76" s="149"/>
      <c r="AOT76" s="149"/>
      <c r="AOU76" s="149"/>
      <c r="AOV76" s="149"/>
      <c r="AOW76" s="149"/>
      <c r="AOX76" s="149"/>
      <c r="AOY76" s="149"/>
      <c r="AOZ76" s="149"/>
      <c r="APA76" s="149"/>
      <c r="APB76" s="149"/>
      <c r="APC76" s="149"/>
      <c r="APD76" s="149"/>
      <c r="APE76" s="150"/>
      <c r="APF76" s="149"/>
      <c r="APG76" s="149"/>
      <c r="APH76" s="149"/>
      <c r="API76" s="149"/>
      <c r="APJ76" s="149"/>
      <c r="APK76" s="149"/>
      <c r="APL76" s="149"/>
      <c r="APM76" s="149"/>
      <c r="APN76" s="149"/>
      <c r="APO76" s="149"/>
      <c r="APP76" s="149"/>
      <c r="APQ76" s="149"/>
      <c r="APR76" s="149"/>
      <c r="APS76" s="149"/>
      <c r="APT76" s="149"/>
      <c r="APU76" s="150"/>
      <c r="APV76" s="149"/>
      <c r="APW76" s="149"/>
      <c r="APX76" s="149"/>
      <c r="APY76" s="149"/>
      <c r="APZ76" s="149"/>
      <c r="AQA76" s="149"/>
      <c r="AQB76" s="149"/>
      <c r="AQC76" s="149"/>
      <c r="AQD76" s="149"/>
      <c r="AQE76" s="149"/>
      <c r="AQF76" s="149"/>
      <c r="AQG76" s="149"/>
      <c r="AQH76" s="149"/>
      <c r="AQI76" s="149"/>
      <c r="AQJ76" s="149"/>
      <c r="AQK76" s="150"/>
      <c r="AQL76" s="149"/>
      <c r="AQM76" s="149"/>
      <c r="AQN76" s="149"/>
      <c r="AQO76" s="149"/>
      <c r="AQP76" s="149"/>
      <c r="AQQ76" s="149"/>
      <c r="AQR76" s="149"/>
      <c r="AQS76" s="149"/>
      <c r="AQT76" s="149"/>
      <c r="AQU76" s="149"/>
      <c r="AQV76" s="149"/>
      <c r="AQW76" s="149"/>
      <c r="AQX76" s="149"/>
      <c r="AQY76" s="149"/>
      <c r="AQZ76" s="149"/>
      <c r="ARA76" s="150"/>
      <c r="ARB76" s="149"/>
      <c r="ARC76" s="149"/>
      <c r="ARD76" s="149"/>
      <c r="ARE76" s="149"/>
      <c r="ARF76" s="149"/>
      <c r="ARG76" s="149"/>
      <c r="ARH76" s="149"/>
      <c r="ARI76" s="149"/>
      <c r="ARJ76" s="149"/>
      <c r="ARK76" s="149"/>
      <c r="ARL76" s="149"/>
      <c r="ARM76" s="149"/>
      <c r="ARN76" s="149"/>
      <c r="ARO76" s="149"/>
      <c r="ARP76" s="149"/>
      <c r="ARQ76" s="150"/>
      <c r="ARR76" s="149"/>
      <c r="ARS76" s="149"/>
      <c r="ART76" s="149"/>
      <c r="ARU76" s="149"/>
      <c r="ARV76" s="149"/>
      <c r="ARW76" s="149"/>
      <c r="ARX76" s="149"/>
      <c r="ARY76" s="149"/>
      <c r="ARZ76" s="149"/>
      <c r="ASA76" s="149"/>
      <c r="ASB76" s="149"/>
      <c r="ASC76" s="149"/>
      <c r="ASD76" s="149"/>
      <c r="ASE76" s="149"/>
      <c r="ASF76" s="149"/>
      <c r="ASG76" s="150"/>
      <c r="ASH76" s="149"/>
      <c r="ASI76" s="149"/>
      <c r="ASJ76" s="149"/>
      <c r="ASK76" s="149"/>
      <c r="ASL76" s="149"/>
      <c r="ASM76" s="149"/>
      <c r="ASN76" s="149"/>
      <c r="ASO76" s="149"/>
      <c r="ASP76" s="149"/>
      <c r="ASQ76" s="149"/>
      <c r="ASR76" s="149"/>
      <c r="ASS76" s="149"/>
      <c r="AST76" s="149"/>
      <c r="ASU76" s="149"/>
      <c r="ASV76" s="149"/>
      <c r="ASW76" s="150"/>
      <c r="ASX76" s="149"/>
      <c r="ASY76" s="149"/>
      <c r="ASZ76" s="149"/>
      <c r="ATA76" s="149"/>
      <c r="ATB76" s="149"/>
      <c r="ATC76" s="149"/>
      <c r="ATD76" s="149"/>
      <c r="ATE76" s="149"/>
      <c r="ATF76" s="149"/>
      <c r="ATG76" s="149"/>
      <c r="ATH76" s="149"/>
      <c r="ATI76" s="149"/>
      <c r="ATJ76" s="149"/>
      <c r="ATK76" s="149"/>
      <c r="ATL76" s="149"/>
      <c r="ATM76" s="150"/>
      <c r="ATN76" s="149"/>
      <c r="ATO76" s="149"/>
      <c r="ATP76" s="149"/>
      <c r="ATQ76" s="149"/>
      <c r="ATR76" s="149"/>
      <c r="ATS76" s="149"/>
      <c r="ATT76" s="149"/>
      <c r="ATU76" s="149"/>
      <c r="ATV76" s="149"/>
      <c r="ATW76" s="149"/>
      <c r="ATX76" s="149"/>
      <c r="ATY76" s="149"/>
      <c r="ATZ76" s="149"/>
      <c r="AUA76" s="149"/>
      <c r="AUB76" s="149"/>
      <c r="AUC76" s="150"/>
      <c r="AUD76" s="149"/>
      <c r="AUE76" s="149"/>
      <c r="AUF76" s="149"/>
      <c r="AUG76" s="149"/>
      <c r="AUH76" s="149"/>
      <c r="AUI76" s="149"/>
      <c r="AUJ76" s="149"/>
      <c r="AUK76" s="149"/>
      <c r="AUL76" s="149"/>
      <c r="AUM76" s="149"/>
      <c r="AUN76" s="149"/>
      <c r="AUO76" s="149"/>
      <c r="AUP76" s="149"/>
      <c r="AUQ76" s="149"/>
      <c r="AUR76" s="149"/>
      <c r="AUS76" s="150"/>
      <c r="AUT76" s="149"/>
      <c r="AUU76" s="149"/>
      <c r="AUV76" s="149"/>
      <c r="AUW76" s="149"/>
      <c r="AUX76" s="149"/>
      <c r="AUY76" s="149"/>
      <c r="AUZ76" s="149"/>
      <c r="AVA76" s="149"/>
      <c r="AVB76" s="149"/>
      <c r="AVC76" s="149"/>
      <c r="AVD76" s="149"/>
      <c r="AVE76" s="149"/>
      <c r="AVF76" s="149"/>
      <c r="AVG76" s="149"/>
      <c r="AVH76" s="149"/>
      <c r="AVI76" s="150"/>
      <c r="AVJ76" s="149"/>
      <c r="AVK76" s="149"/>
      <c r="AVL76" s="149"/>
      <c r="AVM76" s="149"/>
      <c r="AVN76" s="149"/>
      <c r="AVO76" s="149"/>
      <c r="AVP76" s="149"/>
      <c r="AVQ76" s="149"/>
      <c r="AVR76" s="149"/>
      <c r="AVS76" s="149"/>
      <c r="AVT76" s="149"/>
      <c r="AVU76" s="149"/>
      <c r="AVV76" s="149"/>
      <c r="AVW76" s="149"/>
      <c r="AVX76" s="149"/>
      <c r="AVY76" s="150"/>
      <c r="AVZ76" s="149"/>
      <c r="AWA76" s="149"/>
      <c r="AWB76" s="149"/>
      <c r="AWC76" s="149"/>
      <c r="AWD76" s="149"/>
      <c r="AWE76" s="149"/>
      <c r="AWF76" s="149"/>
      <c r="AWG76" s="149"/>
      <c r="AWH76" s="149"/>
      <c r="AWI76" s="149"/>
      <c r="AWJ76" s="149"/>
      <c r="AWK76" s="149"/>
      <c r="AWL76" s="149"/>
      <c r="AWM76" s="149"/>
      <c r="AWN76" s="149"/>
      <c r="AWO76" s="150"/>
      <c r="AWP76" s="149"/>
      <c r="AWQ76" s="149"/>
      <c r="AWR76" s="149"/>
      <c r="AWS76" s="149"/>
      <c r="AWT76" s="149"/>
      <c r="AWU76" s="149"/>
      <c r="AWV76" s="149"/>
      <c r="AWW76" s="149"/>
      <c r="AWX76" s="149"/>
      <c r="AWY76" s="149"/>
      <c r="AWZ76" s="149"/>
      <c r="AXA76" s="149"/>
      <c r="AXB76" s="149"/>
      <c r="AXC76" s="149"/>
      <c r="AXD76" s="149"/>
      <c r="AXE76" s="150"/>
      <c r="AXF76" s="149"/>
      <c r="AXG76" s="149"/>
      <c r="AXH76" s="149"/>
      <c r="AXI76" s="149"/>
      <c r="AXJ76" s="149"/>
      <c r="AXK76" s="149"/>
      <c r="AXL76" s="149"/>
      <c r="AXM76" s="149"/>
      <c r="AXN76" s="149"/>
      <c r="AXO76" s="149"/>
      <c r="AXP76" s="149"/>
      <c r="AXQ76" s="149"/>
      <c r="AXR76" s="149"/>
      <c r="AXS76" s="149"/>
      <c r="AXT76" s="149"/>
      <c r="AXU76" s="150"/>
      <c r="AXV76" s="149"/>
      <c r="AXW76" s="149"/>
      <c r="AXX76" s="149"/>
      <c r="AXY76" s="149"/>
      <c r="AXZ76" s="149"/>
      <c r="AYA76" s="149"/>
      <c r="AYB76" s="149"/>
      <c r="AYC76" s="149"/>
      <c r="AYD76" s="149"/>
      <c r="AYE76" s="149"/>
      <c r="AYF76" s="149"/>
      <c r="AYG76" s="149"/>
      <c r="AYH76" s="149"/>
      <c r="AYI76" s="149"/>
      <c r="AYJ76" s="149"/>
      <c r="AYK76" s="150"/>
      <c r="AYL76" s="149"/>
      <c r="AYM76" s="149"/>
      <c r="AYN76" s="149"/>
      <c r="AYO76" s="149"/>
      <c r="AYP76" s="149"/>
      <c r="AYQ76" s="149"/>
      <c r="AYR76" s="149"/>
      <c r="AYS76" s="149"/>
      <c r="AYT76" s="149"/>
      <c r="AYU76" s="149"/>
      <c r="AYV76" s="149"/>
      <c r="AYW76" s="149"/>
      <c r="AYX76" s="149"/>
      <c r="AYY76" s="149"/>
      <c r="AYZ76" s="149"/>
      <c r="AZA76" s="150"/>
      <c r="AZB76" s="149"/>
      <c r="AZC76" s="149"/>
      <c r="AZD76" s="149"/>
      <c r="AZE76" s="149"/>
      <c r="AZF76" s="149"/>
      <c r="AZG76" s="149"/>
      <c r="AZH76" s="149"/>
      <c r="AZI76" s="149"/>
      <c r="AZJ76" s="149"/>
      <c r="AZK76" s="149"/>
      <c r="AZL76" s="149"/>
      <c r="AZM76" s="149"/>
      <c r="AZN76" s="149"/>
      <c r="AZO76" s="149"/>
      <c r="AZP76" s="149"/>
      <c r="AZQ76" s="150"/>
      <c r="AZR76" s="149"/>
      <c r="AZS76" s="149"/>
      <c r="AZT76" s="149"/>
      <c r="AZU76" s="149"/>
      <c r="AZV76" s="149"/>
      <c r="AZW76" s="149"/>
      <c r="AZX76" s="149"/>
      <c r="AZY76" s="149"/>
      <c r="AZZ76" s="149"/>
      <c r="BAA76" s="149"/>
      <c r="BAB76" s="149"/>
      <c r="BAC76" s="149"/>
      <c r="BAD76" s="149"/>
      <c r="BAE76" s="149"/>
      <c r="BAF76" s="149"/>
      <c r="BAG76" s="150"/>
      <c r="BAH76" s="149"/>
      <c r="BAI76" s="149"/>
      <c r="BAJ76" s="149"/>
      <c r="BAK76" s="149"/>
      <c r="BAL76" s="149"/>
      <c r="BAM76" s="149"/>
      <c r="BAN76" s="149"/>
      <c r="BAO76" s="149"/>
      <c r="BAP76" s="149"/>
      <c r="BAQ76" s="149"/>
      <c r="BAR76" s="149"/>
      <c r="BAS76" s="149"/>
      <c r="BAT76" s="149"/>
      <c r="BAU76" s="149"/>
      <c r="BAV76" s="149"/>
      <c r="BAW76" s="150"/>
      <c r="BAX76" s="149"/>
      <c r="BAY76" s="149"/>
      <c r="BAZ76" s="149"/>
      <c r="BBA76" s="149"/>
      <c r="BBB76" s="149"/>
      <c r="BBC76" s="149"/>
      <c r="BBD76" s="149"/>
      <c r="BBE76" s="149"/>
      <c r="BBF76" s="149"/>
      <c r="BBG76" s="149"/>
      <c r="BBH76" s="149"/>
      <c r="BBI76" s="149"/>
      <c r="BBJ76" s="149"/>
      <c r="BBK76" s="149"/>
      <c r="BBL76" s="149"/>
      <c r="BBM76" s="150"/>
      <c r="BBN76" s="149"/>
      <c r="BBO76" s="149"/>
      <c r="BBP76" s="149"/>
      <c r="BBQ76" s="149"/>
      <c r="BBR76" s="149"/>
      <c r="BBS76" s="149"/>
      <c r="BBT76" s="149"/>
      <c r="BBU76" s="149"/>
      <c r="BBV76" s="149"/>
      <c r="BBW76" s="149"/>
      <c r="BBX76" s="149"/>
      <c r="BBY76" s="149"/>
      <c r="BBZ76" s="149"/>
      <c r="BCA76" s="149"/>
      <c r="BCB76" s="149"/>
      <c r="BCC76" s="150"/>
      <c r="BCD76" s="149"/>
      <c r="BCE76" s="149"/>
      <c r="BCF76" s="149"/>
      <c r="BCG76" s="149"/>
      <c r="BCH76" s="149"/>
      <c r="BCI76" s="149"/>
      <c r="BCJ76" s="149"/>
      <c r="BCK76" s="149"/>
      <c r="BCL76" s="149"/>
      <c r="BCM76" s="149"/>
      <c r="BCN76" s="149"/>
      <c r="BCO76" s="149"/>
      <c r="BCP76" s="149"/>
      <c r="BCQ76" s="149"/>
      <c r="BCR76" s="149"/>
      <c r="BCS76" s="150"/>
      <c r="BCT76" s="149"/>
      <c r="BCU76" s="149"/>
      <c r="BCV76" s="149"/>
      <c r="BCW76" s="149"/>
      <c r="BCX76" s="149"/>
      <c r="BCY76" s="149"/>
      <c r="BCZ76" s="149"/>
      <c r="BDA76" s="149"/>
      <c r="BDB76" s="149"/>
      <c r="BDC76" s="149"/>
      <c r="BDD76" s="149"/>
      <c r="BDE76" s="149"/>
      <c r="BDF76" s="149"/>
      <c r="BDG76" s="149"/>
      <c r="BDH76" s="149"/>
      <c r="BDI76" s="150"/>
      <c r="BDJ76" s="149"/>
      <c r="BDK76" s="149"/>
      <c r="BDL76" s="149"/>
      <c r="BDM76" s="149"/>
      <c r="BDN76" s="149"/>
      <c r="BDO76" s="149"/>
      <c r="BDP76" s="149"/>
      <c r="BDQ76" s="149"/>
      <c r="BDR76" s="149"/>
      <c r="BDS76" s="149"/>
      <c r="BDT76" s="149"/>
      <c r="BDU76" s="149"/>
      <c r="BDV76" s="149"/>
      <c r="BDW76" s="149"/>
      <c r="BDX76" s="149"/>
      <c r="BDY76" s="150"/>
      <c r="BDZ76" s="149"/>
      <c r="BEA76" s="149"/>
      <c r="BEB76" s="149"/>
      <c r="BEC76" s="149"/>
      <c r="BED76" s="149"/>
      <c r="BEE76" s="149"/>
      <c r="BEF76" s="149"/>
      <c r="BEG76" s="149"/>
      <c r="BEH76" s="149"/>
      <c r="BEI76" s="149"/>
      <c r="BEJ76" s="149"/>
      <c r="BEK76" s="149"/>
      <c r="BEL76" s="149"/>
      <c r="BEM76" s="149"/>
      <c r="BEN76" s="149"/>
      <c r="BEO76" s="150"/>
      <c r="BEP76" s="149"/>
      <c r="BEQ76" s="149"/>
      <c r="BER76" s="149"/>
      <c r="BES76" s="149"/>
      <c r="BET76" s="149"/>
      <c r="BEU76" s="149"/>
      <c r="BEV76" s="149"/>
      <c r="BEW76" s="149"/>
      <c r="BEX76" s="149"/>
      <c r="BEY76" s="149"/>
      <c r="BEZ76" s="149"/>
      <c r="BFA76" s="149"/>
      <c r="BFB76" s="149"/>
      <c r="BFC76" s="149"/>
      <c r="BFD76" s="149"/>
      <c r="BFE76" s="150"/>
      <c r="BFF76" s="149"/>
      <c r="BFG76" s="149"/>
      <c r="BFH76" s="149"/>
      <c r="BFI76" s="149"/>
      <c r="BFJ76" s="149"/>
      <c r="BFK76" s="149"/>
      <c r="BFL76" s="149"/>
      <c r="BFM76" s="149"/>
      <c r="BFN76" s="149"/>
      <c r="BFO76" s="149"/>
      <c r="BFP76" s="149"/>
      <c r="BFQ76" s="149"/>
      <c r="BFR76" s="149"/>
      <c r="BFS76" s="149"/>
      <c r="BFT76" s="149"/>
      <c r="BFU76" s="150"/>
      <c r="BFV76" s="149"/>
      <c r="BFW76" s="149"/>
      <c r="BFX76" s="149"/>
      <c r="BFY76" s="149"/>
      <c r="BFZ76" s="149"/>
      <c r="BGA76" s="149"/>
      <c r="BGB76" s="149"/>
      <c r="BGC76" s="149"/>
      <c r="BGD76" s="149"/>
      <c r="BGE76" s="149"/>
      <c r="BGF76" s="149"/>
      <c r="BGG76" s="149"/>
      <c r="BGH76" s="149"/>
      <c r="BGI76" s="149"/>
      <c r="BGJ76" s="149"/>
      <c r="BGK76" s="150"/>
      <c r="BGL76" s="149"/>
      <c r="BGM76" s="149"/>
      <c r="BGN76" s="149"/>
      <c r="BGO76" s="149"/>
      <c r="BGP76" s="149"/>
      <c r="BGQ76" s="149"/>
      <c r="BGR76" s="149"/>
      <c r="BGS76" s="149"/>
      <c r="BGT76" s="149"/>
      <c r="BGU76" s="149"/>
      <c r="BGV76" s="149"/>
      <c r="BGW76" s="149"/>
      <c r="BGX76" s="149"/>
      <c r="BGY76" s="149"/>
      <c r="BGZ76" s="149"/>
      <c r="BHA76" s="150"/>
      <c r="BHB76" s="149"/>
      <c r="BHC76" s="149"/>
      <c r="BHD76" s="149"/>
      <c r="BHE76" s="149"/>
      <c r="BHF76" s="149"/>
      <c r="BHG76" s="149"/>
      <c r="BHH76" s="149"/>
      <c r="BHI76" s="149"/>
      <c r="BHJ76" s="149"/>
      <c r="BHK76" s="149"/>
      <c r="BHL76" s="149"/>
      <c r="BHM76" s="149"/>
      <c r="BHN76" s="149"/>
      <c r="BHO76" s="149"/>
      <c r="BHP76" s="149"/>
      <c r="BHQ76" s="150"/>
      <c r="BHR76" s="149"/>
      <c r="BHS76" s="149"/>
      <c r="BHT76" s="149"/>
      <c r="BHU76" s="149"/>
      <c r="BHV76" s="149"/>
      <c r="BHW76" s="149"/>
      <c r="BHX76" s="149"/>
      <c r="BHY76" s="149"/>
      <c r="BHZ76" s="149"/>
      <c r="BIA76" s="149"/>
      <c r="BIB76" s="149"/>
      <c r="BIC76" s="149"/>
      <c r="BID76" s="149"/>
      <c r="BIE76" s="149"/>
      <c r="BIF76" s="149"/>
      <c r="BIG76" s="150"/>
      <c r="BIH76" s="149"/>
      <c r="BII76" s="149"/>
      <c r="BIJ76" s="149"/>
      <c r="BIK76" s="149"/>
      <c r="BIL76" s="149"/>
      <c r="BIM76" s="149"/>
      <c r="BIN76" s="149"/>
      <c r="BIO76" s="149"/>
      <c r="BIP76" s="149"/>
      <c r="BIQ76" s="149"/>
      <c r="BIR76" s="149"/>
      <c r="BIS76" s="149"/>
      <c r="BIT76" s="149"/>
      <c r="BIU76" s="149"/>
      <c r="BIV76" s="149"/>
      <c r="BIW76" s="150"/>
      <c r="BIX76" s="149"/>
      <c r="BIY76" s="149"/>
      <c r="BIZ76" s="149"/>
      <c r="BJA76" s="149"/>
      <c r="BJB76" s="149"/>
      <c r="BJC76" s="149"/>
      <c r="BJD76" s="149"/>
      <c r="BJE76" s="149"/>
      <c r="BJF76" s="149"/>
      <c r="BJG76" s="149"/>
      <c r="BJH76" s="149"/>
      <c r="BJI76" s="149"/>
      <c r="BJJ76" s="149"/>
      <c r="BJK76" s="149"/>
      <c r="BJL76" s="149"/>
      <c r="BJM76" s="150"/>
      <c r="BJN76" s="149"/>
      <c r="BJO76" s="149"/>
      <c r="BJP76" s="149"/>
      <c r="BJQ76" s="149"/>
      <c r="BJR76" s="149"/>
      <c r="BJS76" s="149"/>
      <c r="BJT76" s="149"/>
      <c r="BJU76" s="149"/>
      <c r="BJV76" s="149"/>
      <c r="BJW76" s="149"/>
      <c r="BJX76" s="149"/>
      <c r="BJY76" s="149"/>
      <c r="BJZ76" s="149"/>
      <c r="BKA76" s="149"/>
      <c r="BKB76" s="149"/>
      <c r="BKC76" s="150"/>
      <c r="BKD76" s="149"/>
      <c r="BKE76" s="149"/>
      <c r="BKF76" s="149"/>
      <c r="BKG76" s="149"/>
      <c r="BKH76" s="149"/>
      <c r="BKI76" s="149"/>
      <c r="BKJ76" s="149"/>
      <c r="BKK76" s="149"/>
      <c r="BKL76" s="149"/>
      <c r="BKM76" s="149"/>
      <c r="BKN76" s="149"/>
      <c r="BKO76" s="149"/>
      <c r="BKP76" s="149"/>
      <c r="BKQ76" s="149"/>
      <c r="BKR76" s="149"/>
      <c r="BKS76" s="150"/>
      <c r="BKT76" s="149"/>
      <c r="BKU76" s="149"/>
      <c r="BKV76" s="149"/>
      <c r="BKW76" s="149"/>
      <c r="BKX76" s="149"/>
      <c r="BKY76" s="149"/>
      <c r="BKZ76" s="149"/>
      <c r="BLA76" s="149"/>
      <c r="BLB76" s="149"/>
      <c r="BLC76" s="149"/>
      <c r="BLD76" s="149"/>
      <c r="BLE76" s="149"/>
      <c r="BLF76" s="149"/>
      <c r="BLG76" s="149"/>
      <c r="BLH76" s="149"/>
      <c r="BLI76" s="150"/>
      <c r="BLJ76" s="149"/>
      <c r="BLK76" s="149"/>
      <c r="BLL76" s="149"/>
      <c r="BLM76" s="149"/>
      <c r="BLN76" s="149"/>
      <c r="BLO76" s="149"/>
      <c r="BLP76" s="149"/>
      <c r="BLQ76" s="149"/>
      <c r="BLR76" s="149"/>
      <c r="BLS76" s="149"/>
      <c r="BLT76" s="149"/>
      <c r="BLU76" s="149"/>
      <c r="BLV76" s="149"/>
      <c r="BLW76" s="149"/>
      <c r="BLX76" s="149"/>
      <c r="BLY76" s="150"/>
      <c r="BLZ76" s="149"/>
      <c r="BMA76" s="149"/>
      <c r="BMB76" s="149"/>
      <c r="BMC76" s="149"/>
      <c r="BMD76" s="149"/>
      <c r="BME76" s="149"/>
      <c r="BMF76" s="149"/>
      <c r="BMG76" s="149"/>
      <c r="BMH76" s="149"/>
      <c r="BMI76" s="149"/>
      <c r="BMJ76" s="149"/>
      <c r="BMK76" s="149"/>
      <c r="BML76" s="149"/>
      <c r="BMM76" s="149"/>
      <c r="BMN76" s="149"/>
      <c r="BMO76" s="150"/>
      <c r="BMP76" s="149"/>
      <c r="BMQ76" s="149"/>
      <c r="BMR76" s="149"/>
      <c r="BMS76" s="149"/>
      <c r="BMT76" s="149"/>
      <c r="BMU76" s="149"/>
      <c r="BMV76" s="149"/>
      <c r="BMW76" s="149"/>
      <c r="BMX76" s="149"/>
      <c r="BMY76" s="149"/>
      <c r="BMZ76" s="149"/>
      <c r="BNA76" s="149"/>
      <c r="BNB76" s="149"/>
      <c r="BNC76" s="149"/>
      <c r="BND76" s="149"/>
      <c r="BNE76" s="150"/>
      <c r="BNF76" s="149"/>
      <c r="BNG76" s="149"/>
      <c r="BNH76" s="149"/>
      <c r="BNI76" s="149"/>
      <c r="BNJ76" s="149"/>
      <c r="BNK76" s="149"/>
      <c r="BNL76" s="149"/>
      <c r="BNM76" s="149"/>
      <c r="BNN76" s="149"/>
      <c r="BNO76" s="149"/>
      <c r="BNP76" s="149"/>
      <c r="BNQ76" s="149"/>
      <c r="BNR76" s="149"/>
      <c r="BNS76" s="149"/>
      <c r="BNT76" s="149"/>
      <c r="BNU76" s="150"/>
      <c r="BNV76" s="149"/>
      <c r="BNW76" s="149"/>
      <c r="BNX76" s="149"/>
      <c r="BNY76" s="149"/>
      <c r="BNZ76" s="149"/>
      <c r="BOA76" s="149"/>
      <c r="BOB76" s="149"/>
      <c r="BOC76" s="149"/>
      <c r="BOD76" s="149"/>
      <c r="BOE76" s="149"/>
      <c r="BOF76" s="149"/>
      <c r="BOG76" s="149"/>
      <c r="BOH76" s="149"/>
      <c r="BOI76" s="149"/>
      <c r="BOJ76" s="149"/>
      <c r="BOK76" s="150"/>
      <c r="BOL76" s="149"/>
      <c r="BOM76" s="149"/>
      <c r="BON76" s="149"/>
      <c r="BOO76" s="149"/>
      <c r="BOP76" s="149"/>
      <c r="BOQ76" s="149"/>
      <c r="BOR76" s="149"/>
      <c r="BOS76" s="149"/>
      <c r="BOT76" s="149"/>
      <c r="BOU76" s="149"/>
      <c r="BOV76" s="149"/>
      <c r="BOW76" s="149"/>
      <c r="BOX76" s="149"/>
      <c r="BOY76" s="149"/>
      <c r="BOZ76" s="149"/>
      <c r="BPA76" s="150"/>
      <c r="BPB76" s="149"/>
      <c r="BPC76" s="149"/>
      <c r="BPD76" s="149"/>
      <c r="BPE76" s="149"/>
      <c r="BPF76" s="149"/>
      <c r="BPG76" s="149"/>
      <c r="BPH76" s="149"/>
      <c r="BPI76" s="149"/>
      <c r="BPJ76" s="149"/>
      <c r="BPK76" s="149"/>
      <c r="BPL76" s="149"/>
      <c r="BPM76" s="149"/>
      <c r="BPN76" s="149"/>
      <c r="BPO76" s="149"/>
      <c r="BPP76" s="149"/>
      <c r="BPQ76" s="150"/>
      <c r="BPR76" s="149"/>
      <c r="BPS76" s="149"/>
      <c r="BPT76" s="149"/>
      <c r="BPU76" s="149"/>
      <c r="BPV76" s="149"/>
      <c r="BPW76" s="149"/>
      <c r="BPX76" s="149"/>
      <c r="BPY76" s="149"/>
      <c r="BPZ76" s="149"/>
      <c r="BQA76" s="149"/>
      <c r="BQB76" s="149"/>
      <c r="BQC76" s="149"/>
      <c r="BQD76" s="149"/>
      <c r="BQE76" s="149"/>
      <c r="BQF76" s="149"/>
      <c r="BQG76" s="150"/>
      <c r="BQH76" s="149"/>
      <c r="BQI76" s="149"/>
      <c r="BQJ76" s="149"/>
      <c r="BQK76" s="149"/>
      <c r="BQL76" s="149"/>
      <c r="BQM76" s="149"/>
      <c r="BQN76" s="149"/>
      <c r="BQO76" s="149"/>
      <c r="BQP76" s="149"/>
      <c r="BQQ76" s="149"/>
      <c r="BQR76" s="149"/>
      <c r="BQS76" s="149"/>
      <c r="BQT76" s="149"/>
      <c r="BQU76" s="149"/>
      <c r="BQV76" s="149"/>
      <c r="BQW76" s="150"/>
      <c r="BQX76" s="149"/>
      <c r="BQY76" s="149"/>
      <c r="BQZ76" s="149"/>
      <c r="BRA76" s="149"/>
      <c r="BRB76" s="149"/>
      <c r="BRC76" s="149"/>
      <c r="BRD76" s="149"/>
      <c r="BRE76" s="149"/>
      <c r="BRF76" s="149"/>
      <c r="BRG76" s="149"/>
      <c r="BRH76" s="149"/>
      <c r="BRI76" s="149"/>
      <c r="BRJ76" s="149"/>
      <c r="BRK76" s="149"/>
      <c r="BRL76" s="149"/>
      <c r="BRM76" s="150"/>
      <c r="BRN76" s="149"/>
      <c r="BRO76" s="149"/>
      <c r="BRP76" s="149"/>
      <c r="BRQ76" s="149"/>
      <c r="BRR76" s="149"/>
      <c r="BRS76" s="149"/>
      <c r="BRT76" s="149"/>
      <c r="BRU76" s="149"/>
      <c r="BRV76" s="149"/>
      <c r="BRW76" s="149"/>
      <c r="BRX76" s="149"/>
      <c r="BRY76" s="149"/>
      <c r="BRZ76" s="149"/>
      <c r="BSA76" s="149"/>
      <c r="BSB76" s="149"/>
      <c r="BSC76" s="150"/>
      <c r="BSD76" s="149"/>
      <c r="BSE76" s="149"/>
      <c r="BSF76" s="149"/>
      <c r="BSG76" s="149"/>
      <c r="BSH76" s="149"/>
      <c r="BSI76" s="149"/>
      <c r="BSJ76" s="149"/>
      <c r="BSK76" s="149"/>
      <c r="BSL76" s="149"/>
      <c r="BSM76" s="149"/>
      <c r="BSN76" s="149"/>
      <c r="BSO76" s="149"/>
      <c r="BSP76" s="149"/>
      <c r="BSQ76" s="149"/>
      <c r="BSR76" s="149"/>
      <c r="BSS76" s="150"/>
      <c r="BST76" s="149"/>
      <c r="BSU76" s="149"/>
      <c r="BSV76" s="149"/>
      <c r="BSW76" s="149"/>
      <c r="BSX76" s="149"/>
      <c r="BSY76" s="149"/>
      <c r="BSZ76" s="149"/>
      <c r="BTA76" s="149"/>
      <c r="BTB76" s="149"/>
      <c r="BTC76" s="149"/>
      <c r="BTD76" s="149"/>
      <c r="BTE76" s="149"/>
      <c r="BTF76" s="149"/>
      <c r="BTG76" s="149"/>
      <c r="BTH76" s="149"/>
      <c r="BTI76" s="150"/>
      <c r="BTJ76" s="149"/>
      <c r="BTK76" s="149"/>
      <c r="BTL76" s="149"/>
      <c r="BTM76" s="149"/>
      <c r="BTN76" s="149"/>
      <c r="BTO76" s="149"/>
      <c r="BTP76" s="149"/>
      <c r="BTQ76" s="149"/>
      <c r="BTR76" s="149"/>
      <c r="BTS76" s="149"/>
      <c r="BTT76" s="149"/>
      <c r="BTU76" s="149"/>
      <c r="BTV76" s="149"/>
      <c r="BTW76" s="149"/>
      <c r="BTX76" s="149"/>
      <c r="BTY76" s="150"/>
      <c r="BTZ76" s="149"/>
      <c r="BUA76" s="149"/>
      <c r="BUB76" s="149"/>
      <c r="BUC76" s="149"/>
      <c r="BUD76" s="149"/>
      <c r="BUE76" s="149"/>
      <c r="BUF76" s="149"/>
      <c r="BUG76" s="149"/>
      <c r="BUH76" s="149"/>
      <c r="BUI76" s="149"/>
      <c r="BUJ76" s="149"/>
      <c r="BUK76" s="149"/>
      <c r="BUL76" s="149"/>
      <c r="BUM76" s="149"/>
      <c r="BUN76" s="149"/>
      <c r="BUO76" s="150"/>
      <c r="BUP76" s="149"/>
      <c r="BUQ76" s="149"/>
      <c r="BUR76" s="149"/>
      <c r="BUS76" s="149"/>
      <c r="BUT76" s="149"/>
      <c r="BUU76" s="149"/>
      <c r="BUV76" s="149"/>
      <c r="BUW76" s="149"/>
      <c r="BUX76" s="149"/>
      <c r="BUY76" s="149"/>
      <c r="BUZ76" s="149"/>
      <c r="BVA76" s="149"/>
      <c r="BVB76" s="149"/>
      <c r="BVC76" s="149"/>
      <c r="BVD76" s="149"/>
      <c r="BVE76" s="150"/>
      <c r="BVF76" s="149"/>
      <c r="BVG76" s="149"/>
      <c r="BVH76" s="149"/>
      <c r="BVI76" s="149"/>
      <c r="BVJ76" s="149"/>
      <c r="BVK76" s="149"/>
      <c r="BVL76" s="149"/>
      <c r="BVM76" s="149"/>
      <c r="BVN76" s="149"/>
      <c r="BVO76" s="149"/>
      <c r="BVP76" s="149"/>
      <c r="BVQ76" s="149"/>
      <c r="BVR76" s="149"/>
      <c r="BVS76" s="149"/>
      <c r="BVT76" s="149"/>
      <c r="BVU76" s="150"/>
      <c r="BVV76" s="149"/>
      <c r="BVW76" s="149"/>
      <c r="BVX76" s="149"/>
      <c r="BVY76" s="149"/>
      <c r="BVZ76" s="149"/>
      <c r="BWA76" s="149"/>
      <c r="BWB76" s="149"/>
      <c r="BWC76" s="149"/>
      <c r="BWD76" s="149"/>
      <c r="BWE76" s="149"/>
      <c r="BWF76" s="149"/>
      <c r="BWG76" s="149"/>
      <c r="BWH76" s="149"/>
      <c r="BWI76" s="149"/>
      <c r="BWJ76" s="149"/>
      <c r="BWK76" s="150"/>
      <c r="BWL76" s="149"/>
      <c r="BWM76" s="149"/>
      <c r="BWN76" s="149"/>
      <c r="BWO76" s="149"/>
      <c r="BWP76" s="149"/>
      <c r="BWQ76" s="149"/>
      <c r="BWR76" s="149"/>
      <c r="BWS76" s="149"/>
      <c r="BWT76" s="149"/>
      <c r="BWU76" s="149"/>
      <c r="BWV76" s="149"/>
      <c r="BWW76" s="149"/>
      <c r="BWX76" s="149"/>
      <c r="BWY76" s="149"/>
      <c r="BWZ76" s="149"/>
      <c r="BXA76" s="150"/>
      <c r="BXB76" s="149"/>
      <c r="BXC76" s="149"/>
      <c r="BXD76" s="149"/>
      <c r="BXE76" s="149"/>
      <c r="BXF76" s="149"/>
      <c r="BXG76" s="149"/>
      <c r="BXH76" s="149"/>
      <c r="BXI76" s="149"/>
      <c r="BXJ76" s="149"/>
      <c r="BXK76" s="149"/>
      <c r="BXL76" s="149"/>
      <c r="BXM76" s="149"/>
      <c r="BXN76" s="149"/>
      <c r="BXO76" s="149"/>
      <c r="BXP76" s="149"/>
      <c r="BXQ76" s="150"/>
      <c r="BXR76" s="149"/>
      <c r="BXS76" s="149"/>
      <c r="BXT76" s="149"/>
      <c r="BXU76" s="149"/>
      <c r="BXV76" s="149"/>
      <c r="BXW76" s="149"/>
      <c r="BXX76" s="149"/>
      <c r="BXY76" s="149"/>
      <c r="BXZ76" s="149"/>
      <c r="BYA76" s="149"/>
      <c r="BYB76" s="149"/>
      <c r="BYC76" s="149"/>
      <c r="BYD76" s="149"/>
      <c r="BYE76" s="149"/>
      <c r="BYF76" s="149"/>
      <c r="BYG76" s="150"/>
      <c r="BYH76" s="149"/>
      <c r="BYI76" s="149"/>
      <c r="BYJ76" s="149"/>
      <c r="BYK76" s="149"/>
      <c r="BYL76" s="149"/>
      <c r="BYM76" s="149"/>
      <c r="BYN76" s="149"/>
      <c r="BYO76" s="149"/>
      <c r="BYP76" s="149"/>
      <c r="BYQ76" s="149"/>
      <c r="BYR76" s="149"/>
      <c r="BYS76" s="149"/>
      <c r="BYT76" s="149"/>
      <c r="BYU76" s="149"/>
      <c r="BYV76" s="149"/>
      <c r="BYW76" s="150"/>
      <c r="BYX76" s="149"/>
      <c r="BYY76" s="149"/>
      <c r="BYZ76" s="149"/>
      <c r="BZA76" s="149"/>
      <c r="BZB76" s="149"/>
      <c r="BZC76" s="149"/>
      <c r="BZD76" s="149"/>
      <c r="BZE76" s="149"/>
      <c r="BZF76" s="149"/>
      <c r="BZG76" s="149"/>
      <c r="BZH76" s="149"/>
      <c r="BZI76" s="149"/>
      <c r="BZJ76" s="149"/>
      <c r="BZK76" s="149"/>
      <c r="BZL76" s="149"/>
      <c r="BZM76" s="150"/>
      <c r="BZN76" s="149"/>
      <c r="BZO76" s="149"/>
      <c r="BZP76" s="149"/>
      <c r="BZQ76" s="149"/>
      <c r="BZR76" s="149"/>
      <c r="BZS76" s="149"/>
      <c r="BZT76" s="149"/>
      <c r="BZU76" s="149"/>
      <c r="BZV76" s="149"/>
      <c r="BZW76" s="149"/>
      <c r="BZX76" s="149"/>
      <c r="BZY76" s="149"/>
      <c r="BZZ76" s="149"/>
      <c r="CAA76" s="149"/>
      <c r="CAB76" s="149"/>
      <c r="CAC76" s="150"/>
      <c r="CAD76" s="149"/>
      <c r="CAE76" s="149"/>
      <c r="CAF76" s="149"/>
      <c r="CAG76" s="149"/>
      <c r="CAH76" s="149"/>
      <c r="CAI76" s="149"/>
      <c r="CAJ76" s="149"/>
      <c r="CAK76" s="149"/>
      <c r="CAL76" s="149"/>
      <c r="CAM76" s="149"/>
      <c r="CAN76" s="149"/>
      <c r="CAO76" s="149"/>
      <c r="CAP76" s="149"/>
      <c r="CAQ76" s="149"/>
      <c r="CAR76" s="149"/>
      <c r="CAS76" s="150"/>
      <c r="CAT76" s="149"/>
      <c r="CAU76" s="149"/>
      <c r="CAV76" s="149"/>
      <c r="CAW76" s="149"/>
      <c r="CAX76" s="149"/>
      <c r="CAY76" s="149"/>
      <c r="CAZ76" s="149"/>
      <c r="CBA76" s="149"/>
      <c r="CBB76" s="149"/>
      <c r="CBC76" s="149"/>
      <c r="CBD76" s="149"/>
      <c r="CBE76" s="149"/>
      <c r="CBF76" s="149"/>
      <c r="CBG76" s="149"/>
      <c r="CBH76" s="149"/>
      <c r="CBI76" s="150"/>
      <c r="CBJ76" s="149"/>
      <c r="CBK76" s="149"/>
      <c r="CBL76" s="149"/>
      <c r="CBM76" s="149"/>
      <c r="CBN76" s="149"/>
      <c r="CBO76" s="149"/>
      <c r="CBP76" s="149"/>
      <c r="CBQ76" s="149"/>
      <c r="CBR76" s="149"/>
      <c r="CBS76" s="149"/>
      <c r="CBT76" s="149"/>
      <c r="CBU76" s="149"/>
      <c r="CBV76" s="149"/>
      <c r="CBW76" s="149"/>
      <c r="CBX76" s="149"/>
      <c r="CBY76" s="150"/>
      <c r="CBZ76" s="149"/>
      <c r="CCA76" s="149"/>
      <c r="CCB76" s="149"/>
      <c r="CCC76" s="149"/>
      <c r="CCD76" s="149"/>
      <c r="CCE76" s="149"/>
      <c r="CCF76" s="149"/>
      <c r="CCG76" s="149"/>
      <c r="CCH76" s="149"/>
      <c r="CCI76" s="149"/>
      <c r="CCJ76" s="149"/>
      <c r="CCK76" s="149"/>
      <c r="CCL76" s="149"/>
      <c r="CCM76" s="149"/>
      <c r="CCN76" s="149"/>
      <c r="CCO76" s="150"/>
      <c r="CCP76" s="149"/>
      <c r="CCQ76" s="149"/>
      <c r="CCR76" s="149"/>
      <c r="CCS76" s="149"/>
      <c r="CCT76" s="149"/>
      <c r="CCU76" s="149"/>
      <c r="CCV76" s="149"/>
      <c r="CCW76" s="149"/>
      <c r="CCX76" s="149"/>
      <c r="CCY76" s="149"/>
      <c r="CCZ76" s="149"/>
      <c r="CDA76" s="149"/>
      <c r="CDB76" s="149"/>
      <c r="CDC76" s="149"/>
      <c r="CDD76" s="149"/>
      <c r="CDE76" s="150"/>
      <c r="CDF76" s="149"/>
      <c r="CDG76" s="149"/>
      <c r="CDH76" s="149"/>
      <c r="CDI76" s="149"/>
      <c r="CDJ76" s="149"/>
      <c r="CDK76" s="149"/>
      <c r="CDL76" s="149"/>
      <c r="CDM76" s="149"/>
      <c r="CDN76" s="149"/>
      <c r="CDO76" s="149"/>
      <c r="CDP76" s="149"/>
      <c r="CDQ76" s="149"/>
      <c r="CDR76" s="149"/>
      <c r="CDS76" s="149"/>
      <c r="CDT76" s="149"/>
      <c r="CDU76" s="150"/>
      <c r="CDV76" s="149"/>
      <c r="CDW76" s="149"/>
      <c r="CDX76" s="149"/>
      <c r="CDY76" s="149"/>
      <c r="CDZ76" s="149"/>
      <c r="CEA76" s="149"/>
      <c r="CEB76" s="149"/>
      <c r="CEC76" s="149"/>
      <c r="CED76" s="149"/>
      <c r="CEE76" s="149"/>
      <c r="CEF76" s="149"/>
      <c r="CEG76" s="149"/>
      <c r="CEH76" s="149"/>
      <c r="CEI76" s="149"/>
      <c r="CEJ76" s="149"/>
      <c r="CEK76" s="150"/>
      <c r="CEL76" s="149"/>
      <c r="CEM76" s="149"/>
      <c r="CEN76" s="149"/>
      <c r="CEO76" s="149"/>
      <c r="CEP76" s="149"/>
      <c r="CEQ76" s="149"/>
      <c r="CER76" s="149"/>
      <c r="CES76" s="149"/>
      <c r="CET76" s="149"/>
      <c r="CEU76" s="149"/>
      <c r="CEV76" s="149"/>
      <c r="CEW76" s="149"/>
      <c r="CEX76" s="149"/>
      <c r="CEY76" s="149"/>
      <c r="CEZ76" s="149"/>
      <c r="CFA76" s="150"/>
      <c r="CFB76" s="149"/>
      <c r="CFC76" s="149"/>
      <c r="CFD76" s="149"/>
      <c r="CFE76" s="149"/>
      <c r="CFF76" s="149"/>
      <c r="CFG76" s="149"/>
      <c r="CFH76" s="149"/>
      <c r="CFI76" s="149"/>
      <c r="CFJ76" s="149"/>
      <c r="CFK76" s="149"/>
      <c r="CFL76" s="149"/>
      <c r="CFM76" s="149"/>
      <c r="CFN76" s="149"/>
      <c r="CFO76" s="149"/>
      <c r="CFP76" s="149"/>
      <c r="CFQ76" s="150"/>
      <c r="CFR76" s="149"/>
      <c r="CFS76" s="149"/>
      <c r="CFT76" s="149"/>
      <c r="CFU76" s="149"/>
      <c r="CFV76" s="149"/>
      <c r="CFW76" s="149"/>
      <c r="CFX76" s="149"/>
      <c r="CFY76" s="149"/>
      <c r="CFZ76" s="149"/>
      <c r="CGA76" s="149"/>
      <c r="CGB76" s="149"/>
      <c r="CGC76" s="149"/>
      <c r="CGD76" s="149"/>
      <c r="CGE76" s="149"/>
      <c r="CGF76" s="149"/>
      <c r="CGG76" s="150"/>
      <c r="CGH76" s="149"/>
      <c r="CGI76" s="149"/>
      <c r="CGJ76" s="149"/>
      <c r="CGK76" s="149"/>
      <c r="CGL76" s="149"/>
      <c r="CGM76" s="149"/>
      <c r="CGN76" s="149"/>
      <c r="CGO76" s="149"/>
      <c r="CGP76" s="149"/>
      <c r="CGQ76" s="149"/>
      <c r="CGR76" s="149"/>
      <c r="CGS76" s="149"/>
      <c r="CGT76" s="149"/>
      <c r="CGU76" s="149"/>
      <c r="CGV76" s="149"/>
      <c r="CGW76" s="150"/>
      <c r="CGX76" s="149"/>
      <c r="CGY76" s="149"/>
      <c r="CGZ76" s="149"/>
      <c r="CHA76" s="149"/>
      <c r="CHB76" s="149"/>
      <c r="CHC76" s="149"/>
      <c r="CHD76" s="149"/>
      <c r="CHE76" s="149"/>
      <c r="CHF76" s="149"/>
      <c r="CHG76" s="149"/>
      <c r="CHH76" s="149"/>
      <c r="CHI76" s="149"/>
      <c r="CHJ76" s="149"/>
      <c r="CHK76" s="149"/>
      <c r="CHL76" s="149"/>
      <c r="CHM76" s="150"/>
      <c r="CHN76" s="149"/>
      <c r="CHO76" s="149"/>
      <c r="CHP76" s="149"/>
      <c r="CHQ76" s="149"/>
      <c r="CHR76" s="149"/>
      <c r="CHS76" s="149"/>
      <c r="CHT76" s="149"/>
      <c r="CHU76" s="149"/>
      <c r="CHV76" s="149"/>
      <c r="CHW76" s="149"/>
      <c r="CHX76" s="149"/>
      <c r="CHY76" s="149"/>
      <c r="CHZ76" s="149"/>
      <c r="CIA76" s="149"/>
      <c r="CIB76" s="149"/>
      <c r="CIC76" s="150"/>
      <c r="CID76" s="149"/>
      <c r="CIE76" s="149"/>
      <c r="CIF76" s="149"/>
      <c r="CIG76" s="149"/>
      <c r="CIH76" s="149"/>
      <c r="CII76" s="149"/>
      <c r="CIJ76" s="149"/>
      <c r="CIK76" s="149"/>
      <c r="CIL76" s="149"/>
      <c r="CIM76" s="149"/>
      <c r="CIN76" s="149"/>
      <c r="CIO76" s="149"/>
      <c r="CIP76" s="149"/>
      <c r="CIQ76" s="149"/>
      <c r="CIR76" s="149"/>
      <c r="CIS76" s="150"/>
      <c r="CIT76" s="149"/>
      <c r="CIU76" s="149"/>
      <c r="CIV76" s="149"/>
      <c r="CIW76" s="149"/>
      <c r="CIX76" s="149"/>
      <c r="CIY76" s="149"/>
      <c r="CIZ76" s="149"/>
      <c r="CJA76" s="149"/>
      <c r="CJB76" s="149"/>
      <c r="CJC76" s="149"/>
      <c r="CJD76" s="149"/>
      <c r="CJE76" s="149"/>
      <c r="CJF76" s="149"/>
      <c r="CJG76" s="149"/>
      <c r="CJH76" s="149"/>
      <c r="CJI76" s="150"/>
      <c r="CJJ76" s="149"/>
      <c r="CJK76" s="149"/>
      <c r="CJL76" s="149"/>
      <c r="CJM76" s="149"/>
      <c r="CJN76" s="149"/>
      <c r="CJO76" s="149"/>
      <c r="CJP76" s="149"/>
      <c r="CJQ76" s="149"/>
      <c r="CJR76" s="149"/>
      <c r="CJS76" s="149"/>
      <c r="CJT76" s="149"/>
      <c r="CJU76" s="149"/>
      <c r="CJV76" s="149"/>
      <c r="CJW76" s="149"/>
      <c r="CJX76" s="149"/>
      <c r="CJY76" s="150"/>
      <c r="CJZ76" s="149"/>
      <c r="CKA76" s="149"/>
      <c r="CKB76" s="149"/>
      <c r="CKC76" s="149"/>
      <c r="CKD76" s="149"/>
      <c r="CKE76" s="149"/>
      <c r="CKF76" s="149"/>
      <c r="CKG76" s="149"/>
      <c r="CKH76" s="149"/>
      <c r="CKI76" s="149"/>
      <c r="CKJ76" s="149"/>
      <c r="CKK76" s="149"/>
      <c r="CKL76" s="149"/>
      <c r="CKM76" s="149"/>
      <c r="CKN76" s="149"/>
      <c r="CKO76" s="150"/>
      <c r="CKP76" s="149"/>
      <c r="CKQ76" s="149"/>
      <c r="CKR76" s="149"/>
      <c r="CKS76" s="149"/>
      <c r="CKT76" s="149"/>
      <c r="CKU76" s="149"/>
      <c r="CKV76" s="149"/>
      <c r="CKW76" s="149"/>
      <c r="CKX76" s="149"/>
      <c r="CKY76" s="149"/>
      <c r="CKZ76" s="149"/>
      <c r="CLA76" s="149"/>
      <c r="CLB76" s="149"/>
      <c r="CLC76" s="149"/>
      <c r="CLD76" s="149"/>
      <c r="CLE76" s="150"/>
      <c r="CLF76" s="149"/>
      <c r="CLG76" s="149"/>
      <c r="CLH76" s="149"/>
      <c r="CLI76" s="149"/>
      <c r="CLJ76" s="149"/>
      <c r="CLK76" s="149"/>
      <c r="CLL76" s="149"/>
      <c r="CLM76" s="149"/>
      <c r="CLN76" s="149"/>
      <c r="CLO76" s="149"/>
      <c r="CLP76" s="149"/>
      <c r="CLQ76" s="149"/>
      <c r="CLR76" s="149"/>
      <c r="CLS76" s="149"/>
      <c r="CLT76" s="149"/>
      <c r="CLU76" s="150"/>
      <c r="CLV76" s="149"/>
      <c r="CLW76" s="149"/>
      <c r="CLX76" s="149"/>
      <c r="CLY76" s="149"/>
      <c r="CLZ76" s="149"/>
      <c r="CMA76" s="149"/>
      <c r="CMB76" s="149"/>
      <c r="CMC76" s="149"/>
      <c r="CMD76" s="149"/>
      <c r="CME76" s="149"/>
      <c r="CMF76" s="149"/>
      <c r="CMG76" s="149"/>
      <c r="CMH76" s="149"/>
      <c r="CMI76" s="149"/>
      <c r="CMJ76" s="149"/>
      <c r="CMK76" s="150"/>
      <c r="CML76" s="149"/>
      <c r="CMM76" s="149"/>
      <c r="CMN76" s="149"/>
      <c r="CMO76" s="149"/>
      <c r="CMP76" s="149"/>
      <c r="CMQ76" s="149"/>
      <c r="CMR76" s="149"/>
      <c r="CMS76" s="149"/>
      <c r="CMT76" s="149"/>
      <c r="CMU76" s="149"/>
      <c r="CMV76" s="149"/>
      <c r="CMW76" s="149"/>
      <c r="CMX76" s="149"/>
      <c r="CMY76" s="149"/>
      <c r="CMZ76" s="149"/>
      <c r="CNA76" s="150"/>
      <c r="CNB76" s="149"/>
      <c r="CNC76" s="149"/>
      <c r="CND76" s="149"/>
      <c r="CNE76" s="149"/>
      <c r="CNF76" s="149"/>
      <c r="CNG76" s="149"/>
      <c r="CNH76" s="149"/>
      <c r="CNI76" s="149"/>
      <c r="CNJ76" s="149"/>
      <c r="CNK76" s="149"/>
      <c r="CNL76" s="149"/>
      <c r="CNM76" s="149"/>
      <c r="CNN76" s="149"/>
      <c r="CNO76" s="149"/>
      <c r="CNP76" s="149"/>
      <c r="CNQ76" s="150"/>
      <c r="CNR76" s="149"/>
      <c r="CNS76" s="149"/>
      <c r="CNT76" s="149"/>
      <c r="CNU76" s="149"/>
      <c r="CNV76" s="149"/>
      <c r="CNW76" s="149"/>
      <c r="CNX76" s="149"/>
      <c r="CNY76" s="149"/>
      <c r="CNZ76" s="149"/>
      <c r="COA76" s="149"/>
      <c r="COB76" s="149"/>
      <c r="COC76" s="149"/>
      <c r="COD76" s="149"/>
      <c r="COE76" s="149"/>
      <c r="COF76" s="149"/>
      <c r="COG76" s="150"/>
      <c r="COH76" s="149"/>
      <c r="COI76" s="149"/>
      <c r="COJ76" s="149"/>
      <c r="COK76" s="149"/>
      <c r="COL76" s="149"/>
      <c r="COM76" s="149"/>
      <c r="CON76" s="149"/>
      <c r="COO76" s="149"/>
      <c r="COP76" s="149"/>
      <c r="COQ76" s="149"/>
      <c r="COR76" s="149"/>
      <c r="COS76" s="149"/>
      <c r="COT76" s="149"/>
      <c r="COU76" s="149"/>
      <c r="COV76" s="149"/>
      <c r="COW76" s="150"/>
      <c r="COX76" s="149"/>
      <c r="COY76" s="149"/>
      <c r="COZ76" s="149"/>
      <c r="CPA76" s="149"/>
      <c r="CPB76" s="149"/>
      <c r="CPC76" s="149"/>
      <c r="CPD76" s="149"/>
      <c r="CPE76" s="149"/>
      <c r="CPF76" s="149"/>
      <c r="CPG76" s="149"/>
      <c r="CPH76" s="149"/>
      <c r="CPI76" s="149"/>
      <c r="CPJ76" s="149"/>
      <c r="CPK76" s="149"/>
      <c r="CPL76" s="149"/>
      <c r="CPM76" s="150"/>
      <c r="CPN76" s="149"/>
      <c r="CPO76" s="149"/>
      <c r="CPP76" s="149"/>
      <c r="CPQ76" s="149"/>
      <c r="CPR76" s="149"/>
      <c r="CPS76" s="149"/>
      <c r="CPT76" s="149"/>
      <c r="CPU76" s="149"/>
      <c r="CPV76" s="149"/>
      <c r="CPW76" s="149"/>
      <c r="CPX76" s="149"/>
      <c r="CPY76" s="149"/>
      <c r="CPZ76" s="149"/>
      <c r="CQA76" s="149"/>
      <c r="CQB76" s="149"/>
      <c r="CQC76" s="150"/>
      <c r="CQD76" s="149"/>
      <c r="CQE76" s="149"/>
      <c r="CQF76" s="149"/>
      <c r="CQG76" s="149"/>
      <c r="CQH76" s="149"/>
      <c r="CQI76" s="149"/>
      <c r="CQJ76" s="149"/>
      <c r="CQK76" s="149"/>
      <c r="CQL76" s="149"/>
      <c r="CQM76" s="149"/>
      <c r="CQN76" s="149"/>
      <c r="CQO76" s="149"/>
      <c r="CQP76" s="149"/>
      <c r="CQQ76" s="149"/>
      <c r="CQR76" s="149"/>
      <c r="CQS76" s="150"/>
      <c r="CQT76" s="149"/>
      <c r="CQU76" s="149"/>
      <c r="CQV76" s="149"/>
      <c r="CQW76" s="149"/>
      <c r="CQX76" s="149"/>
      <c r="CQY76" s="149"/>
      <c r="CQZ76" s="149"/>
      <c r="CRA76" s="149"/>
      <c r="CRB76" s="149"/>
      <c r="CRC76" s="149"/>
      <c r="CRD76" s="149"/>
      <c r="CRE76" s="149"/>
      <c r="CRF76" s="149"/>
      <c r="CRG76" s="149"/>
      <c r="CRH76" s="149"/>
      <c r="CRI76" s="150"/>
      <c r="CRJ76" s="149"/>
      <c r="CRK76" s="149"/>
      <c r="CRL76" s="149"/>
      <c r="CRM76" s="149"/>
      <c r="CRN76" s="149"/>
      <c r="CRO76" s="149"/>
      <c r="CRP76" s="149"/>
      <c r="CRQ76" s="149"/>
      <c r="CRR76" s="149"/>
      <c r="CRS76" s="149"/>
      <c r="CRT76" s="149"/>
      <c r="CRU76" s="149"/>
      <c r="CRV76" s="149"/>
      <c r="CRW76" s="149"/>
      <c r="CRX76" s="149"/>
      <c r="CRY76" s="150"/>
      <c r="CRZ76" s="149"/>
      <c r="CSA76" s="149"/>
      <c r="CSB76" s="149"/>
      <c r="CSC76" s="149"/>
      <c r="CSD76" s="149"/>
      <c r="CSE76" s="149"/>
      <c r="CSF76" s="149"/>
      <c r="CSG76" s="149"/>
      <c r="CSH76" s="149"/>
      <c r="CSI76" s="149"/>
      <c r="CSJ76" s="149"/>
      <c r="CSK76" s="149"/>
      <c r="CSL76" s="149"/>
      <c r="CSM76" s="149"/>
      <c r="CSN76" s="149"/>
      <c r="CSO76" s="150"/>
      <c r="CSP76" s="149"/>
      <c r="CSQ76" s="149"/>
      <c r="CSR76" s="149"/>
      <c r="CSS76" s="149"/>
      <c r="CST76" s="149"/>
      <c r="CSU76" s="149"/>
      <c r="CSV76" s="149"/>
      <c r="CSW76" s="149"/>
      <c r="CSX76" s="149"/>
      <c r="CSY76" s="149"/>
      <c r="CSZ76" s="149"/>
      <c r="CTA76" s="149"/>
      <c r="CTB76" s="149"/>
      <c r="CTC76" s="149"/>
      <c r="CTD76" s="149"/>
      <c r="CTE76" s="150"/>
      <c r="CTF76" s="149"/>
      <c r="CTG76" s="149"/>
      <c r="CTH76" s="149"/>
      <c r="CTI76" s="149"/>
      <c r="CTJ76" s="149"/>
      <c r="CTK76" s="149"/>
      <c r="CTL76" s="149"/>
      <c r="CTM76" s="149"/>
      <c r="CTN76" s="149"/>
      <c r="CTO76" s="149"/>
      <c r="CTP76" s="149"/>
      <c r="CTQ76" s="149"/>
      <c r="CTR76" s="149"/>
      <c r="CTS76" s="149"/>
      <c r="CTT76" s="149"/>
      <c r="CTU76" s="150"/>
      <c r="CTV76" s="149"/>
      <c r="CTW76" s="149"/>
      <c r="CTX76" s="149"/>
      <c r="CTY76" s="149"/>
      <c r="CTZ76" s="149"/>
      <c r="CUA76" s="149"/>
      <c r="CUB76" s="149"/>
      <c r="CUC76" s="149"/>
      <c r="CUD76" s="149"/>
      <c r="CUE76" s="149"/>
      <c r="CUF76" s="149"/>
      <c r="CUG76" s="149"/>
      <c r="CUH76" s="149"/>
      <c r="CUI76" s="149"/>
      <c r="CUJ76" s="149"/>
      <c r="CUK76" s="150"/>
      <c r="CUL76" s="149"/>
      <c r="CUM76" s="149"/>
      <c r="CUN76" s="149"/>
      <c r="CUO76" s="149"/>
      <c r="CUP76" s="149"/>
      <c r="CUQ76" s="149"/>
      <c r="CUR76" s="149"/>
      <c r="CUS76" s="149"/>
      <c r="CUT76" s="149"/>
      <c r="CUU76" s="149"/>
      <c r="CUV76" s="149"/>
      <c r="CUW76" s="149"/>
      <c r="CUX76" s="149"/>
      <c r="CUY76" s="149"/>
      <c r="CUZ76" s="149"/>
      <c r="CVA76" s="150"/>
      <c r="CVB76" s="149"/>
      <c r="CVC76" s="149"/>
      <c r="CVD76" s="149"/>
      <c r="CVE76" s="149"/>
      <c r="CVF76" s="149"/>
      <c r="CVG76" s="149"/>
      <c r="CVH76" s="149"/>
      <c r="CVI76" s="149"/>
      <c r="CVJ76" s="149"/>
      <c r="CVK76" s="149"/>
      <c r="CVL76" s="149"/>
      <c r="CVM76" s="149"/>
      <c r="CVN76" s="149"/>
      <c r="CVO76" s="149"/>
      <c r="CVP76" s="149"/>
      <c r="CVQ76" s="150"/>
      <c r="CVR76" s="149"/>
      <c r="CVS76" s="149"/>
      <c r="CVT76" s="149"/>
      <c r="CVU76" s="149"/>
      <c r="CVV76" s="149"/>
      <c r="CVW76" s="149"/>
      <c r="CVX76" s="149"/>
      <c r="CVY76" s="149"/>
      <c r="CVZ76" s="149"/>
      <c r="CWA76" s="149"/>
      <c r="CWB76" s="149"/>
      <c r="CWC76" s="149"/>
      <c r="CWD76" s="149"/>
      <c r="CWE76" s="149"/>
      <c r="CWF76" s="149"/>
      <c r="CWG76" s="150"/>
      <c r="CWH76" s="149"/>
      <c r="CWI76" s="149"/>
      <c r="CWJ76" s="149"/>
      <c r="CWK76" s="149"/>
      <c r="CWL76" s="149"/>
      <c r="CWM76" s="149"/>
      <c r="CWN76" s="149"/>
      <c r="CWO76" s="149"/>
      <c r="CWP76" s="149"/>
      <c r="CWQ76" s="149"/>
      <c r="CWR76" s="149"/>
      <c r="CWS76" s="149"/>
      <c r="CWT76" s="149"/>
      <c r="CWU76" s="149"/>
      <c r="CWV76" s="149"/>
      <c r="CWW76" s="150"/>
      <c r="CWX76" s="149"/>
      <c r="CWY76" s="149"/>
      <c r="CWZ76" s="149"/>
      <c r="CXA76" s="149"/>
      <c r="CXB76" s="149"/>
      <c r="CXC76" s="149"/>
      <c r="CXD76" s="149"/>
      <c r="CXE76" s="149"/>
      <c r="CXF76" s="149"/>
      <c r="CXG76" s="149"/>
      <c r="CXH76" s="149"/>
      <c r="CXI76" s="149"/>
      <c r="CXJ76" s="149"/>
      <c r="CXK76" s="149"/>
      <c r="CXL76" s="149"/>
      <c r="CXM76" s="150"/>
      <c r="CXN76" s="149"/>
      <c r="CXO76" s="149"/>
      <c r="CXP76" s="149"/>
      <c r="CXQ76" s="149"/>
      <c r="CXR76" s="149"/>
      <c r="CXS76" s="149"/>
      <c r="CXT76" s="149"/>
      <c r="CXU76" s="149"/>
      <c r="CXV76" s="149"/>
      <c r="CXW76" s="149"/>
      <c r="CXX76" s="149"/>
      <c r="CXY76" s="149"/>
      <c r="CXZ76" s="149"/>
      <c r="CYA76" s="149"/>
      <c r="CYB76" s="149"/>
      <c r="CYC76" s="150"/>
      <c r="CYD76" s="149"/>
      <c r="CYE76" s="149"/>
      <c r="CYF76" s="149"/>
      <c r="CYG76" s="149"/>
      <c r="CYH76" s="149"/>
      <c r="CYI76" s="149"/>
      <c r="CYJ76" s="149"/>
      <c r="CYK76" s="149"/>
      <c r="CYL76" s="149"/>
      <c r="CYM76" s="149"/>
      <c r="CYN76" s="149"/>
      <c r="CYO76" s="149"/>
      <c r="CYP76" s="149"/>
      <c r="CYQ76" s="149"/>
      <c r="CYR76" s="149"/>
      <c r="CYS76" s="150"/>
      <c r="CYT76" s="149"/>
      <c r="CYU76" s="149"/>
      <c r="CYV76" s="149"/>
      <c r="CYW76" s="149"/>
      <c r="CYX76" s="149"/>
      <c r="CYY76" s="149"/>
      <c r="CYZ76" s="149"/>
      <c r="CZA76" s="149"/>
      <c r="CZB76" s="149"/>
      <c r="CZC76" s="149"/>
      <c r="CZD76" s="149"/>
      <c r="CZE76" s="149"/>
      <c r="CZF76" s="149"/>
      <c r="CZG76" s="149"/>
      <c r="CZH76" s="149"/>
      <c r="CZI76" s="150"/>
      <c r="CZJ76" s="149"/>
      <c r="CZK76" s="149"/>
      <c r="CZL76" s="149"/>
      <c r="CZM76" s="149"/>
      <c r="CZN76" s="149"/>
      <c r="CZO76" s="149"/>
      <c r="CZP76" s="149"/>
      <c r="CZQ76" s="149"/>
      <c r="CZR76" s="149"/>
      <c r="CZS76" s="149"/>
      <c r="CZT76" s="149"/>
      <c r="CZU76" s="149"/>
      <c r="CZV76" s="149"/>
      <c r="CZW76" s="149"/>
      <c r="CZX76" s="149"/>
      <c r="CZY76" s="150"/>
      <c r="CZZ76" s="149"/>
      <c r="DAA76" s="149"/>
      <c r="DAB76" s="149"/>
      <c r="DAC76" s="149"/>
      <c r="DAD76" s="149"/>
      <c r="DAE76" s="149"/>
      <c r="DAF76" s="149"/>
      <c r="DAG76" s="149"/>
      <c r="DAH76" s="149"/>
      <c r="DAI76" s="149"/>
      <c r="DAJ76" s="149"/>
      <c r="DAK76" s="149"/>
      <c r="DAL76" s="149"/>
      <c r="DAM76" s="149"/>
      <c r="DAN76" s="149"/>
      <c r="DAO76" s="150"/>
      <c r="DAP76" s="149"/>
      <c r="DAQ76" s="149"/>
      <c r="DAR76" s="149"/>
      <c r="DAS76" s="149"/>
      <c r="DAT76" s="149"/>
      <c r="DAU76" s="149"/>
      <c r="DAV76" s="149"/>
      <c r="DAW76" s="149"/>
      <c r="DAX76" s="149"/>
      <c r="DAY76" s="149"/>
      <c r="DAZ76" s="149"/>
      <c r="DBA76" s="149"/>
      <c r="DBB76" s="149"/>
      <c r="DBC76" s="149"/>
      <c r="DBD76" s="149"/>
      <c r="DBE76" s="150"/>
      <c r="DBF76" s="149"/>
      <c r="DBG76" s="149"/>
      <c r="DBH76" s="149"/>
      <c r="DBI76" s="149"/>
      <c r="DBJ76" s="149"/>
      <c r="DBK76" s="149"/>
      <c r="DBL76" s="149"/>
      <c r="DBM76" s="149"/>
      <c r="DBN76" s="149"/>
      <c r="DBO76" s="149"/>
      <c r="DBP76" s="149"/>
      <c r="DBQ76" s="149"/>
      <c r="DBR76" s="149"/>
      <c r="DBS76" s="149"/>
      <c r="DBT76" s="149"/>
      <c r="DBU76" s="150"/>
      <c r="DBV76" s="149"/>
      <c r="DBW76" s="149"/>
      <c r="DBX76" s="149"/>
      <c r="DBY76" s="149"/>
      <c r="DBZ76" s="149"/>
      <c r="DCA76" s="149"/>
      <c r="DCB76" s="149"/>
      <c r="DCC76" s="149"/>
      <c r="DCD76" s="149"/>
      <c r="DCE76" s="149"/>
      <c r="DCF76" s="149"/>
      <c r="DCG76" s="149"/>
      <c r="DCH76" s="149"/>
      <c r="DCI76" s="149"/>
      <c r="DCJ76" s="149"/>
      <c r="DCK76" s="150"/>
      <c r="DCL76" s="149"/>
      <c r="DCM76" s="149"/>
      <c r="DCN76" s="149"/>
      <c r="DCO76" s="149"/>
      <c r="DCP76" s="149"/>
      <c r="DCQ76" s="149"/>
      <c r="DCR76" s="149"/>
      <c r="DCS76" s="149"/>
      <c r="DCT76" s="149"/>
      <c r="DCU76" s="149"/>
      <c r="DCV76" s="149"/>
      <c r="DCW76" s="149"/>
      <c r="DCX76" s="149"/>
      <c r="DCY76" s="149"/>
      <c r="DCZ76" s="149"/>
      <c r="DDA76" s="150"/>
      <c r="DDB76" s="149"/>
      <c r="DDC76" s="149"/>
      <c r="DDD76" s="149"/>
      <c r="DDE76" s="149"/>
      <c r="DDF76" s="149"/>
      <c r="DDG76" s="149"/>
      <c r="DDH76" s="149"/>
      <c r="DDI76" s="149"/>
      <c r="DDJ76" s="149"/>
      <c r="DDK76" s="149"/>
      <c r="DDL76" s="149"/>
      <c r="DDM76" s="149"/>
      <c r="DDN76" s="149"/>
      <c r="DDO76" s="149"/>
      <c r="DDP76" s="149"/>
      <c r="DDQ76" s="150"/>
      <c r="DDR76" s="149"/>
      <c r="DDS76" s="149"/>
      <c r="DDT76" s="149"/>
      <c r="DDU76" s="149"/>
      <c r="DDV76" s="149"/>
      <c r="DDW76" s="149"/>
      <c r="DDX76" s="149"/>
      <c r="DDY76" s="149"/>
      <c r="DDZ76" s="149"/>
      <c r="DEA76" s="149"/>
      <c r="DEB76" s="149"/>
      <c r="DEC76" s="149"/>
      <c r="DED76" s="149"/>
      <c r="DEE76" s="149"/>
      <c r="DEF76" s="149"/>
      <c r="DEG76" s="150"/>
      <c r="DEH76" s="149"/>
      <c r="DEI76" s="149"/>
      <c r="DEJ76" s="149"/>
      <c r="DEK76" s="149"/>
      <c r="DEL76" s="149"/>
      <c r="DEM76" s="149"/>
      <c r="DEN76" s="149"/>
      <c r="DEO76" s="149"/>
      <c r="DEP76" s="149"/>
      <c r="DEQ76" s="149"/>
      <c r="DER76" s="149"/>
      <c r="DES76" s="149"/>
      <c r="DET76" s="149"/>
      <c r="DEU76" s="149"/>
      <c r="DEV76" s="149"/>
      <c r="DEW76" s="150"/>
      <c r="DEX76" s="149"/>
      <c r="DEY76" s="149"/>
      <c r="DEZ76" s="149"/>
      <c r="DFA76" s="149"/>
      <c r="DFB76" s="149"/>
      <c r="DFC76" s="149"/>
      <c r="DFD76" s="149"/>
      <c r="DFE76" s="149"/>
      <c r="DFF76" s="149"/>
      <c r="DFG76" s="149"/>
      <c r="DFH76" s="149"/>
      <c r="DFI76" s="149"/>
      <c r="DFJ76" s="149"/>
      <c r="DFK76" s="149"/>
      <c r="DFL76" s="149"/>
      <c r="DFM76" s="150"/>
      <c r="DFN76" s="149"/>
      <c r="DFO76" s="149"/>
      <c r="DFP76" s="149"/>
      <c r="DFQ76" s="149"/>
      <c r="DFR76" s="149"/>
      <c r="DFS76" s="149"/>
      <c r="DFT76" s="149"/>
      <c r="DFU76" s="149"/>
      <c r="DFV76" s="149"/>
      <c r="DFW76" s="149"/>
      <c r="DFX76" s="149"/>
      <c r="DFY76" s="149"/>
      <c r="DFZ76" s="149"/>
      <c r="DGA76" s="149"/>
      <c r="DGB76" s="149"/>
      <c r="DGC76" s="150"/>
      <c r="DGD76" s="149"/>
      <c r="DGE76" s="149"/>
      <c r="DGF76" s="149"/>
      <c r="DGG76" s="149"/>
      <c r="DGH76" s="149"/>
      <c r="DGI76" s="149"/>
      <c r="DGJ76" s="149"/>
      <c r="DGK76" s="149"/>
      <c r="DGL76" s="149"/>
      <c r="DGM76" s="149"/>
      <c r="DGN76" s="149"/>
      <c r="DGO76" s="149"/>
      <c r="DGP76" s="149"/>
      <c r="DGQ76" s="149"/>
      <c r="DGR76" s="149"/>
      <c r="DGS76" s="150"/>
      <c r="DGT76" s="149"/>
      <c r="DGU76" s="149"/>
      <c r="DGV76" s="149"/>
      <c r="DGW76" s="149"/>
      <c r="DGX76" s="149"/>
      <c r="DGY76" s="149"/>
      <c r="DGZ76" s="149"/>
      <c r="DHA76" s="149"/>
      <c r="DHB76" s="149"/>
      <c r="DHC76" s="149"/>
      <c r="DHD76" s="149"/>
      <c r="DHE76" s="149"/>
      <c r="DHF76" s="149"/>
      <c r="DHG76" s="149"/>
      <c r="DHH76" s="149"/>
      <c r="DHI76" s="150"/>
      <c r="DHJ76" s="149"/>
      <c r="DHK76" s="149"/>
      <c r="DHL76" s="149"/>
      <c r="DHM76" s="149"/>
      <c r="DHN76" s="149"/>
      <c r="DHO76" s="149"/>
      <c r="DHP76" s="149"/>
      <c r="DHQ76" s="149"/>
      <c r="DHR76" s="149"/>
      <c r="DHS76" s="149"/>
      <c r="DHT76" s="149"/>
      <c r="DHU76" s="149"/>
      <c r="DHV76" s="149"/>
      <c r="DHW76" s="149"/>
      <c r="DHX76" s="149"/>
      <c r="DHY76" s="150"/>
      <c r="DHZ76" s="149"/>
      <c r="DIA76" s="149"/>
      <c r="DIB76" s="149"/>
      <c r="DIC76" s="149"/>
      <c r="DID76" s="149"/>
      <c r="DIE76" s="149"/>
      <c r="DIF76" s="149"/>
      <c r="DIG76" s="149"/>
      <c r="DIH76" s="149"/>
      <c r="DII76" s="149"/>
      <c r="DIJ76" s="149"/>
      <c r="DIK76" s="149"/>
      <c r="DIL76" s="149"/>
      <c r="DIM76" s="149"/>
      <c r="DIN76" s="149"/>
      <c r="DIO76" s="150"/>
      <c r="DIP76" s="149"/>
      <c r="DIQ76" s="149"/>
      <c r="DIR76" s="149"/>
      <c r="DIS76" s="149"/>
      <c r="DIT76" s="149"/>
      <c r="DIU76" s="149"/>
      <c r="DIV76" s="149"/>
      <c r="DIW76" s="149"/>
      <c r="DIX76" s="149"/>
      <c r="DIY76" s="149"/>
      <c r="DIZ76" s="149"/>
      <c r="DJA76" s="149"/>
      <c r="DJB76" s="149"/>
      <c r="DJC76" s="149"/>
      <c r="DJD76" s="149"/>
      <c r="DJE76" s="150"/>
      <c r="DJF76" s="149"/>
      <c r="DJG76" s="149"/>
      <c r="DJH76" s="149"/>
      <c r="DJI76" s="149"/>
      <c r="DJJ76" s="149"/>
      <c r="DJK76" s="149"/>
      <c r="DJL76" s="149"/>
      <c r="DJM76" s="149"/>
      <c r="DJN76" s="149"/>
      <c r="DJO76" s="149"/>
      <c r="DJP76" s="149"/>
      <c r="DJQ76" s="149"/>
      <c r="DJR76" s="149"/>
      <c r="DJS76" s="149"/>
      <c r="DJT76" s="149"/>
      <c r="DJU76" s="150"/>
      <c r="DJV76" s="149"/>
      <c r="DJW76" s="149"/>
      <c r="DJX76" s="149"/>
      <c r="DJY76" s="149"/>
      <c r="DJZ76" s="149"/>
      <c r="DKA76" s="149"/>
      <c r="DKB76" s="149"/>
      <c r="DKC76" s="149"/>
      <c r="DKD76" s="149"/>
      <c r="DKE76" s="149"/>
      <c r="DKF76" s="149"/>
      <c r="DKG76" s="149"/>
      <c r="DKH76" s="149"/>
      <c r="DKI76" s="149"/>
      <c r="DKJ76" s="149"/>
      <c r="DKK76" s="150"/>
      <c r="DKL76" s="149"/>
      <c r="DKM76" s="149"/>
      <c r="DKN76" s="149"/>
      <c r="DKO76" s="149"/>
      <c r="DKP76" s="149"/>
      <c r="DKQ76" s="149"/>
      <c r="DKR76" s="149"/>
      <c r="DKS76" s="149"/>
      <c r="DKT76" s="149"/>
      <c r="DKU76" s="149"/>
      <c r="DKV76" s="149"/>
      <c r="DKW76" s="149"/>
      <c r="DKX76" s="149"/>
      <c r="DKY76" s="149"/>
      <c r="DKZ76" s="149"/>
      <c r="DLA76" s="150"/>
      <c r="DLB76" s="149"/>
      <c r="DLC76" s="149"/>
      <c r="DLD76" s="149"/>
      <c r="DLE76" s="149"/>
      <c r="DLF76" s="149"/>
      <c r="DLG76" s="149"/>
      <c r="DLH76" s="149"/>
      <c r="DLI76" s="149"/>
      <c r="DLJ76" s="149"/>
      <c r="DLK76" s="149"/>
      <c r="DLL76" s="149"/>
      <c r="DLM76" s="149"/>
      <c r="DLN76" s="149"/>
      <c r="DLO76" s="149"/>
      <c r="DLP76" s="149"/>
      <c r="DLQ76" s="150"/>
      <c r="DLR76" s="149"/>
      <c r="DLS76" s="149"/>
      <c r="DLT76" s="149"/>
      <c r="DLU76" s="149"/>
      <c r="DLV76" s="149"/>
      <c r="DLW76" s="149"/>
      <c r="DLX76" s="149"/>
      <c r="DLY76" s="149"/>
      <c r="DLZ76" s="149"/>
      <c r="DMA76" s="149"/>
      <c r="DMB76" s="149"/>
      <c r="DMC76" s="149"/>
      <c r="DMD76" s="149"/>
      <c r="DME76" s="149"/>
      <c r="DMF76" s="149"/>
      <c r="DMG76" s="150"/>
      <c r="DMH76" s="149"/>
      <c r="DMI76" s="149"/>
      <c r="DMJ76" s="149"/>
      <c r="DMK76" s="149"/>
      <c r="DML76" s="149"/>
      <c r="DMM76" s="149"/>
      <c r="DMN76" s="149"/>
      <c r="DMO76" s="149"/>
      <c r="DMP76" s="149"/>
      <c r="DMQ76" s="149"/>
      <c r="DMR76" s="149"/>
      <c r="DMS76" s="149"/>
      <c r="DMT76" s="149"/>
      <c r="DMU76" s="149"/>
      <c r="DMV76" s="149"/>
      <c r="DMW76" s="150"/>
      <c r="DMX76" s="149"/>
      <c r="DMY76" s="149"/>
      <c r="DMZ76" s="149"/>
      <c r="DNA76" s="149"/>
      <c r="DNB76" s="149"/>
      <c r="DNC76" s="149"/>
      <c r="DND76" s="149"/>
      <c r="DNE76" s="149"/>
      <c r="DNF76" s="149"/>
      <c r="DNG76" s="149"/>
      <c r="DNH76" s="149"/>
      <c r="DNI76" s="149"/>
      <c r="DNJ76" s="149"/>
      <c r="DNK76" s="149"/>
      <c r="DNL76" s="149"/>
      <c r="DNM76" s="150"/>
      <c r="DNN76" s="149"/>
      <c r="DNO76" s="149"/>
      <c r="DNP76" s="149"/>
      <c r="DNQ76" s="149"/>
      <c r="DNR76" s="149"/>
      <c r="DNS76" s="149"/>
      <c r="DNT76" s="149"/>
      <c r="DNU76" s="149"/>
      <c r="DNV76" s="149"/>
      <c r="DNW76" s="149"/>
      <c r="DNX76" s="149"/>
      <c r="DNY76" s="149"/>
      <c r="DNZ76" s="149"/>
      <c r="DOA76" s="149"/>
      <c r="DOB76" s="149"/>
      <c r="DOC76" s="150"/>
      <c r="DOD76" s="149"/>
      <c r="DOE76" s="149"/>
      <c r="DOF76" s="149"/>
      <c r="DOG76" s="149"/>
      <c r="DOH76" s="149"/>
      <c r="DOI76" s="149"/>
      <c r="DOJ76" s="149"/>
      <c r="DOK76" s="149"/>
      <c r="DOL76" s="149"/>
      <c r="DOM76" s="149"/>
      <c r="DON76" s="149"/>
      <c r="DOO76" s="149"/>
      <c r="DOP76" s="149"/>
      <c r="DOQ76" s="149"/>
      <c r="DOR76" s="149"/>
      <c r="DOS76" s="150"/>
      <c r="DOT76" s="149"/>
      <c r="DOU76" s="149"/>
      <c r="DOV76" s="149"/>
      <c r="DOW76" s="149"/>
      <c r="DOX76" s="149"/>
      <c r="DOY76" s="149"/>
      <c r="DOZ76" s="149"/>
      <c r="DPA76" s="149"/>
      <c r="DPB76" s="149"/>
      <c r="DPC76" s="149"/>
      <c r="DPD76" s="149"/>
      <c r="DPE76" s="149"/>
      <c r="DPF76" s="149"/>
      <c r="DPG76" s="149"/>
      <c r="DPH76" s="149"/>
      <c r="DPI76" s="150"/>
      <c r="DPJ76" s="149"/>
      <c r="DPK76" s="149"/>
      <c r="DPL76" s="149"/>
      <c r="DPM76" s="149"/>
      <c r="DPN76" s="149"/>
      <c r="DPO76" s="149"/>
      <c r="DPP76" s="149"/>
      <c r="DPQ76" s="149"/>
      <c r="DPR76" s="149"/>
      <c r="DPS76" s="149"/>
      <c r="DPT76" s="149"/>
      <c r="DPU76" s="149"/>
      <c r="DPV76" s="149"/>
      <c r="DPW76" s="149"/>
      <c r="DPX76" s="149"/>
      <c r="DPY76" s="150"/>
      <c r="DPZ76" s="149"/>
      <c r="DQA76" s="149"/>
      <c r="DQB76" s="149"/>
      <c r="DQC76" s="149"/>
      <c r="DQD76" s="149"/>
      <c r="DQE76" s="149"/>
      <c r="DQF76" s="149"/>
      <c r="DQG76" s="149"/>
      <c r="DQH76" s="149"/>
      <c r="DQI76" s="149"/>
      <c r="DQJ76" s="149"/>
      <c r="DQK76" s="149"/>
      <c r="DQL76" s="149"/>
      <c r="DQM76" s="149"/>
      <c r="DQN76" s="149"/>
      <c r="DQO76" s="150"/>
      <c r="DQP76" s="149"/>
      <c r="DQQ76" s="149"/>
      <c r="DQR76" s="149"/>
      <c r="DQS76" s="149"/>
      <c r="DQT76" s="149"/>
      <c r="DQU76" s="149"/>
      <c r="DQV76" s="149"/>
      <c r="DQW76" s="149"/>
      <c r="DQX76" s="149"/>
      <c r="DQY76" s="149"/>
      <c r="DQZ76" s="149"/>
      <c r="DRA76" s="149"/>
      <c r="DRB76" s="149"/>
      <c r="DRC76" s="149"/>
      <c r="DRD76" s="149"/>
      <c r="DRE76" s="150"/>
      <c r="DRF76" s="149"/>
      <c r="DRG76" s="149"/>
      <c r="DRH76" s="149"/>
      <c r="DRI76" s="149"/>
      <c r="DRJ76" s="149"/>
      <c r="DRK76" s="149"/>
      <c r="DRL76" s="149"/>
      <c r="DRM76" s="149"/>
      <c r="DRN76" s="149"/>
      <c r="DRO76" s="149"/>
      <c r="DRP76" s="149"/>
      <c r="DRQ76" s="149"/>
      <c r="DRR76" s="149"/>
      <c r="DRS76" s="149"/>
      <c r="DRT76" s="149"/>
      <c r="DRU76" s="150"/>
      <c r="DRV76" s="149"/>
      <c r="DRW76" s="149"/>
      <c r="DRX76" s="149"/>
      <c r="DRY76" s="149"/>
      <c r="DRZ76" s="149"/>
      <c r="DSA76" s="149"/>
      <c r="DSB76" s="149"/>
      <c r="DSC76" s="149"/>
      <c r="DSD76" s="149"/>
      <c r="DSE76" s="149"/>
      <c r="DSF76" s="149"/>
      <c r="DSG76" s="149"/>
      <c r="DSH76" s="149"/>
      <c r="DSI76" s="149"/>
      <c r="DSJ76" s="149"/>
      <c r="DSK76" s="150"/>
      <c r="DSL76" s="149"/>
      <c r="DSM76" s="149"/>
      <c r="DSN76" s="149"/>
      <c r="DSO76" s="149"/>
      <c r="DSP76" s="149"/>
      <c r="DSQ76" s="149"/>
      <c r="DSR76" s="149"/>
      <c r="DSS76" s="149"/>
      <c r="DST76" s="149"/>
      <c r="DSU76" s="149"/>
      <c r="DSV76" s="149"/>
      <c r="DSW76" s="149"/>
      <c r="DSX76" s="149"/>
      <c r="DSY76" s="149"/>
      <c r="DSZ76" s="149"/>
      <c r="DTA76" s="150"/>
      <c r="DTB76" s="149"/>
      <c r="DTC76" s="149"/>
      <c r="DTD76" s="149"/>
      <c r="DTE76" s="149"/>
      <c r="DTF76" s="149"/>
      <c r="DTG76" s="149"/>
      <c r="DTH76" s="149"/>
      <c r="DTI76" s="149"/>
      <c r="DTJ76" s="149"/>
      <c r="DTK76" s="149"/>
      <c r="DTL76" s="149"/>
      <c r="DTM76" s="149"/>
      <c r="DTN76" s="149"/>
      <c r="DTO76" s="149"/>
      <c r="DTP76" s="149"/>
      <c r="DTQ76" s="150"/>
      <c r="DTR76" s="149"/>
      <c r="DTS76" s="149"/>
      <c r="DTT76" s="149"/>
      <c r="DTU76" s="149"/>
      <c r="DTV76" s="149"/>
      <c r="DTW76" s="149"/>
      <c r="DTX76" s="149"/>
      <c r="DTY76" s="149"/>
      <c r="DTZ76" s="149"/>
      <c r="DUA76" s="149"/>
      <c r="DUB76" s="149"/>
      <c r="DUC76" s="149"/>
      <c r="DUD76" s="149"/>
      <c r="DUE76" s="149"/>
      <c r="DUF76" s="149"/>
      <c r="DUG76" s="150"/>
      <c r="DUH76" s="149"/>
      <c r="DUI76" s="149"/>
      <c r="DUJ76" s="149"/>
      <c r="DUK76" s="149"/>
      <c r="DUL76" s="149"/>
      <c r="DUM76" s="149"/>
      <c r="DUN76" s="149"/>
      <c r="DUO76" s="149"/>
      <c r="DUP76" s="149"/>
      <c r="DUQ76" s="149"/>
      <c r="DUR76" s="149"/>
      <c r="DUS76" s="149"/>
      <c r="DUT76" s="149"/>
      <c r="DUU76" s="149"/>
      <c r="DUV76" s="149"/>
      <c r="DUW76" s="150"/>
      <c r="DUX76" s="149"/>
      <c r="DUY76" s="149"/>
      <c r="DUZ76" s="149"/>
      <c r="DVA76" s="149"/>
      <c r="DVB76" s="149"/>
      <c r="DVC76" s="149"/>
      <c r="DVD76" s="149"/>
      <c r="DVE76" s="149"/>
      <c r="DVF76" s="149"/>
      <c r="DVG76" s="149"/>
      <c r="DVH76" s="149"/>
      <c r="DVI76" s="149"/>
      <c r="DVJ76" s="149"/>
      <c r="DVK76" s="149"/>
      <c r="DVL76" s="149"/>
      <c r="DVM76" s="150"/>
      <c r="DVN76" s="149"/>
      <c r="DVO76" s="149"/>
      <c r="DVP76" s="149"/>
      <c r="DVQ76" s="149"/>
      <c r="DVR76" s="149"/>
      <c r="DVS76" s="149"/>
      <c r="DVT76" s="149"/>
      <c r="DVU76" s="149"/>
      <c r="DVV76" s="149"/>
      <c r="DVW76" s="149"/>
      <c r="DVX76" s="149"/>
      <c r="DVY76" s="149"/>
      <c r="DVZ76" s="149"/>
      <c r="DWA76" s="149"/>
      <c r="DWB76" s="149"/>
      <c r="DWC76" s="150"/>
      <c r="DWD76" s="149"/>
      <c r="DWE76" s="149"/>
      <c r="DWF76" s="149"/>
      <c r="DWG76" s="149"/>
      <c r="DWH76" s="149"/>
      <c r="DWI76" s="149"/>
      <c r="DWJ76" s="149"/>
      <c r="DWK76" s="149"/>
      <c r="DWL76" s="149"/>
      <c r="DWM76" s="149"/>
      <c r="DWN76" s="149"/>
      <c r="DWO76" s="149"/>
      <c r="DWP76" s="149"/>
      <c r="DWQ76" s="149"/>
      <c r="DWR76" s="149"/>
      <c r="DWS76" s="150"/>
      <c r="DWT76" s="149"/>
      <c r="DWU76" s="149"/>
      <c r="DWV76" s="149"/>
      <c r="DWW76" s="149"/>
      <c r="DWX76" s="149"/>
      <c r="DWY76" s="149"/>
      <c r="DWZ76" s="149"/>
      <c r="DXA76" s="149"/>
      <c r="DXB76" s="149"/>
      <c r="DXC76" s="149"/>
      <c r="DXD76" s="149"/>
      <c r="DXE76" s="149"/>
      <c r="DXF76" s="149"/>
      <c r="DXG76" s="149"/>
      <c r="DXH76" s="149"/>
      <c r="DXI76" s="150"/>
      <c r="DXJ76" s="149"/>
      <c r="DXK76" s="149"/>
      <c r="DXL76" s="149"/>
      <c r="DXM76" s="149"/>
      <c r="DXN76" s="149"/>
      <c r="DXO76" s="149"/>
      <c r="DXP76" s="149"/>
      <c r="DXQ76" s="149"/>
      <c r="DXR76" s="149"/>
      <c r="DXS76" s="149"/>
      <c r="DXT76" s="149"/>
      <c r="DXU76" s="149"/>
      <c r="DXV76" s="149"/>
      <c r="DXW76" s="149"/>
      <c r="DXX76" s="149"/>
      <c r="DXY76" s="150"/>
      <c r="DXZ76" s="149"/>
      <c r="DYA76" s="149"/>
      <c r="DYB76" s="149"/>
      <c r="DYC76" s="149"/>
      <c r="DYD76" s="149"/>
      <c r="DYE76" s="149"/>
      <c r="DYF76" s="149"/>
      <c r="DYG76" s="149"/>
      <c r="DYH76" s="149"/>
      <c r="DYI76" s="149"/>
      <c r="DYJ76" s="149"/>
      <c r="DYK76" s="149"/>
      <c r="DYL76" s="149"/>
      <c r="DYM76" s="149"/>
      <c r="DYN76" s="149"/>
      <c r="DYO76" s="150"/>
      <c r="DYP76" s="149"/>
      <c r="DYQ76" s="149"/>
      <c r="DYR76" s="149"/>
      <c r="DYS76" s="149"/>
      <c r="DYT76" s="149"/>
      <c r="DYU76" s="149"/>
      <c r="DYV76" s="149"/>
      <c r="DYW76" s="149"/>
      <c r="DYX76" s="149"/>
      <c r="DYY76" s="149"/>
      <c r="DYZ76" s="149"/>
      <c r="DZA76" s="149"/>
      <c r="DZB76" s="149"/>
      <c r="DZC76" s="149"/>
      <c r="DZD76" s="149"/>
      <c r="DZE76" s="150"/>
      <c r="DZF76" s="149"/>
      <c r="DZG76" s="149"/>
      <c r="DZH76" s="149"/>
      <c r="DZI76" s="149"/>
      <c r="DZJ76" s="149"/>
      <c r="DZK76" s="149"/>
      <c r="DZL76" s="149"/>
      <c r="DZM76" s="149"/>
      <c r="DZN76" s="149"/>
      <c r="DZO76" s="149"/>
      <c r="DZP76" s="149"/>
      <c r="DZQ76" s="149"/>
      <c r="DZR76" s="149"/>
      <c r="DZS76" s="149"/>
      <c r="DZT76" s="149"/>
      <c r="DZU76" s="150"/>
      <c r="DZV76" s="149"/>
      <c r="DZW76" s="149"/>
      <c r="DZX76" s="149"/>
      <c r="DZY76" s="149"/>
      <c r="DZZ76" s="149"/>
      <c r="EAA76" s="149"/>
      <c r="EAB76" s="149"/>
      <c r="EAC76" s="149"/>
      <c r="EAD76" s="149"/>
      <c r="EAE76" s="149"/>
      <c r="EAF76" s="149"/>
      <c r="EAG76" s="149"/>
      <c r="EAH76" s="149"/>
      <c r="EAI76" s="149"/>
      <c r="EAJ76" s="149"/>
      <c r="EAK76" s="150"/>
      <c r="EAL76" s="149"/>
      <c r="EAM76" s="149"/>
      <c r="EAN76" s="149"/>
      <c r="EAO76" s="149"/>
      <c r="EAP76" s="149"/>
      <c r="EAQ76" s="149"/>
      <c r="EAR76" s="149"/>
      <c r="EAS76" s="149"/>
      <c r="EAT76" s="149"/>
      <c r="EAU76" s="149"/>
      <c r="EAV76" s="149"/>
      <c r="EAW76" s="149"/>
      <c r="EAX76" s="149"/>
      <c r="EAY76" s="149"/>
      <c r="EAZ76" s="149"/>
      <c r="EBA76" s="150"/>
      <c r="EBB76" s="149"/>
      <c r="EBC76" s="149"/>
      <c r="EBD76" s="149"/>
      <c r="EBE76" s="149"/>
      <c r="EBF76" s="149"/>
      <c r="EBG76" s="149"/>
      <c r="EBH76" s="149"/>
      <c r="EBI76" s="149"/>
      <c r="EBJ76" s="149"/>
      <c r="EBK76" s="149"/>
      <c r="EBL76" s="149"/>
      <c r="EBM76" s="149"/>
      <c r="EBN76" s="149"/>
      <c r="EBO76" s="149"/>
      <c r="EBP76" s="149"/>
      <c r="EBQ76" s="150"/>
      <c r="EBR76" s="149"/>
      <c r="EBS76" s="149"/>
      <c r="EBT76" s="149"/>
      <c r="EBU76" s="149"/>
      <c r="EBV76" s="149"/>
      <c r="EBW76" s="149"/>
      <c r="EBX76" s="149"/>
      <c r="EBY76" s="149"/>
      <c r="EBZ76" s="149"/>
      <c r="ECA76" s="149"/>
      <c r="ECB76" s="149"/>
      <c r="ECC76" s="149"/>
      <c r="ECD76" s="149"/>
      <c r="ECE76" s="149"/>
      <c r="ECF76" s="149"/>
      <c r="ECG76" s="150"/>
      <c r="ECH76" s="149"/>
      <c r="ECI76" s="149"/>
      <c r="ECJ76" s="149"/>
      <c r="ECK76" s="149"/>
      <c r="ECL76" s="149"/>
      <c r="ECM76" s="149"/>
      <c r="ECN76" s="149"/>
      <c r="ECO76" s="149"/>
      <c r="ECP76" s="149"/>
      <c r="ECQ76" s="149"/>
      <c r="ECR76" s="149"/>
      <c r="ECS76" s="149"/>
      <c r="ECT76" s="149"/>
      <c r="ECU76" s="149"/>
      <c r="ECV76" s="149"/>
      <c r="ECW76" s="150"/>
      <c r="ECX76" s="149"/>
      <c r="ECY76" s="149"/>
      <c r="ECZ76" s="149"/>
      <c r="EDA76" s="149"/>
      <c r="EDB76" s="149"/>
      <c r="EDC76" s="149"/>
      <c r="EDD76" s="149"/>
      <c r="EDE76" s="149"/>
      <c r="EDF76" s="149"/>
      <c r="EDG76" s="149"/>
      <c r="EDH76" s="149"/>
      <c r="EDI76" s="149"/>
      <c r="EDJ76" s="149"/>
      <c r="EDK76" s="149"/>
      <c r="EDL76" s="149"/>
      <c r="EDM76" s="150"/>
      <c r="EDN76" s="149"/>
      <c r="EDO76" s="149"/>
      <c r="EDP76" s="149"/>
      <c r="EDQ76" s="149"/>
      <c r="EDR76" s="149"/>
      <c r="EDS76" s="149"/>
      <c r="EDT76" s="149"/>
      <c r="EDU76" s="149"/>
      <c r="EDV76" s="149"/>
      <c r="EDW76" s="149"/>
      <c r="EDX76" s="149"/>
      <c r="EDY76" s="149"/>
      <c r="EDZ76" s="149"/>
      <c r="EEA76" s="149"/>
      <c r="EEB76" s="149"/>
      <c r="EEC76" s="150"/>
      <c r="EED76" s="149"/>
      <c r="EEE76" s="149"/>
      <c r="EEF76" s="149"/>
      <c r="EEG76" s="149"/>
      <c r="EEH76" s="149"/>
      <c r="EEI76" s="149"/>
      <c r="EEJ76" s="149"/>
      <c r="EEK76" s="149"/>
      <c r="EEL76" s="149"/>
      <c r="EEM76" s="149"/>
      <c r="EEN76" s="149"/>
      <c r="EEO76" s="149"/>
      <c r="EEP76" s="149"/>
      <c r="EEQ76" s="149"/>
      <c r="EER76" s="149"/>
      <c r="EES76" s="150"/>
      <c r="EET76" s="149"/>
      <c r="EEU76" s="149"/>
      <c r="EEV76" s="149"/>
      <c r="EEW76" s="149"/>
      <c r="EEX76" s="149"/>
      <c r="EEY76" s="149"/>
      <c r="EEZ76" s="149"/>
      <c r="EFA76" s="149"/>
      <c r="EFB76" s="149"/>
      <c r="EFC76" s="149"/>
      <c r="EFD76" s="149"/>
      <c r="EFE76" s="149"/>
      <c r="EFF76" s="149"/>
      <c r="EFG76" s="149"/>
      <c r="EFH76" s="149"/>
      <c r="EFI76" s="150"/>
      <c r="EFJ76" s="149"/>
      <c r="EFK76" s="149"/>
      <c r="EFL76" s="149"/>
      <c r="EFM76" s="149"/>
      <c r="EFN76" s="149"/>
      <c r="EFO76" s="149"/>
      <c r="EFP76" s="149"/>
      <c r="EFQ76" s="149"/>
      <c r="EFR76" s="149"/>
      <c r="EFS76" s="149"/>
      <c r="EFT76" s="149"/>
      <c r="EFU76" s="149"/>
      <c r="EFV76" s="149"/>
      <c r="EFW76" s="149"/>
      <c r="EFX76" s="149"/>
      <c r="EFY76" s="150"/>
      <c r="EFZ76" s="149"/>
      <c r="EGA76" s="149"/>
      <c r="EGB76" s="149"/>
      <c r="EGC76" s="149"/>
      <c r="EGD76" s="149"/>
      <c r="EGE76" s="149"/>
      <c r="EGF76" s="149"/>
      <c r="EGG76" s="149"/>
      <c r="EGH76" s="149"/>
      <c r="EGI76" s="149"/>
      <c r="EGJ76" s="149"/>
      <c r="EGK76" s="149"/>
      <c r="EGL76" s="149"/>
      <c r="EGM76" s="149"/>
      <c r="EGN76" s="149"/>
      <c r="EGO76" s="150"/>
      <c r="EGP76" s="149"/>
      <c r="EGQ76" s="149"/>
      <c r="EGR76" s="149"/>
      <c r="EGS76" s="149"/>
      <c r="EGT76" s="149"/>
      <c r="EGU76" s="149"/>
      <c r="EGV76" s="149"/>
      <c r="EGW76" s="149"/>
      <c r="EGX76" s="149"/>
      <c r="EGY76" s="149"/>
      <c r="EGZ76" s="149"/>
      <c r="EHA76" s="149"/>
      <c r="EHB76" s="149"/>
      <c r="EHC76" s="149"/>
      <c r="EHD76" s="149"/>
      <c r="EHE76" s="150"/>
      <c r="EHF76" s="149"/>
      <c r="EHG76" s="149"/>
      <c r="EHH76" s="149"/>
      <c r="EHI76" s="149"/>
      <c r="EHJ76" s="149"/>
      <c r="EHK76" s="149"/>
      <c r="EHL76" s="149"/>
      <c r="EHM76" s="149"/>
      <c r="EHN76" s="149"/>
      <c r="EHO76" s="149"/>
      <c r="EHP76" s="149"/>
      <c r="EHQ76" s="149"/>
      <c r="EHR76" s="149"/>
      <c r="EHS76" s="149"/>
      <c r="EHT76" s="149"/>
      <c r="EHU76" s="150"/>
      <c r="EHV76" s="149"/>
      <c r="EHW76" s="149"/>
      <c r="EHX76" s="149"/>
      <c r="EHY76" s="149"/>
      <c r="EHZ76" s="149"/>
      <c r="EIA76" s="149"/>
      <c r="EIB76" s="149"/>
      <c r="EIC76" s="149"/>
      <c r="EID76" s="149"/>
      <c r="EIE76" s="149"/>
      <c r="EIF76" s="149"/>
      <c r="EIG76" s="149"/>
      <c r="EIH76" s="149"/>
      <c r="EII76" s="149"/>
      <c r="EIJ76" s="149"/>
      <c r="EIK76" s="150"/>
      <c r="EIL76" s="149"/>
      <c r="EIM76" s="149"/>
      <c r="EIN76" s="149"/>
      <c r="EIO76" s="149"/>
      <c r="EIP76" s="149"/>
      <c r="EIQ76" s="149"/>
      <c r="EIR76" s="149"/>
      <c r="EIS76" s="149"/>
      <c r="EIT76" s="149"/>
      <c r="EIU76" s="149"/>
      <c r="EIV76" s="149"/>
      <c r="EIW76" s="149"/>
      <c r="EIX76" s="149"/>
      <c r="EIY76" s="149"/>
      <c r="EIZ76" s="149"/>
      <c r="EJA76" s="150"/>
      <c r="EJB76" s="149"/>
      <c r="EJC76" s="149"/>
      <c r="EJD76" s="149"/>
      <c r="EJE76" s="149"/>
      <c r="EJF76" s="149"/>
      <c r="EJG76" s="149"/>
      <c r="EJH76" s="149"/>
      <c r="EJI76" s="149"/>
      <c r="EJJ76" s="149"/>
      <c r="EJK76" s="149"/>
      <c r="EJL76" s="149"/>
      <c r="EJM76" s="149"/>
      <c r="EJN76" s="149"/>
      <c r="EJO76" s="149"/>
      <c r="EJP76" s="149"/>
      <c r="EJQ76" s="150"/>
      <c r="EJR76" s="149"/>
      <c r="EJS76" s="149"/>
      <c r="EJT76" s="149"/>
      <c r="EJU76" s="149"/>
      <c r="EJV76" s="149"/>
      <c r="EJW76" s="149"/>
      <c r="EJX76" s="149"/>
      <c r="EJY76" s="149"/>
      <c r="EJZ76" s="149"/>
      <c r="EKA76" s="149"/>
      <c r="EKB76" s="149"/>
      <c r="EKC76" s="149"/>
      <c r="EKD76" s="149"/>
      <c r="EKE76" s="149"/>
      <c r="EKF76" s="149"/>
      <c r="EKG76" s="150"/>
      <c r="EKH76" s="149"/>
      <c r="EKI76" s="149"/>
      <c r="EKJ76" s="149"/>
      <c r="EKK76" s="149"/>
      <c r="EKL76" s="149"/>
      <c r="EKM76" s="149"/>
      <c r="EKN76" s="149"/>
      <c r="EKO76" s="149"/>
      <c r="EKP76" s="149"/>
      <c r="EKQ76" s="149"/>
      <c r="EKR76" s="149"/>
      <c r="EKS76" s="149"/>
      <c r="EKT76" s="149"/>
      <c r="EKU76" s="149"/>
      <c r="EKV76" s="149"/>
      <c r="EKW76" s="150"/>
      <c r="EKX76" s="149"/>
      <c r="EKY76" s="149"/>
      <c r="EKZ76" s="149"/>
      <c r="ELA76" s="149"/>
      <c r="ELB76" s="149"/>
      <c r="ELC76" s="149"/>
      <c r="ELD76" s="149"/>
      <c r="ELE76" s="149"/>
      <c r="ELF76" s="149"/>
      <c r="ELG76" s="149"/>
      <c r="ELH76" s="149"/>
      <c r="ELI76" s="149"/>
      <c r="ELJ76" s="149"/>
      <c r="ELK76" s="149"/>
      <c r="ELL76" s="149"/>
      <c r="ELM76" s="150"/>
      <c r="ELN76" s="149"/>
      <c r="ELO76" s="149"/>
      <c r="ELP76" s="149"/>
      <c r="ELQ76" s="149"/>
      <c r="ELR76" s="149"/>
      <c r="ELS76" s="149"/>
      <c r="ELT76" s="149"/>
      <c r="ELU76" s="149"/>
      <c r="ELV76" s="149"/>
      <c r="ELW76" s="149"/>
      <c r="ELX76" s="149"/>
      <c r="ELY76" s="149"/>
      <c r="ELZ76" s="149"/>
      <c r="EMA76" s="149"/>
      <c r="EMB76" s="149"/>
      <c r="EMC76" s="150"/>
      <c r="EMD76" s="149"/>
      <c r="EME76" s="149"/>
      <c r="EMF76" s="149"/>
      <c r="EMG76" s="149"/>
      <c r="EMH76" s="149"/>
      <c r="EMI76" s="149"/>
      <c r="EMJ76" s="149"/>
      <c r="EMK76" s="149"/>
      <c r="EML76" s="149"/>
      <c r="EMM76" s="149"/>
      <c r="EMN76" s="149"/>
      <c r="EMO76" s="149"/>
      <c r="EMP76" s="149"/>
      <c r="EMQ76" s="149"/>
      <c r="EMR76" s="149"/>
      <c r="EMS76" s="150"/>
      <c r="EMT76" s="149"/>
      <c r="EMU76" s="149"/>
      <c r="EMV76" s="149"/>
      <c r="EMW76" s="149"/>
      <c r="EMX76" s="149"/>
      <c r="EMY76" s="149"/>
      <c r="EMZ76" s="149"/>
      <c r="ENA76" s="149"/>
      <c r="ENB76" s="149"/>
      <c r="ENC76" s="149"/>
      <c r="END76" s="149"/>
      <c r="ENE76" s="149"/>
      <c r="ENF76" s="149"/>
      <c r="ENG76" s="149"/>
      <c r="ENH76" s="149"/>
      <c r="ENI76" s="150"/>
      <c r="ENJ76" s="149"/>
      <c r="ENK76" s="149"/>
      <c r="ENL76" s="149"/>
      <c r="ENM76" s="149"/>
      <c r="ENN76" s="149"/>
      <c r="ENO76" s="149"/>
      <c r="ENP76" s="149"/>
      <c r="ENQ76" s="149"/>
      <c r="ENR76" s="149"/>
      <c r="ENS76" s="149"/>
      <c r="ENT76" s="149"/>
      <c r="ENU76" s="149"/>
      <c r="ENV76" s="149"/>
      <c r="ENW76" s="149"/>
      <c r="ENX76" s="149"/>
      <c r="ENY76" s="150"/>
      <c r="ENZ76" s="149"/>
      <c r="EOA76" s="149"/>
      <c r="EOB76" s="149"/>
      <c r="EOC76" s="149"/>
      <c r="EOD76" s="149"/>
      <c r="EOE76" s="149"/>
      <c r="EOF76" s="149"/>
      <c r="EOG76" s="149"/>
      <c r="EOH76" s="149"/>
      <c r="EOI76" s="149"/>
      <c r="EOJ76" s="149"/>
      <c r="EOK76" s="149"/>
      <c r="EOL76" s="149"/>
      <c r="EOM76" s="149"/>
      <c r="EON76" s="149"/>
      <c r="EOO76" s="150"/>
      <c r="EOP76" s="149"/>
      <c r="EOQ76" s="149"/>
      <c r="EOR76" s="149"/>
      <c r="EOS76" s="149"/>
      <c r="EOT76" s="149"/>
      <c r="EOU76" s="149"/>
      <c r="EOV76" s="149"/>
      <c r="EOW76" s="149"/>
      <c r="EOX76" s="149"/>
      <c r="EOY76" s="149"/>
      <c r="EOZ76" s="149"/>
      <c r="EPA76" s="149"/>
      <c r="EPB76" s="149"/>
      <c r="EPC76" s="149"/>
      <c r="EPD76" s="149"/>
      <c r="EPE76" s="150"/>
      <c r="EPF76" s="149"/>
      <c r="EPG76" s="149"/>
      <c r="EPH76" s="149"/>
      <c r="EPI76" s="149"/>
      <c r="EPJ76" s="149"/>
      <c r="EPK76" s="149"/>
      <c r="EPL76" s="149"/>
      <c r="EPM76" s="149"/>
      <c r="EPN76" s="149"/>
      <c r="EPO76" s="149"/>
      <c r="EPP76" s="149"/>
      <c r="EPQ76" s="149"/>
      <c r="EPR76" s="149"/>
      <c r="EPS76" s="149"/>
      <c r="EPT76" s="149"/>
      <c r="EPU76" s="150"/>
      <c r="EPV76" s="149"/>
      <c r="EPW76" s="149"/>
      <c r="EPX76" s="149"/>
      <c r="EPY76" s="149"/>
      <c r="EPZ76" s="149"/>
      <c r="EQA76" s="149"/>
      <c r="EQB76" s="149"/>
      <c r="EQC76" s="149"/>
      <c r="EQD76" s="149"/>
      <c r="EQE76" s="149"/>
      <c r="EQF76" s="149"/>
      <c r="EQG76" s="149"/>
      <c r="EQH76" s="149"/>
      <c r="EQI76" s="149"/>
      <c r="EQJ76" s="149"/>
      <c r="EQK76" s="150"/>
      <c r="EQL76" s="149"/>
      <c r="EQM76" s="149"/>
      <c r="EQN76" s="149"/>
      <c r="EQO76" s="149"/>
      <c r="EQP76" s="149"/>
      <c r="EQQ76" s="149"/>
      <c r="EQR76" s="149"/>
      <c r="EQS76" s="149"/>
      <c r="EQT76" s="149"/>
      <c r="EQU76" s="149"/>
      <c r="EQV76" s="149"/>
      <c r="EQW76" s="149"/>
      <c r="EQX76" s="149"/>
      <c r="EQY76" s="149"/>
      <c r="EQZ76" s="149"/>
      <c r="ERA76" s="150"/>
      <c r="ERB76" s="149"/>
      <c r="ERC76" s="149"/>
      <c r="ERD76" s="149"/>
      <c r="ERE76" s="149"/>
      <c r="ERF76" s="149"/>
      <c r="ERG76" s="149"/>
      <c r="ERH76" s="149"/>
      <c r="ERI76" s="149"/>
      <c r="ERJ76" s="149"/>
      <c r="ERK76" s="149"/>
      <c r="ERL76" s="149"/>
      <c r="ERM76" s="149"/>
      <c r="ERN76" s="149"/>
      <c r="ERO76" s="149"/>
      <c r="ERP76" s="149"/>
      <c r="ERQ76" s="150"/>
      <c r="ERR76" s="149"/>
      <c r="ERS76" s="149"/>
      <c r="ERT76" s="149"/>
      <c r="ERU76" s="149"/>
      <c r="ERV76" s="149"/>
      <c r="ERW76" s="149"/>
      <c r="ERX76" s="149"/>
      <c r="ERY76" s="149"/>
      <c r="ERZ76" s="149"/>
      <c r="ESA76" s="149"/>
      <c r="ESB76" s="149"/>
      <c r="ESC76" s="149"/>
      <c r="ESD76" s="149"/>
      <c r="ESE76" s="149"/>
      <c r="ESF76" s="149"/>
      <c r="ESG76" s="150"/>
      <c r="ESH76" s="149"/>
      <c r="ESI76" s="149"/>
      <c r="ESJ76" s="149"/>
      <c r="ESK76" s="149"/>
      <c r="ESL76" s="149"/>
      <c r="ESM76" s="149"/>
      <c r="ESN76" s="149"/>
      <c r="ESO76" s="149"/>
      <c r="ESP76" s="149"/>
      <c r="ESQ76" s="149"/>
      <c r="ESR76" s="149"/>
      <c r="ESS76" s="149"/>
      <c r="EST76" s="149"/>
      <c r="ESU76" s="149"/>
      <c r="ESV76" s="149"/>
      <c r="ESW76" s="150"/>
      <c r="ESX76" s="149"/>
      <c r="ESY76" s="149"/>
      <c r="ESZ76" s="149"/>
      <c r="ETA76" s="149"/>
      <c r="ETB76" s="149"/>
      <c r="ETC76" s="149"/>
      <c r="ETD76" s="149"/>
      <c r="ETE76" s="149"/>
      <c r="ETF76" s="149"/>
      <c r="ETG76" s="149"/>
      <c r="ETH76" s="149"/>
      <c r="ETI76" s="149"/>
      <c r="ETJ76" s="149"/>
      <c r="ETK76" s="149"/>
      <c r="ETL76" s="149"/>
      <c r="ETM76" s="150"/>
      <c r="ETN76" s="149"/>
      <c r="ETO76" s="149"/>
      <c r="ETP76" s="149"/>
      <c r="ETQ76" s="149"/>
      <c r="ETR76" s="149"/>
      <c r="ETS76" s="149"/>
      <c r="ETT76" s="149"/>
      <c r="ETU76" s="149"/>
      <c r="ETV76" s="149"/>
      <c r="ETW76" s="149"/>
      <c r="ETX76" s="149"/>
      <c r="ETY76" s="149"/>
      <c r="ETZ76" s="149"/>
      <c r="EUA76" s="149"/>
      <c r="EUB76" s="149"/>
      <c r="EUC76" s="150"/>
      <c r="EUD76" s="149"/>
      <c r="EUE76" s="149"/>
      <c r="EUF76" s="149"/>
      <c r="EUG76" s="149"/>
      <c r="EUH76" s="149"/>
      <c r="EUI76" s="149"/>
      <c r="EUJ76" s="149"/>
      <c r="EUK76" s="149"/>
      <c r="EUL76" s="149"/>
      <c r="EUM76" s="149"/>
      <c r="EUN76" s="149"/>
      <c r="EUO76" s="149"/>
      <c r="EUP76" s="149"/>
      <c r="EUQ76" s="149"/>
      <c r="EUR76" s="149"/>
      <c r="EUS76" s="150"/>
      <c r="EUT76" s="149"/>
      <c r="EUU76" s="149"/>
      <c r="EUV76" s="149"/>
      <c r="EUW76" s="149"/>
      <c r="EUX76" s="149"/>
      <c r="EUY76" s="149"/>
      <c r="EUZ76" s="149"/>
      <c r="EVA76" s="149"/>
      <c r="EVB76" s="149"/>
      <c r="EVC76" s="149"/>
      <c r="EVD76" s="149"/>
      <c r="EVE76" s="149"/>
      <c r="EVF76" s="149"/>
      <c r="EVG76" s="149"/>
      <c r="EVH76" s="149"/>
      <c r="EVI76" s="150"/>
      <c r="EVJ76" s="149"/>
      <c r="EVK76" s="149"/>
      <c r="EVL76" s="149"/>
      <c r="EVM76" s="149"/>
      <c r="EVN76" s="149"/>
      <c r="EVO76" s="149"/>
      <c r="EVP76" s="149"/>
      <c r="EVQ76" s="149"/>
      <c r="EVR76" s="149"/>
      <c r="EVS76" s="149"/>
      <c r="EVT76" s="149"/>
      <c r="EVU76" s="149"/>
      <c r="EVV76" s="149"/>
      <c r="EVW76" s="149"/>
      <c r="EVX76" s="149"/>
      <c r="EVY76" s="150"/>
      <c r="EVZ76" s="149"/>
      <c r="EWA76" s="149"/>
      <c r="EWB76" s="149"/>
      <c r="EWC76" s="149"/>
      <c r="EWD76" s="149"/>
      <c r="EWE76" s="149"/>
      <c r="EWF76" s="149"/>
      <c r="EWG76" s="149"/>
      <c r="EWH76" s="149"/>
      <c r="EWI76" s="149"/>
      <c r="EWJ76" s="149"/>
      <c r="EWK76" s="149"/>
      <c r="EWL76" s="149"/>
      <c r="EWM76" s="149"/>
      <c r="EWN76" s="149"/>
      <c r="EWO76" s="150"/>
      <c r="EWP76" s="149"/>
      <c r="EWQ76" s="149"/>
      <c r="EWR76" s="149"/>
      <c r="EWS76" s="149"/>
      <c r="EWT76" s="149"/>
      <c r="EWU76" s="149"/>
      <c r="EWV76" s="149"/>
      <c r="EWW76" s="149"/>
      <c r="EWX76" s="149"/>
      <c r="EWY76" s="149"/>
      <c r="EWZ76" s="149"/>
      <c r="EXA76" s="149"/>
      <c r="EXB76" s="149"/>
      <c r="EXC76" s="149"/>
      <c r="EXD76" s="149"/>
      <c r="EXE76" s="150"/>
      <c r="EXF76" s="149"/>
      <c r="EXG76" s="149"/>
      <c r="EXH76" s="149"/>
      <c r="EXI76" s="149"/>
      <c r="EXJ76" s="149"/>
      <c r="EXK76" s="149"/>
      <c r="EXL76" s="149"/>
      <c r="EXM76" s="149"/>
      <c r="EXN76" s="149"/>
      <c r="EXO76" s="149"/>
      <c r="EXP76" s="149"/>
      <c r="EXQ76" s="149"/>
      <c r="EXR76" s="149"/>
      <c r="EXS76" s="149"/>
      <c r="EXT76" s="149"/>
      <c r="EXU76" s="150"/>
      <c r="EXV76" s="149"/>
      <c r="EXW76" s="149"/>
      <c r="EXX76" s="149"/>
      <c r="EXY76" s="149"/>
      <c r="EXZ76" s="149"/>
      <c r="EYA76" s="149"/>
      <c r="EYB76" s="149"/>
      <c r="EYC76" s="149"/>
      <c r="EYD76" s="149"/>
      <c r="EYE76" s="149"/>
      <c r="EYF76" s="149"/>
      <c r="EYG76" s="149"/>
      <c r="EYH76" s="149"/>
      <c r="EYI76" s="149"/>
      <c r="EYJ76" s="149"/>
      <c r="EYK76" s="150"/>
      <c r="EYL76" s="149"/>
      <c r="EYM76" s="149"/>
      <c r="EYN76" s="149"/>
      <c r="EYO76" s="149"/>
      <c r="EYP76" s="149"/>
      <c r="EYQ76" s="149"/>
      <c r="EYR76" s="149"/>
      <c r="EYS76" s="149"/>
      <c r="EYT76" s="149"/>
      <c r="EYU76" s="149"/>
      <c r="EYV76" s="149"/>
      <c r="EYW76" s="149"/>
      <c r="EYX76" s="149"/>
      <c r="EYY76" s="149"/>
      <c r="EYZ76" s="149"/>
      <c r="EZA76" s="150"/>
      <c r="EZB76" s="149"/>
      <c r="EZC76" s="149"/>
      <c r="EZD76" s="149"/>
      <c r="EZE76" s="149"/>
      <c r="EZF76" s="149"/>
      <c r="EZG76" s="149"/>
      <c r="EZH76" s="149"/>
      <c r="EZI76" s="149"/>
      <c r="EZJ76" s="149"/>
      <c r="EZK76" s="149"/>
      <c r="EZL76" s="149"/>
      <c r="EZM76" s="149"/>
      <c r="EZN76" s="149"/>
      <c r="EZO76" s="149"/>
      <c r="EZP76" s="149"/>
      <c r="EZQ76" s="150"/>
      <c r="EZR76" s="149"/>
      <c r="EZS76" s="149"/>
      <c r="EZT76" s="149"/>
      <c r="EZU76" s="149"/>
      <c r="EZV76" s="149"/>
      <c r="EZW76" s="149"/>
      <c r="EZX76" s="149"/>
      <c r="EZY76" s="149"/>
      <c r="EZZ76" s="149"/>
      <c r="FAA76" s="149"/>
      <c r="FAB76" s="149"/>
      <c r="FAC76" s="149"/>
      <c r="FAD76" s="149"/>
      <c r="FAE76" s="149"/>
      <c r="FAF76" s="149"/>
      <c r="FAG76" s="150"/>
      <c r="FAH76" s="149"/>
      <c r="FAI76" s="149"/>
      <c r="FAJ76" s="149"/>
      <c r="FAK76" s="149"/>
      <c r="FAL76" s="149"/>
      <c r="FAM76" s="149"/>
      <c r="FAN76" s="149"/>
      <c r="FAO76" s="149"/>
      <c r="FAP76" s="149"/>
      <c r="FAQ76" s="149"/>
      <c r="FAR76" s="149"/>
      <c r="FAS76" s="149"/>
      <c r="FAT76" s="149"/>
      <c r="FAU76" s="149"/>
      <c r="FAV76" s="149"/>
      <c r="FAW76" s="150"/>
      <c r="FAX76" s="149"/>
      <c r="FAY76" s="149"/>
      <c r="FAZ76" s="149"/>
      <c r="FBA76" s="149"/>
      <c r="FBB76" s="149"/>
      <c r="FBC76" s="149"/>
      <c r="FBD76" s="149"/>
      <c r="FBE76" s="149"/>
      <c r="FBF76" s="149"/>
      <c r="FBG76" s="149"/>
      <c r="FBH76" s="149"/>
      <c r="FBI76" s="149"/>
      <c r="FBJ76" s="149"/>
      <c r="FBK76" s="149"/>
      <c r="FBL76" s="149"/>
      <c r="FBM76" s="150"/>
      <c r="FBN76" s="149"/>
      <c r="FBO76" s="149"/>
      <c r="FBP76" s="149"/>
      <c r="FBQ76" s="149"/>
      <c r="FBR76" s="149"/>
      <c r="FBS76" s="149"/>
      <c r="FBT76" s="149"/>
      <c r="FBU76" s="149"/>
      <c r="FBV76" s="149"/>
      <c r="FBW76" s="149"/>
      <c r="FBX76" s="149"/>
      <c r="FBY76" s="149"/>
      <c r="FBZ76" s="149"/>
      <c r="FCA76" s="149"/>
      <c r="FCB76" s="149"/>
      <c r="FCC76" s="150"/>
      <c r="FCD76" s="149"/>
      <c r="FCE76" s="149"/>
      <c r="FCF76" s="149"/>
      <c r="FCG76" s="149"/>
      <c r="FCH76" s="149"/>
      <c r="FCI76" s="149"/>
      <c r="FCJ76" s="149"/>
      <c r="FCK76" s="149"/>
      <c r="FCL76" s="149"/>
      <c r="FCM76" s="149"/>
      <c r="FCN76" s="149"/>
      <c r="FCO76" s="149"/>
      <c r="FCP76" s="149"/>
      <c r="FCQ76" s="149"/>
      <c r="FCR76" s="149"/>
      <c r="FCS76" s="150"/>
      <c r="FCT76" s="149"/>
      <c r="FCU76" s="149"/>
      <c r="FCV76" s="149"/>
      <c r="FCW76" s="149"/>
      <c r="FCX76" s="149"/>
      <c r="FCY76" s="149"/>
      <c r="FCZ76" s="149"/>
      <c r="FDA76" s="149"/>
      <c r="FDB76" s="149"/>
      <c r="FDC76" s="149"/>
      <c r="FDD76" s="149"/>
      <c r="FDE76" s="149"/>
      <c r="FDF76" s="149"/>
      <c r="FDG76" s="149"/>
      <c r="FDH76" s="149"/>
      <c r="FDI76" s="150"/>
      <c r="FDJ76" s="149"/>
      <c r="FDK76" s="149"/>
      <c r="FDL76" s="149"/>
      <c r="FDM76" s="149"/>
      <c r="FDN76" s="149"/>
      <c r="FDO76" s="149"/>
      <c r="FDP76" s="149"/>
      <c r="FDQ76" s="149"/>
      <c r="FDR76" s="149"/>
      <c r="FDS76" s="149"/>
      <c r="FDT76" s="149"/>
      <c r="FDU76" s="149"/>
      <c r="FDV76" s="149"/>
      <c r="FDW76" s="149"/>
      <c r="FDX76" s="149"/>
      <c r="FDY76" s="150"/>
      <c r="FDZ76" s="149"/>
      <c r="FEA76" s="149"/>
      <c r="FEB76" s="149"/>
      <c r="FEC76" s="149"/>
      <c r="FED76" s="149"/>
      <c r="FEE76" s="149"/>
      <c r="FEF76" s="149"/>
      <c r="FEG76" s="149"/>
      <c r="FEH76" s="149"/>
      <c r="FEI76" s="149"/>
      <c r="FEJ76" s="149"/>
      <c r="FEK76" s="149"/>
      <c r="FEL76" s="149"/>
      <c r="FEM76" s="149"/>
      <c r="FEN76" s="149"/>
      <c r="FEO76" s="150"/>
      <c r="FEP76" s="149"/>
      <c r="FEQ76" s="149"/>
      <c r="FER76" s="149"/>
      <c r="FES76" s="149"/>
      <c r="FET76" s="149"/>
      <c r="FEU76" s="149"/>
      <c r="FEV76" s="149"/>
      <c r="FEW76" s="149"/>
      <c r="FEX76" s="149"/>
      <c r="FEY76" s="149"/>
      <c r="FEZ76" s="149"/>
      <c r="FFA76" s="149"/>
      <c r="FFB76" s="149"/>
      <c r="FFC76" s="149"/>
      <c r="FFD76" s="149"/>
      <c r="FFE76" s="150"/>
      <c r="FFF76" s="149"/>
      <c r="FFG76" s="149"/>
      <c r="FFH76" s="149"/>
      <c r="FFI76" s="149"/>
      <c r="FFJ76" s="149"/>
      <c r="FFK76" s="149"/>
      <c r="FFL76" s="149"/>
      <c r="FFM76" s="149"/>
      <c r="FFN76" s="149"/>
      <c r="FFO76" s="149"/>
      <c r="FFP76" s="149"/>
      <c r="FFQ76" s="149"/>
      <c r="FFR76" s="149"/>
      <c r="FFS76" s="149"/>
      <c r="FFT76" s="149"/>
      <c r="FFU76" s="150"/>
      <c r="FFV76" s="149"/>
      <c r="FFW76" s="149"/>
      <c r="FFX76" s="149"/>
      <c r="FFY76" s="149"/>
      <c r="FFZ76" s="149"/>
      <c r="FGA76" s="149"/>
      <c r="FGB76" s="149"/>
      <c r="FGC76" s="149"/>
      <c r="FGD76" s="149"/>
      <c r="FGE76" s="149"/>
      <c r="FGF76" s="149"/>
      <c r="FGG76" s="149"/>
      <c r="FGH76" s="149"/>
      <c r="FGI76" s="149"/>
      <c r="FGJ76" s="149"/>
      <c r="FGK76" s="150"/>
      <c r="FGL76" s="149"/>
      <c r="FGM76" s="149"/>
      <c r="FGN76" s="149"/>
      <c r="FGO76" s="149"/>
      <c r="FGP76" s="149"/>
      <c r="FGQ76" s="149"/>
      <c r="FGR76" s="149"/>
      <c r="FGS76" s="149"/>
      <c r="FGT76" s="149"/>
      <c r="FGU76" s="149"/>
      <c r="FGV76" s="149"/>
      <c r="FGW76" s="149"/>
      <c r="FGX76" s="149"/>
      <c r="FGY76" s="149"/>
      <c r="FGZ76" s="149"/>
      <c r="FHA76" s="150"/>
      <c r="FHB76" s="149"/>
      <c r="FHC76" s="149"/>
      <c r="FHD76" s="149"/>
      <c r="FHE76" s="149"/>
      <c r="FHF76" s="149"/>
      <c r="FHG76" s="149"/>
      <c r="FHH76" s="149"/>
      <c r="FHI76" s="149"/>
      <c r="FHJ76" s="149"/>
      <c r="FHK76" s="149"/>
      <c r="FHL76" s="149"/>
      <c r="FHM76" s="149"/>
      <c r="FHN76" s="149"/>
      <c r="FHO76" s="149"/>
      <c r="FHP76" s="149"/>
      <c r="FHQ76" s="150"/>
      <c r="FHR76" s="149"/>
      <c r="FHS76" s="149"/>
      <c r="FHT76" s="149"/>
      <c r="FHU76" s="149"/>
      <c r="FHV76" s="149"/>
      <c r="FHW76" s="149"/>
      <c r="FHX76" s="149"/>
      <c r="FHY76" s="149"/>
      <c r="FHZ76" s="149"/>
      <c r="FIA76" s="149"/>
      <c r="FIB76" s="149"/>
      <c r="FIC76" s="149"/>
      <c r="FID76" s="149"/>
      <c r="FIE76" s="149"/>
      <c r="FIF76" s="149"/>
      <c r="FIG76" s="150"/>
      <c r="FIH76" s="149"/>
      <c r="FII76" s="149"/>
      <c r="FIJ76" s="149"/>
      <c r="FIK76" s="149"/>
      <c r="FIL76" s="149"/>
      <c r="FIM76" s="149"/>
      <c r="FIN76" s="149"/>
      <c r="FIO76" s="149"/>
      <c r="FIP76" s="149"/>
      <c r="FIQ76" s="149"/>
      <c r="FIR76" s="149"/>
      <c r="FIS76" s="149"/>
      <c r="FIT76" s="149"/>
      <c r="FIU76" s="149"/>
      <c r="FIV76" s="149"/>
      <c r="FIW76" s="150"/>
      <c r="FIX76" s="149"/>
      <c r="FIY76" s="149"/>
      <c r="FIZ76" s="149"/>
      <c r="FJA76" s="149"/>
      <c r="FJB76" s="149"/>
      <c r="FJC76" s="149"/>
      <c r="FJD76" s="149"/>
      <c r="FJE76" s="149"/>
      <c r="FJF76" s="149"/>
      <c r="FJG76" s="149"/>
      <c r="FJH76" s="149"/>
      <c r="FJI76" s="149"/>
      <c r="FJJ76" s="149"/>
      <c r="FJK76" s="149"/>
      <c r="FJL76" s="149"/>
      <c r="FJM76" s="150"/>
      <c r="FJN76" s="149"/>
      <c r="FJO76" s="149"/>
      <c r="FJP76" s="149"/>
      <c r="FJQ76" s="149"/>
      <c r="FJR76" s="149"/>
      <c r="FJS76" s="149"/>
      <c r="FJT76" s="149"/>
      <c r="FJU76" s="149"/>
      <c r="FJV76" s="149"/>
      <c r="FJW76" s="149"/>
      <c r="FJX76" s="149"/>
      <c r="FJY76" s="149"/>
      <c r="FJZ76" s="149"/>
      <c r="FKA76" s="149"/>
      <c r="FKB76" s="149"/>
      <c r="FKC76" s="150"/>
      <c r="FKD76" s="149"/>
      <c r="FKE76" s="149"/>
      <c r="FKF76" s="149"/>
      <c r="FKG76" s="149"/>
      <c r="FKH76" s="149"/>
      <c r="FKI76" s="149"/>
      <c r="FKJ76" s="149"/>
      <c r="FKK76" s="149"/>
      <c r="FKL76" s="149"/>
      <c r="FKM76" s="149"/>
      <c r="FKN76" s="149"/>
      <c r="FKO76" s="149"/>
      <c r="FKP76" s="149"/>
      <c r="FKQ76" s="149"/>
      <c r="FKR76" s="149"/>
      <c r="FKS76" s="150"/>
      <c r="FKT76" s="149"/>
      <c r="FKU76" s="149"/>
      <c r="FKV76" s="149"/>
      <c r="FKW76" s="149"/>
      <c r="FKX76" s="149"/>
      <c r="FKY76" s="149"/>
      <c r="FKZ76" s="149"/>
      <c r="FLA76" s="149"/>
      <c r="FLB76" s="149"/>
      <c r="FLC76" s="149"/>
      <c r="FLD76" s="149"/>
      <c r="FLE76" s="149"/>
      <c r="FLF76" s="149"/>
      <c r="FLG76" s="149"/>
      <c r="FLH76" s="149"/>
      <c r="FLI76" s="150"/>
      <c r="FLJ76" s="149"/>
      <c r="FLK76" s="149"/>
      <c r="FLL76" s="149"/>
      <c r="FLM76" s="149"/>
      <c r="FLN76" s="149"/>
      <c r="FLO76" s="149"/>
      <c r="FLP76" s="149"/>
      <c r="FLQ76" s="149"/>
      <c r="FLR76" s="149"/>
      <c r="FLS76" s="149"/>
      <c r="FLT76" s="149"/>
      <c r="FLU76" s="149"/>
      <c r="FLV76" s="149"/>
      <c r="FLW76" s="149"/>
      <c r="FLX76" s="149"/>
      <c r="FLY76" s="150"/>
      <c r="FLZ76" s="149"/>
      <c r="FMA76" s="149"/>
      <c r="FMB76" s="149"/>
      <c r="FMC76" s="149"/>
      <c r="FMD76" s="149"/>
      <c r="FME76" s="149"/>
      <c r="FMF76" s="149"/>
      <c r="FMG76" s="149"/>
      <c r="FMH76" s="149"/>
      <c r="FMI76" s="149"/>
      <c r="FMJ76" s="149"/>
      <c r="FMK76" s="149"/>
      <c r="FML76" s="149"/>
      <c r="FMM76" s="149"/>
      <c r="FMN76" s="149"/>
      <c r="FMO76" s="150"/>
      <c r="FMP76" s="149"/>
      <c r="FMQ76" s="149"/>
      <c r="FMR76" s="149"/>
      <c r="FMS76" s="149"/>
      <c r="FMT76" s="149"/>
      <c r="FMU76" s="149"/>
      <c r="FMV76" s="149"/>
      <c r="FMW76" s="149"/>
      <c r="FMX76" s="149"/>
      <c r="FMY76" s="149"/>
      <c r="FMZ76" s="149"/>
      <c r="FNA76" s="149"/>
      <c r="FNB76" s="149"/>
      <c r="FNC76" s="149"/>
      <c r="FND76" s="149"/>
      <c r="FNE76" s="150"/>
      <c r="FNF76" s="149"/>
      <c r="FNG76" s="149"/>
      <c r="FNH76" s="149"/>
      <c r="FNI76" s="149"/>
      <c r="FNJ76" s="149"/>
      <c r="FNK76" s="149"/>
      <c r="FNL76" s="149"/>
      <c r="FNM76" s="149"/>
      <c r="FNN76" s="149"/>
      <c r="FNO76" s="149"/>
      <c r="FNP76" s="149"/>
      <c r="FNQ76" s="149"/>
      <c r="FNR76" s="149"/>
      <c r="FNS76" s="149"/>
      <c r="FNT76" s="149"/>
      <c r="FNU76" s="150"/>
      <c r="FNV76" s="149"/>
      <c r="FNW76" s="149"/>
      <c r="FNX76" s="149"/>
      <c r="FNY76" s="149"/>
      <c r="FNZ76" s="149"/>
      <c r="FOA76" s="149"/>
      <c r="FOB76" s="149"/>
      <c r="FOC76" s="149"/>
      <c r="FOD76" s="149"/>
      <c r="FOE76" s="149"/>
      <c r="FOF76" s="149"/>
      <c r="FOG76" s="149"/>
      <c r="FOH76" s="149"/>
      <c r="FOI76" s="149"/>
      <c r="FOJ76" s="149"/>
      <c r="FOK76" s="150"/>
      <c r="FOL76" s="149"/>
      <c r="FOM76" s="149"/>
      <c r="FON76" s="149"/>
      <c r="FOO76" s="149"/>
      <c r="FOP76" s="149"/>
      <c r="FOQ76" s="149"/>
      <c r="FOR76" s="149"/>
      <c r="FOS76" s="149"/>
      <c r="FOT76" s="149"/>
      <c r="FOU76" s="149"/>
      <c r="FOV76" s="149"/>
      <c r="FOW76" s="149"/>
      <c r="FOX76" s="149"/>
      <c r="FOY76" s="149"/>
      <c r="FOZ76" s="149"/>
      <c r="FPA76" s="150"/>
      <c r="FPB76" s="149"/>
      <c r="FPC76" s="149"/>
      <c r="FPD76" s="149"/>
      <c r="FPE76" s="149"/>
      <c r="FPF76" s="149"/>
      <c r="FPG76" s="149"/>
      <c r="FPH76" s="149"/>
      <c r="FPI76" s="149"/>
      <c r="FPJ76" s="149"/>
      <c r="FPK76" s="149"/>
      <c r="FPL76" s="149"/>
      <c r="FPM76" s="149"/>
      <c r="FPN76" s="149"/>
      <c r="FPO76" s="149"/>
      <c r="FPP76" s="149"/>
      <c r="FPQ76" s="150"/>
      <c r="FPR76" s="149"/>
      <c r="FPS76" s="149"/>
      <c r="FPT76" s="149"/>
      <c r="FPU76" s="149"/>
      <c r="FPV76" s="149"/>
      <c r="FPW76" s="149"/>
      <c r="FPX76" s="149"/>
      <c r="FPY76" s="149"/>
      <c r="FPZ76" s="149"/>
      <c r="FQA76" s="149"/>
      <c r="FQB76" s="149"/>
      <c r="FQC76" s="149"/>
      <c r="FQD76" s="149"/>
      <c r="FQE76" s="149"/>
      <c r="FQF76" s="149"/>
      <c r="FQG76" s="150"/>
      <c r="FQH76" s="149"/>
      <c r="FQI76" s="149"/>
      <c r="FQJ76" s="149"/>
      <c r="FQK76" s="149"/>
      <c r="FQL76" s="149"/>
      <c r="FQM76" s="149"/>
      <c r="FQN76" s="149"/>
      <c r="FQO76" s="149"/>
      <c r="FQP76" s="149"/>
      <c r="FQQ76" s="149"/>
      <c r="FQR76" s="149"/>
      <c r="FQS76" s="149"/>
      <c r="FQT76" s="149"/>
      <c r="FQU76" s="149"/>
      <c r="FQV76" s="149"/>
      <c r="FQW76" s="150"/>
      <c r="FQX76" s="149"/>
      <c r="FQY76" s="149"/>
      <c r="FQZ76" s="149"/>
      <c r="FRA76" s="149"/>
      <c r="FRB76" s="149"/>
      <c r="FRC76" s="149"/>
      <c r="FRD76" s="149"/>
      <c r="FRE76" s="149"/>
      <c r="FRF76" s="149"/>
      <c r="FRG76" s="149"/>
      <c r="FRH76" s="149"/>
      <c r="FRI76" s="149"/>
      <c r="FRJ76" s="149"/>
      <c r="FRK76" s="149"/>
      <c r="FRL76" s="149"/>
      <c r="FRM76" s="150"/>
      <c r="FRN76" s="149"/>
      <c r="FRO76" s="149"/>
      <c r="FRP76" s="149"/>
      <c r="FRQ76" s="149"/>
      <c r="FRR76" s="149"/>
      <c r="FRS76" s="149"/>
      <c r="FRT76" s="149"/>
      <c r="FRU76" s="149"/>
      <c r="FRV76" s="149"/>
      <c r="FRW76" s="149"/>
      <c r="FRX76" s="149"/>
      <c r="FRY76" s="149"/>
      <c r="FRZ76" s="149"/>
      <c r="FSA76" s="149"/>
      <c r="FSB76" s="149"/>
      <c r="FSC76" s="150"/>
      <c r="FSD76" s="149"/>
      <c r="FSE76" s="149"/>
      <c r="FSF76" s="149"/>
      <c r="FSG76" s="149"/>
      <c r="FSH76" s="149"/>
      <c r="FSI76" s="149"/>
      <c r="FSJ76" s="149"/>
      <c r="FSK76" s="149"/>
      <c r="FSL76" s="149"/>
      <c r="FSM76" s="149"/>
      <c r="FSN76" s="149"/>
      <c r="FSO76" s="149"/>
      <c r="FSP76" s="149"/>
      <c r="FSQ76" s="149"/>
      <c r="FSR76" s="149"/>
      <c r="FSS76" s="150"/>
      <c r="FST76" s="149"/>
      <c r="FSU76" s="149"/>
      <c r="FSV76" s="149"/>
      <c r="FSW76" s="149"/>
      <c r="FSX76" s="149"/>
      <c r="FSY76" s="149"/>
      <c r="FSZ76" s="149"/>
      <c r="FTA76" s="149"/>
      <c r="FTB76" s="149"/>
      <c r="FTC76" s="149"/>
      <c r="FTD76" s="149"/>
      <c r="FTE76" s="149"/>
      <c r="FTF76" s="149"/>
      <c r="FTG76" s="149"/>
      <c r="FTH76" s="149"/>
      <c r="FTI76" s="150"/>
      <c r="FTJ76" s="149"/>
      <c r="FTK76" s="149"/>
      <c r="FTL76" s="149"/>
      <c r="FTM76" s="149"/>
      <c r="FTN76" s="149"/>
      <c r="FTO76" s="149"/>
      <c r="FTP76" s="149"/>
      <c r="FTQ76" s="149"/>
      <c r="FTR76" s="149"/>
      <c r="FTS76" s="149"/>
      <c r="FTT76" s="149"/>
      <c r="FTU76" s="149"/>
      <c r="FTV76" s="149"/>
      <c r="FTW76" s="149"/>
      <c r="FTX76" s="149"/>
      <c r="FTY76" s="150"/>
      <c r="FTZ76" s="149"/>
      <c r="FUA76" s="149"/>
      <c r="FUB76" s="149"/>
      <c r="FUC76" s="149"/>
      <c r="FUD76" s="149"/>
      <c r="FUE76" s="149"/>
      <c r="FUF76" s="149"/>
      <c r="FUG76" s="149"/>
      <c r="FUH76" s="149"/>
      <c r="FUI76" s="149"/>
      <c r="FUJ76" s="149"/>
      <c r="FUK76" s="149"/>
      <c r="FUL76" s="149"/>
      <c r="FUM76" s="149"/>
      <c r="FUN76" s="149"/>
      <c r="FUO76" s="150"/>
      <c r="FUP76" s="149"/>
      <c r="FUQ76" s="149"/>
      <c r="FUR76" s="149"/>
      <c r="FUS76" s="149"/>
      <c r="FUT76" s="149"/>
      <c r="FUU76" s="149"/>
      <c r="FUV76" s="149"/>
      <c r="FUW76" s="149"/>
      <c r="FUX76" s="149"/>
      <c r="FUY76" s="149"/>
      <c r="FUZ76" s="149"/>
      <c r="FVA76" s="149"/>
      <c r="FVB76" s="149"/>
      <c r="FVC76" s="149"/>
      <c r="FVD76" s="149"/>
      <c r="FVE76" s="150"/>
      <c r="FVF76" s="149"/>
      <c r="FVG76" s="149"/>
      <c r="FVH76" s="149"/>
      <c r="FVI76" s="149"/>
      <c r="FVJ76" s="149"/>
      <c r="FVK76" s="149"/>
      <c r="FVL76" s="149"/>
      <c r="FVM76" s="149"/>
      <c r="FVN76" s="149"/>
      <c r="FVO76" s="149"/>
      <c r="FVP76" s="149"/>
      <c r="FVQ76" s="149"/>
      <c r="FVR76" s="149"/>
      <c r="FVS76" s="149"/>
      <c r="FVT76" s="149"/>
      <c r="FVU76" s="150"/>
      <c r="FVV76" s="149"/>
      <c r="FVW76" s="149"/>
      <c r="FVX76" s="149"/>
      <c r="FVY76" s="149"/>
      <c r="FVZ76" s="149"/>
      <c r="FWA76" s="149"/>
      <c r="FWB76" s="149"/>
      <c r="FWC76" s="149"/>
      <c r="FWD76" s="149"/>
      <c r="FWE76" s="149"/>
      <c r="FWF76" s="149"/>
      <c r="FWG76" s="149"/>
      <c r="FWH76" s="149"/>
      <c r="FWI76" s="149"/>
      <c r="FWJ76" s="149"/>
      <c r="FWK76" s="150"/>
      <c r="FWL76" s="149"/>
      <c r="FWM76" s="149"/>
      <c r="FWN76" s="149"/>
      <c r="FWO76" s="149"/>
      <c r="FWP76" s="149"/>
      <c r="FWQ76" s="149"/>
      <c r="FWR76" s="149"/>
      <c r="FWS76" s="149"/>
      <c r="FWT76" s="149"/>
      <c r="FWU76" s="149"/>
      <c r="FWV76" s="149"/>
      <c r="FWW76" s="149"/>
      <c r="FWX76" s="149"/>
      <c r="FWY76" s="149"/>
      <c r="FWZ76" s="149"/>
      <c r="FXA76" s="150"/>
      <c r="FXB76" s="149"/>
      <c r="FXC76" s="149"/>
      <c r="FXD76" s="149"/>
      <c r="FXE76" s="149"/>
      <c r="FXF76" s="149"/>
      <c r="FXG76" s="149"/>
      <c r="FXH76" s="149"/>
      <c r="FXI76" s="149"/>
      <c r="FXJ76" s="149"/>
      <c r="FXK76" s="149"/>
      <c r="FXL76" s="149"/>
      <c r="FXM76" s="149"/>
      <c r="FXN76" s="149"/>
      <c r="FXO76" s="149"/>
      <c r="FXP76" s="149"/>
      <c r="FXQ76" s="150"/>
      <c r="FXR76" s="149"/>
      <c r="FXS76" s="149"/>
      <c r="FXT76" s="149"/>
      <c r="FXU76" s="149"/>
      <c r="FXV76" s="149"/>
      <c r="FXW76" s="149"/>
      <c r="FXX76" s="149"/>
      <c r="FXY76" s="149"/>
      <c r="FXZ76" s="149"/>
      <c r="FYA76" s="149"/>
      <c r="FYB76" s="149"/>
      <c r="FYC76" s="149"/>
      <c r="FYD76" s="149"/>
      <c r="FYE76" s="149"/>
      <c r="FYF76" s="149"/>
      <c r="FYG76" s="150"/>
      <c r="FYH76" s="149"/>
      <c r="FYI76" s="149"/>
      <c r="FYJ76" s="149"/>
      <c r="FYK76" s="149"/>
      <c r="FYL76" s="149"/>
      <c r="FYM76" s="149"/>
      <c r="FYN76" s="149"/>
      <c r="FYO76" s="149"/>
      <c r="FYP76" s="149"/>
      <c r="FYQ76" s="149"/>
      <c r="FYR76" s="149"/>
      <c r="FYS76" s="149"/>
      <c r="FYT76" s="149"/>
      <c r="FYU76" s="149"/>
      <c r="FYV76" s="149"/>
      <c r="FYW76" s="150"/>
      <c r="FYX76" s="149"/>
      <c r="FYY76" s="149"/>
      <c r="FYZ76" s="149"/>
      <c r="FZA76" s="149"/>
      <c r="FZB76" s="149"/>
      <c r="FZC76" s="149"/>
      <c r="FZD76" s="149"/>
      <c r="FZE76" s="149"/>
      <c r="FZF76" s="149"/>
      <c r="FZG76" s="149"/>
      <c r="FZH76" s="149"/>
      <c r="FZI76" s="149"/>
      <c r="FZJ76" s="149"/>
      <c r="FZK76" s="149"/>
      <c r="FZL76" s="149"/>
      <c r="FZM76" s="150"/>
      <c r="FZN76" s="149"/>
      <c r="FZO76" s="149"/>
      <c r="FZP76" s="149"/>
      <c r="FZQ76" s="149"/>
      <c r="FZR76" s="149"/>
      <c r="FZS76" s="149"/>
      <c r="FZT76" s="149"/>
      <c r="FZU76" s="149"/>
      <c r="FZV76" s="149"/>
      <c r="FZW76" s="149"/>
      <c r="FZX76" s="149"/>
      <c r="FZY76" s="149"/>
      <c r="FZZ76" s="149"/>
      <c r="GAA76" s="149"/>
      <c r="GAB76" s="149"/>
      <c r="GAC76" s="150"/>
      <c r="GAD76" s="149"/>
      <c r="GAE76" s="149"/>
      <c r="GAF76" s="149"/>
      <c r="GAG76" s="149"/>
      <c r="GAH76" s="149"/>
      <c r="GAI76" s="149"/>
      <c r="GAJ76" s="149"/>
      <c r="GAK76" s="149"/>
      <c r="GAL76" s="149"/>
      <c r="GAM76" s="149"/>
      <c r="GAN76" s="149"/>
      <c r="GAO76" s="149"/>
      <c r="GAP76" s="149"/>
      <c r="GAQ76" s="149"/>
      <c r="GAR76" s="149"/>
      <c r="GAS76" s="150"/>
      <c r="GAT76" s="149"/>
      <c r="GAU76" s="149"/>
      <c r="GAV76" s="149"/>
      <c r="GAW76" s="149"/>
      <c r="GAX76" s="149"/>
      <c r="GAY76" s="149"/>
      <c r="GAZ76" s="149"/>
      <c r="GBA76" s="149"/>
      <c r="GBB76" s="149"/>
      <c r="GBC76" s="149"/>
      <c r="GBD76" s="149"/>
      <c r="GBE76" s="149"/>
      <c r="GBF76" s="149"/>
      <c r="GBG76" s="149"/>
      <c r="GBH76" s="149"/>
      <c r="GBI76" s="150"/>
      <c r="GBJ76" s="149"/>
      <c r="GBK76" s="149"/>
      <c r="GBL76" s="149"/>
      <c r="GBM76" s="149"/>
      <c r="GBN76" s="149"/>
      <c r="GBO76" s="149"/>
      <c r="GBP76" s="149"/>
      <c r="GBQ76" s="149"/>
      <c r="GBR76" s="149"/>
      <c r="GBS76" s="149"/>
      <c r="GBT76" s="149"/>
      <c r="GBU76" s="149"/>
      <c r="GBV76" s="149"/>
      <c r="GBW76" s="149"/>
      <c r="GBX76" s="149"/>
      <c r="GBY76" s="150"/>
      <c r="GBZ76" s="149"/>
      <c r="GCA76" s="149"/>
      <c r="GCB76" s="149"/>
      <c r="GCC76" s="149"/>
      <c r="GCD76" s="149"/>
      <c r="GCE76" s="149"/>
      <c r="GCF76" s="149"/>
      <c r="GCG76" s="149"/>
      <c r="GCH76" s="149"/>
      <c r="GCI76" s="149"/>
      <c r="GCJ76" s="149"/>
      <c r="GCK76" s="149"/>
      <c r="GCL76" s="149"/>
      <c r="GCM76" s="149"/>
      <c r="GCN76" s="149"/>
      <c r="GCO76" s="150"/>
      <c r="GCP76" s="149"/>
      <c r="GCQ76" s="149"/>
      <c r="GCR76" s="149"/>
      <c r="GCS76" s="149"/>
      <c r="GCT76" s="149"/>
      <c r="GCU76" s="149"/>
      <c r="GCV76" s="149"/>
      <c r="GCW76" s="149"/>
      <c r="GCX76" s="149"/>
      <c r="GCY76" s="149"/>
      <c r="GCZ76" s="149"/>
      <c r="GDA76" s="149"/>
      <c r="GDB76" s="149"/>
      <c r="GDC76" s="149"/>
      <c r="GDD76" s="149"/>
      <c r="GDE76" s="150"/>
      <c r="GDF76" s="149"/>
      <c r="GDG76" s="149"/>
      <c r="GDH76" s="149"/>
      <c r="GDI76" s="149"/>
      <c r="GDJ76" s="149"/>
      <c r="GDK76" s="149"/>
      <c r="GDL76" s="149"/>
      <c r="GDM76" s="149"/>
      <c r="GDN76" s="149"/>
      <c r="GDO76" s="149"/>
      <c r="GDP76" s="149"/>
      <c r="GDQ76" s="149"/>
      <c r="GDR76" s="149"/>
      <c r="GDS76" s="149"/>
      <c r="GDT76" s="149"/>
      <c r="GDU76" s="150"/>
      <c r="GDV76" s="149"/>
      <c r="GDW76" s="149"/>
      <c r="GDX76" s="149"/>
      <c r="GDY76" s="149"/>
      <c r="GDZ76" s="149"/>
      <c r="GEA76" s="149"/>
      <c r="GEB76" s="149"/>
      <c r="GEC76" s="149"/>
      <c r="GED76" s="149"/>
      <c r="GEE76" s="149"/>
      <c r="GEF76" s="149"/>
      <c r="GEG76" s="149"/>
      <c r="GEH76" s="149"/>
      <c r="GEI76" s="149"/>
      <c r="GEJ76" s="149"/>
      <c r="GEK76" s="150"/>
      <c r="GEL76" s="149"/>
      <c r="GEM76" s="149"/>
      <c r="GEN76" s="149"/>
      <c r="GEO76" s="149"/>
      <c r="GEP76" s="149"/>
      <c r="GEQ76" s="149"/>
      <c r="GER76" s="149"/>
      <c r="GES76" s="149"/>
      <c r="GET76" s="149"/>
      <c r="GEU76" s="149"/>
      <c r="GEV76" s="149"/>
      <c r="GEW76" s="149"/>
      <c r="GEX76" s="149"/>
      <c r="GEY76" s="149"/>
      <c r="GEZ76" s="149"/>
      <c r="GFA76" s="150"/>
      <c r="GFB76" s="149"/>
      <c r="GFC76" s="149"/>
      <c r="GFD76" s="149"/>
      <c r="GFE76" s="149"/>
      <c r="GFF76" s="149"/>
      <c r="GFG76" s="149"/>
      <c r="GFH76" s="149"/>
      <c r="GFI76" s="149"/>
      <c r="GFJ76" s="149"/>
      <c r="GFK76" s="149"/>
      <c r="GFL76" s="149"/>
      <c r="GFM76" s="149"/>
      <c r="GFN76" s="149"/>
      <c r="GFO76" s="149"/>
      <c r="GFP76" s="149"/>
      <c r="GFQ76" s="150"/>
      <c r="GFR76" s="149"/>
      <c r="GFS76" s="149"/>
      <c r="GFT76" s="149"/>
      <c r="GFU76" s="149"/>
      <c r="GFV76" s="149"/>
      <c r="GFW76" s="149"/>
      <c r="GFX76" s="149"/>
      <c r="GFY76" s="149"/>
      <c r="GFZ76" s="149"/>
      <c r="GGA76" s="149"/>
      <c r="GGB76" s="149"/>
      <c r="GGC76" s="149"/>
      <c r="GGD76" s="149"/>
      <c r="GGE76" s="149"/>
      <c r="GGF76" s="149"/>
      <c r="GGG76" s="150"/>
      <c r="GGH76" s="149"/>
      <c r="GGI76" s="149"/>
      <c r="GGJ76" s="149"/>
      <c r="GGK76" s="149"/>
      <c r="GGL76" s="149"/>
      <c r="GGM76" s="149"/>
      <c r="GGN76" s="149"/>
      <c r="GGO76" s="149"/>
      <c r="GGP76" s="149"/>
      <c r="GGQ76" s="149"/>
      <c r="GGR76" s="149"/>
      <c r="GGS76" s="149"/>
      <c r="GGT76" s="149"/>
      <c r="GGU76" s="149"/>
      <c r="GGV76" s="149"/>
      <c r="GGW76" s="150"/>
      <c r="GGX76" s="149"/>
      <c r="GGY76" s="149"/>
      <c r="GGZ76" s="149"/>
      <c r="GHA76" s="149"/>
      <c r="GHB76" s="149"/>
      <c r="GHC76" s="149"/>
      <c r="GHD76" s="149"/>
      <c r="GHE76" s="149"/>
      <c r="GHF76" s="149"/>
      <c r="GHG76" s="149"/>
      <c r="GHH76" s="149"/>
      <c r="GHI76" s="149"/>
      <c r="GHJ76" s="149"/>
      <c r="GHK76" s="149"/>
      <c r="GHL76" s="149"/>
      <c r="GHM76" s="150"/>
      <c r="GHN76" s="149"/>
      <c r="GHO76" s="149"/>
      <c r="GHP76" s="149"/>
      <c r="GHQ76" s="149"/>
      <c r="GHR76" s="149"/>
      <c r="GHS76" s="149"/>
      <c r="GHT76" s="149"/>
      <c r="GHU76" s="149"/>
      <c r="GHV76" s="149"/>
      <c r="GHW76" s="149"/>
      <c r="GHX76" s="149"/>
      <c r="GHY76" s="149"/>
      <c r="GHZ76" s="149"/>
      <c r="GIA76" s="149"/>
      <c r="GIB76" s="149"/>
      <c r="GIC76" s="150"/>
      <c r="GID76" s="149"/>
      <c r="GIE76" s="149"/>
      <c r="GIF76" s="149"/>
      <c r="GIG76" s="149"/>
      <c r="GIH76" s="149"/>
      <c r="GII76" s="149"/>
      <c r="GIJ76" s="149"/>
      <c r="GIK76" s="149"/>
      <c r="GIL76" s="149"/>
      <c r="GIM76" s="149"/>
      <c r="GIN76" s="149"/>
      <c r="GIO76" s="149"/>
      <c r="GIP76" s="149"/>
      <c r="GIQ76" s="149"/>
      <c r="GIR76" s="149"/>
      <c r="GIS76" s="150"/>
      <c r="GIT76" s="149"/>
      <c r="GIU76" s="149"/>
      <c r="GIV76" s="149"/>
      <c r="GIW76" s="149"/>
      <c r="GIX76" s="149"/>
      <c r="GIY76" s="149"/>
      <c r="GIZ76" s="149"/>
      <c r="GJA76" s="149"/>
      <c r="GJB76" s="149"/>
      <c r="GJC76" s="149"/>
      <c r="GJD76" s="149"/>
      <c r="GJE76" s="149"/>
      <c r="GJF76" s="149"/>
      <c r="GJG76" s="149"/>
      <c r="GJH76" s="149"/>
      <c r="GJI76" s="150"/>
      <c r="GJJ76" s="149"/>
      <c r="GJK76" s="149"/>
      <c r="GJL76" s="149"/>
      <c r="GJM76" s="149"/>
      <c r="GJN76" s="149"/>
      <c r="GJO76" s="149"/>
      <c r="GJP76" s="149"/>
      <c r="GJQ76" s="149"/>
      <c r="GJR76" s="149"/>
      <c r="GJS76" s="149"/>
      <c r="GJT76" s="149"/>
      <c r="GJU76" s="149"/>
      <c r="GJV76" s="149"/>
      <c r="GJW76" s="149"/>
      <c r="GJX76" s="149"/>
      <c r="GJY76" s="150"/>
      <c r="GJZ76" s="149"/>
      <c r="GKA76" s="149"/>
      <c r="GKB76" s="149"/>
      <c r="GKC76" s="149"/>
      <c r="GKD76" s="149"/>
      <c r="GKE76" s="149"/>
      <c r="GKF76" s="149"/>
      <c r="GKG76" s="149"/>
      <c r="GKH76" s="149"/>
      <c r="GKI76" s="149"/>
      <c r="GKJ76" s="149"/>
      <c r="GKK76" s="149"/>
      <c r="GKL76" s="149"/>
      <c r="GKM76" s="149"/>
      <c r="GKN76" s="149"/>
      <c r="GKO76" s="150"/>
      <c r="GKP76" s="149"/>
      <c r="GKQ76" s="149"/>
      <c r="GKR76" s="149"/>
      <c r="GKS76" s="149"/>
      <c r="GKT76" s="149"/>
      <c r="GKU76" s="149"/>
      <c r="GKV76" s="149"/>
      <c r="GKW76" s="149"/>
      <c r="GKX76" s="149"/>
      <c r="GKY76" s="149"/>
      <c r="GKZ76" s="149"/>
      <c r="GLA76" s="149"/>
      <c r="GLB76" s="149"/>
      <c r="GLC76" s="149"/>
      <c r="GLD76" s="149"/>
      <c r="GLE76" s="150"/>
      <c r="GLF76" s="149"/>
      <c r="GLG76" s="149"/>
      <c r="GLH76" s="149"/>
      <c r="GLI76" s="149"/>
      <c r="GLJ76" s="149"/>
      <c r="GLK76" s="149"/>
      <c r="GLL76" s="149"/>
      <c r="GLM76" s="149"/>
      <c r="GLN76" s="149"/>
      <c r="GLO76" s="149"/>
      <c r="GLP76" s="149"/>
      <c r="GLQ76" s="149"/>
      <c r="GLR76" s="149"/>
      <c r="GLS76" s="149"/>
      <c r="GLT76" s="149"/>
      <c r="GLU76" s="150"/>
      <c r="GLV76" s="149"/>
      <c r="GLW76" s="149"/>
      <c r="GLX76" s="149"/>
      <c r="GLY76" s="149"/>
      <c r="GLZ76" s="149"/>
      <c r="GMA76" s="149"/>
      <c r="GMB76" s="149"/>
      <c r="GMC76" s="149"/>
      <c r="GMD76" s="149"/>
      <c r="GME76" s="149"/>
      <c r="GMF76" s="149"/>
      <c r="GMG76" s="149"/>
      <c r="GMH76" s="149"/>
      <c r="GMI76" s="149"/>
      <c r="GMJ76" s="149"/>
      <c r="GMK76" s="150"/>
      <c r="GML76" s="149"/>
      <c r="GMM76" s="149"/>
      <c r="GMN76" s="149"/>
      <c r="GMO76" s="149"/>
      <c r="GMP76" s="149"/>
      <c r="GMQ76" s="149"/>
      <c r="GMR76" s="149"/>
      <c r="GMS76" s="149"/>
      <c r="GMT76" s="149"/>
      <c r="GMU76" s="149"/>
      <c r="GMV76" s="149"/>
      <c r="GMW76" s="149"/>
      <c r="GMX76" s="149"/>
      <c r="GMY76" s="149"/>
      <c r="GMZ76" s="149"/>
      <c r="GNA76" s="150"/>
      <c r="GNB76" s="149"/>
      <c r="GNC76" s="149"/>
      <c r="GND76" s="149"/>
      <c r="GNE76" s="149"/>
      <c r="GNF76" s="149"/>
      <c r="GNG76" s="149"/>
      <c r="GNH76" s="149"/>
      <c r="GNI76" s="149"/>
      <c r="GNJ76" s="149"/>
      <c r="GNK76" s="149"/>
      <c r="GNL76" s="149"/>
      <c r="GNM76" s="149"/>
      <c r="GNN76" s="149"/>
      <c r="GNO76" s="149"/>
      <c r="GNP76" s="149"/>
      <c r="GNQ76" s="150"/>
      <c r="GNR76" s="149"/>
      <c r="GNS76" s="149"/>
      <c r="GNT76" s="149"/>
      <c r="GNU76" s="149"/>
      <c r="GNV76" s="149"/>
      <c r="GNW76" s="149"/>
      <c r="GNX76" s="149"/>
      <c r="GNY76" s="149"/>
      <c r="GNZ76" s="149"/>
      <c r="GOA76" s="149"/>
      <c r="GOB76" s="149"/>
      <c r="GOC76" s="149"/>
      <c r="GOD76" s="149"/>
      <c r="GOE76" s="149"/>
      <c r="GOF76" s="149"/>
      <c r="GOG76" s="150"/>
      <c r="GOH76" s="149"/>
      <c r="GOI76" s="149"/>
      <c r="GOJ76" s="149"/>
      <c r="GOK76" s="149"/>
      <c r="GOL76" s="149"/>
      <c r="GOM76" s="149"/>
      <c r="GON76" s="149"/>
      <c r="GOO76" s="149"/>
      <c r="GOP76" s="149"/>
      <c r="GOQ76" s="149"/>
      <c r="GOR76" s="149"/>
      <c r="GOS76" s="149"/>
      <c r="GOT76" s="149"/>
      <c r="GOU76" s="149"/>
      <c r="GOV76" s="149"/>
      <c r="GOW76" s="150"/>
      <c r="GOX76" s="149"/>
      <c r="GOY76" s="149"/>
      <c r="GOZ76" s="149"/>
      <c r="GPA76" s="149"/>
      <c r="GPB76" s="149"/>
      <c r="GPC76" s="149"/>
      <c r="GPD76" s="149"/>
      <c r="GPE76" s="149"/>
      <c r="GPF76" s="149"/>
      <c r="GPG76" s="149"/>
      <c r="GPH76" s="149"/>
      <c r="GPI76" s="149"/>
      <c r="GPJ76" s="149"/>
      <c r="GPK76" s="149"/>
      <c r="GPL76" s="149"/>
      <c r="GPM76" s="150"/>
      <c r="GPN76" s="149"/>
      <c r="GPO76" s="149"/>
      <c r="GPP76" s="149"/>
      <c r="GPQ76" s="149"/>
      <c r="GPR76" s="149"/>
      <c r="GPS76" s="149"/>
      <c r="GPT76" s="149"/>
      <c r="GPU76" s="149"/>
      <c r="GPV76" s="149"/>
      <c r="GPW76" s="149"/>
      <c r="GPX76" s="149"/>
      <c r="GPY76" s="149"/>
      <c r="GPZ76" s="149"/>
      <c r="GQA76" s="149"/>
      <c r="GQB76" s="149"/>
      <c r="GQC76" s="150"/>
      <c r="GQD76" s="149"/>
      <c r="GQE76" s="149"/>
      <c r="GQF76" s="149"/>
      <c r="GQG76" s="149"/>
      <c r="GQH76" s="149"/>
      <c r="GQI76" s="149"/>
      <c r="GQJ76" s="149"/>
      <c r="GQK76" s="149"/>
      <c r="GQL76" s="149"/>
      <c r="GQM76" s="149"/>
      <c r="GQN76" s="149"/>
      <c r="GQO76" s="149"/>
      <c r="GQP76" s="149"/>
      <c r="GQQ76" s="149"/>
      <c r="GQR76" s="149"/>
      <c r="GQS76" s="150"/>
      <c r="GQT76" s="149"/>
      <c r="GQU76" s="149"/>
      <c r="GQV76" s="149"/>
      <c r="GQW76" s="149"/>
      <c r="GQX76" s="149"/>
      <c r="GQY76" s="149"/>
      <c r="GQZ76" s="149"/>
      <c r="GRA76" s="149"/>
      <c r="GRB76" s="149"/>
      <c r="GRC76" s="149"/>
      <c r="GRD76" s="149"/>
      <c r="GRE76" s="149"/>
      <c r="GRF76" s="149"/>
      <c r="GRG76" s="149"/>
      <c r="GRH76" s="149"/>
      <c r="GRI76" s="150"/>
      <c r="GRJ76" s="149"/>
      <c r="GRK76" s="149"/>
      <c r="GRL76" s="149"/>
      <c r="GRM76" s="149"/>
      <c r="GRN76" s="149"/>
      <c r="GRO76" s="149"/>
      <c r="GRP76" s="149"/>
      <c r="GRQ76" s="149"/>
      <c r="GRR76" s="149"/>
      <c r="GRS76" s="149"/>
      <c r="GRT76" s="149"/>
      <c r="GRU76" s="149"/>
      <c r="GRV76" s="149"/>
      <c r="GRW76" s="149"/>
      <c r="GRX76" s="149"/>
      <c r="GRY76" s="150"/>
      <c r="GRZ76" s="149"/>
      <c r="GSA76" s="149"/>
      <c r="GSB76" s="149"/>
      <c r="GSC76" s="149"/>
      <c r="GSD76" s="149"/>
      <c r="GSE76" s="149"/>
      <c r="GSF76" s="149"/>
      <c r="GSG76" s="149"/>
      <c r="GSH76" s="149"/>
      <c r="GSI76" s="149"/>
      <c r="GSJ76" s="149"/>
      <c r="GSK76" s="149"/>
      <c r="GSL76" s="149"/>
      <c r="GSM76" s="149"/>
      <c r="GSN76" s="149"/>
      <c r="GSO76" s="150"/>
      <c r="GSP76" s="149"/>
      <c r="GSQ76" s="149"/>
      <c r="GSR76" s="149"/>
      <c r="GSS76" s="149"/>
      <c r="GST76" s="149"/>
      <c r="GSU76" s="149"/>
      <c r="GSV76" s="149"/>
      <c r="GSW76" s="149"/>
      <c r="GSX76" s="149"/>
      <c r="GSY76" s="149"/>
      <c r="GSZ76" s="149"/>
      <c r="GTA76" s="149"/>
      <c r="GTB76" s="149"/>
      <c r="GTC76" s="149"/>
      <c r="GTD76" s="149"/>
      <c r="GTE76" s="150"/>
      <c r="GTF76" s="149"/>
      <c r="GTG76" s="149"/>
      <c r="GTH76" s="149"/>
      <c r="GTI76" s="149"/>
      <c r="GTJ76" s="149"/>
      <c r="GTK76" s="149"/>
      <c r="GTL76" s="149"/>
      <c r="GTM76" s="149"/>
      <c r="GTN76" s="149"/>
      <c r="GTO76" s="149"/>
      <c r="GTP76" s="149"/>
      <c r="GTQ76" s="149"/>
      <c r="GTR76" s="149"/>
      <c r="GTS76" s="149"/>
      <c r="GTT76" s="149"/>
      <c r="GTU76" s="150"/>
      <c r="GTV76" s="149"/>
      <c r="GTW76" s="149"/>
      <c r="GTX76" s="149"/>
      <c r="GTY76" s="149"/>
      <c r="GTZ76" s="149"/>
      <c r="GUA76" s="149"/>
      <c r="GUB76" s="149"/>
      <c r="GUC76" s="149"/>
      <c r="GUD76" s="149"/>
      <c r="GUE76" s="149"/>
      <c r="GUF76" s="149"/>
      <c r="GUG76" s="149"/>
      <c r="GUH76" s="149"/>
      <c r="GUI76" s="149"/>
      <c r="GUJ76" s="149"/>
      <c r="GUK76" s="150"/>
      <c r="GUL76" s="149"/>
      <c r="GUM76" s="149"/>
      <c r="GUN76" s="149"/>
      <c r="GUO76" s="149"/>
      <c r="GUP76" s="149"/>
      <c r="GUQ76" s="149"/>
      <c r="GUR76" s="149"/>
      <c r="GUS76" s="149"/>
      <c r="GUT76" s="149"/>
      <c r="GUU76" s="149"/>
      <c r="GUV76" s="149"/>
      <c r="GUW76" s="149"/>
      <c r="GUX76" s="149"/>
      <c r="GUY76" s="149"/>
      <c r="GUZ76" s="149"/>
      <c r="GVA76" s="150"/>
      <c r="GVB76" s="149"/>
      <c r="GVC76" s="149"/>
      <c r="GVD76" s="149"/>
      <c r="GVE76" s="149"/>
      <c r="GVF76" s="149"/>
      <c r="GVG76" s="149"/>
      <c r="GVH76" s="149"/>
      <c r="GVI76" s="149"/>
      <c r="GVJ76" s="149"/>
      <c r="GVK76" s="149"/>
      <c r="GVL76" s="149"/>
      <c r="GVM76" s="149"/>
      <c r="GVN76" s="149"/>
      <c r="GVO76" s="149"/>
      <c r="GVP76" s="149"/>
      <c r="GVQ76" s="150"/>
      <c r="GVR76" s="149"/>
      <c r="GVS76" s="149"/>
      <c r="GVT76" s="149"/>
      <c r="GVU76" s="149"/>
      <c r="GVV76" s="149"/>
      <c r="GVW76" s="149"/>
      <c r="GVX76" s="149"/>
      <c r="GVY76" s="149"/>
      <c r="GVZ76" s="149"/>
      <c r="GWA76" s="149"/>
      <c r="GWB76" s="149"/>
      <c r="GWC76" s="149"/>
      <c r="GWD76" s="149"/>
      <c r="GWE76" s="149"/>
      <c r="GWF76" s="149"/>
      <c r="GWG76" s="150"/>
      <c r="GWH76" s="149"/>
      <c r="GWI76" s="149"/>
      <c r="GWJ76" s="149"/>
      <c r="GWK76" s="149"/>
      <c r="GWL76" s="149"/>
      <c r="GWM76" s="149"/>
      <c r="GWN76" s="149"/>
      <c r="GWO76" s="149"/>
      <c r="GWP76" s="149"/>
      <c r="GWQ76" s="149"/>
      <c r="GWR76" s="149"/>
      <c r="GWS76" s="149"/>
      <c r="GWT76" s="149"/>
      <c r="GWU76" s="149"/>
      <c r="GWV76" s="149"/>
      <c r="GWW76" s="150"/>
      <c r="GWX76" s="149"/>
      <c r="GWY76" s="149"/>
      <c r="GWZ76" s="149"/>
      <c r="GXA76" s="149"/>
      <c r="GXB76" s="149"/>
      <c r="GXC76" s="149"/>
      <c r="GXD76" s="149"/>
      <c r="GXE76" s="149"/>
      <c r="GXF76" s="149"/>
      <c r="GXG76" s="149"/>
      <c r="GXH76" s="149"/>
      <c r="GXI76" s="149"/>
      <c r="GXJ76" s="149"/>
      <c r="GXK76" s="149"/>
      <c r="GXL76" s="149"/>
      <c r="GXM76" s="150"/>
      <c r="GXN76" s="149"/>
      <c r="GXO76" s="149"/>
      <c r="GXP76" s="149"/>
      <c r="GXQ76" s="149"/>
      <c r="GXR76" s="149"/>
      <c r="GXS76" s="149"/>
      <c r="GXT76" s="149"/>
      <c r="GXU76" s="149"/>
      <c r="GXV76" s="149"/>
      <c r="GXW76" s="149"/>
      <c r="GXX76" s="149"/>
      <c r="GXY76" s="149"/>
      <c r="GXZ76" s="149"/>
      <c r="GYA76" s="149"/>
      <c r="GYB76" s="149"/>
      <c r="GYC76" s="150"/>
      <c r="GYD76" s="149"/>
      <c r="GYE76" s="149"/>
      <c r="GYF76" s="149"/>
      <c r="GYG76" s="149"/>
      <c r="GYH76" s="149"/>
      <c r="GYI76" s="149"/>
      <c r="GYJ76" s="149"/>
      <c r="GYK76" s="149"/>
      <c r="GYL76" s="149"/>
      <c r="GYM76" s="149"/>
      <c r="GYN76" s="149"/>
      <c r="GYO76" s="149"/>
      <c r="GYP76" s="149"/>
      <c r="GYQ76" s="149"/>
      <c r="GYR76" s="149"/>
      <c r="GYS76" s="150"/>
      <c r="GYT76" s="149"/>
      <c r="GYU76" s="149"/>
      <c r="GYV76" s="149"/>
      <c r="GYW76" s="149"/>
      <c r="GYX76" s="149"/>
      <c r="GYY76" s="149"/>
      <c r="GYZ76" s="149"/>
      <c r="GZA76" s="149"/>
      <c r="GZB76" s="149"/>
      <c r="GZC76" s="149"/>
      <c r="GZD76" s="149"/>
      <c r="GZE76" s="149"/>
      <c r="GZF76" s="149"/>
      <c r="GZG76" s="149"/>
      <c r="GZH76" s="149"/>
      <c r="GZI76" s="150"/>
      <c r="GZJ76" s="149"/>
      <c r="GZK76" s="149"/>
      <c r="GZL76" s="149"/>
      <c r="GZM76" s="149"/>
      <c r="GZN76" s="149"/>
      <c r="GZO76" s="149"/>
      <c r="GZP76" s="149"/>
      <c r="GZQ76" s="149"/>
      <c r="GZR76" s="149"/>
      <c r="GZS76" s="149"/>
      <c r="GZT76" s="149"/>
      <c r="GZU76" s="149"/>
      <c r="GZV76" s="149"/>
      <c r="GZW76" s="149"/>
      <c r="GZX76" s="149"/>
      <c r="GZY76" s="150"/>
      <c r="GZZ76" s="149"/>
      <c r="HAA76" s="149"/>
      <c r="HAB76" s="149"/>
      <c r="HAC76" s="149"/>
      <c r="HAD76" s="149"/>
      <c r="HAE76" s="149"/>
      <c r="HAF76" s="149"/>
      <c r="HAG76" s="149"/>
      <c r="HAH76" s="149"/>
      <c r="HAI76" s="149"/>
      <c r="HAJ76" s="149"/>
      <c r="HAK76" s="149"/>
      <c r="HAL76" s="149"/>
      <c r="HAM76" s="149"/>
      <c r="HAN76" s="149"/>
      <c r="HAO76" s="150"/>
      <c r="HAP76" s="149"/>
      <c r="HAQ76" s="149"/>
      <c r="HAR76" s="149"/>
      <c r="HAS76" s="149"/>
      <c r="HAT76" s="149"/>
      <c r="HAU76" s="149"/>
      <c r="HAV76" s="149"/>
      <c r="HAW76" s="149"/>
      <c r="HAX76" s="149"/>
      <c r="HAY76" s="149"/>
      <c r="HAZ76" s="149"/>
      <c r="HBA76" s="149"/>
      <c r="HBB76" s="149"/>
      <c r="HBC76" s="149"/>
      <c r="HBD76" s="149"/>
      <c r="HBE76" s="150"/>
      <c r="HBF76" s="149"/>
      <c r="HBG76" s="149"/>
      <c r="HBH76" s="149"/>
      <c r="HBI76" s="149"/>
      <c r="HBJ76" s="149"/>
      <c r="HBK76" s="149"/>
      <c r="HBL76" s="149"/>
      <c r="HBM76" s="149"/>
      <c r="HBN76" s="149"/>
      <c r="HBO76" s="149"/>
      <c r="HBP76" s="149"/>
      <c r="HBQ76" s="149"/>
      <c r="HBR76" s="149"/>
      <c r="HBS76" s="149"/>
      <c r="HBT76" s="149"/>
      <c r="HBU76" s="150"/>
      <c r="HBV76" s="149"/>
      <c r="HBW76" s="149"/>
      <c r="HBX76" s="149"/>
      <c r="HBY76" s="149"/>
      <c r="HBZ76" s="149"/>
      <c r="HCA76" s="149"/>
      <c r="HCB76" s="149"/>
      <c r="HCC76" s="149"/>
      <c r="HCD76" s="149"/>
      <c r="HCE76" s="149"/>
      <c r="HCF76" s="149"/>
      <c r="HCG76" s="149"/>
      <c r="HCH76" s="149"/>
      <c r="HCI76" s="149"/>
      <c r="HCJ76" s="149"/>
      <c r="HCK76" s="150"/>
      <c r="HCL76" s="149"/>
      <c r="HCM76" s="149"/>
      <c r="HCN76" s="149"/>
      <c r="HCO76" s="149"/>
      <c r="HCP76" s="149"/>
      <c r="HCQ76" s="149"/>
      <c r="HCR76" s="149"/>
      <c r="HCS76" s="149"/>
      <c r="HCT76" s="149"/>
      <c r="HCU76" s="149"/>
      <c r="HCV76" s="149"/>
      <c r="HCW76" s="149"/>
      <c r="HCX76" s="149"/>
      <c r="HCY76" s="149"/>
      <c r="HCZ76" s="149"/>
      <c r="HDA76" s="150"/>
      <c r="HDB76" s="149"/>
      <c r="HDC76" s="149"/>
      <c r="HDD76" s="149"/>
      <c r="HDE76" s="149"/>
      <c r="HDF76" s="149"/>
      <c r="HDG76" s="149"/>
      <c r="HDH76" s="149"/>
      <c r="HDI76" s="149"/>
      <c r="HDJ76" s="149"/>
      <c r="HDK76" s="149"/>
      <c r="HDL76" s="149"/>
      <c r="HDM76" s="149"/>
      <c r="HDN76" s="149"/>
      <c r="HDO76" s="149"/>
      <c r="HDP76" s="149"/>
      <c r="HDQ76" s="150"/>
      <c r="HDR76" s="149"/>
      <c r="HDS76" s="149"/>
      <c r="HDT76" s="149"/>
      <c r="HDU76" s="149"/>
      <c r="HDV76" s="149"/>
      <c r="HDW76" s="149"/>
      <c r="HDX76" s="149"/>
      <c r="HDY76" s="149"/>
      <c r="HDZ76" s="149"/>
      <c r="HEA76" s="149"/>
      <c r="HEB76" s="149"/>
      <c r="HEC76" s="149"/>
      <c r="HED76" s="149"/>
      <c r="HEE76" s="149"/>
      <c r="HEF76" s="149"/>
      <c r="HEG76" s="150"/>
      <c r="HEH76" s="149"/>
      <c r="HEI76" s="149"/>
      <c r="HEJ76" s="149"/>
      <c r="HEK76" s="149"/>
      <c r="HEL76" s="149"/>
      <c r="HEM76" s="149"/>
      <c r="HEN76" s="149"/>
      <c r="HEO76" s="149"/>
      <c r="HEP76" s="149"/>
      <c r="HEQ76" s="149"/>
      <c r="HER76" s="149"/>
      <c r="HES76" s="149"/>
      <c r="HET76" s="149"/>
      <c r="HEU76" s="149"/>
      <c r="HEV76" s="149"/>
      <c r="HEW76" s="150"/>
      <c r="HEX76" s="149"/>
      <c r="HEY76" s="149"/>
      <c r="HEZ76" s="149"/>
      <c r="HFA76" s="149"/>
      <c r="HFB76" s="149"/>
      <c r="HFC76" s="149"/>
      <c r="HFD76" s="149"/>
      <c r="HFE76" s="149"/>
      <c r="HFF76" s="149"/>
      <c r="HFG76" s="149"/>
      <c r="HFH76" s="149"/>
      <c r="HFI76" s="149"/>
      <c r="HFJ76" s="149"/>
      <c r="HFK76" s="149"/>
      <c r="HFL76" s="149"/>
      <c r="HFM76" s="150"/>
      <c r="HFN76" s="149"/>
      <c r="HFO76" s="149"/>
      <c r="HFP76" s="149"/>
      <c r="HFQ76" s="149"/>
      <c r="HFR76" s="149"/>
      <c r="HFS76" s="149"/>
      <c r="HFT76" s="149"/>
      <c r="HFU76" s="149"/>
      <c r="HFV76" s="149"/>
      <c r="HFW76" s="149"/>
      <c r="HFX76" s="149"/>
      <c r="HFY76" s="149"/>
      <c r="HFZ76" s="149"/>
      <c r="HGA76" s="149"/>
      <c r="HGB76" s="149"/>
      <c r="HGC76" s="150"/>
      <c r="HGD76" s="149"/>
      <c r="HGE76" s="149"/>
      <c r="HGF76" s="149"/>
      <c r="HGG76" s="149"/>
      <c r="HGH76" s="149"/>
      <c r="HGI76" s="149"/>
      <c r="HGJ76" s="149"/>
      <c r="HGK76" s="149"/>
      <c r="HGL76" s="149"/>
      <c r="HGM76" s="149"/>
      <c r="HGN76" s="149"/>
      <c r="HGO76" s="149"/>
      <c r="HGP76" s="149"/>
      <c r="HGQ76" s="149"/>
      <c r="HGR76" s="149"/>
      <c r="HGS76" s="150"/>
      <c r="HGT76" s="149"/>
      <c r="HGU76" s="149"/>
      <c r="HGV76" s="149"/>
      <c r="HGW76" s="149"/>
      <c r="HGX76" s="149"/>
      <c r="HGY76" s="149"/>
      <c r="HGZ76" s="149"/>
      <c r="HHA76" s="149"/>
      <c r="HHB76" s="149"/>
      <c r="HHC76" s="149"/>
      <c r="HHD76" s="149"/>
      <c r="HHE76" s="149"/>
      <c r="HHF76" s="149"/>
      <c r="HHG76" s="149"/>
      <c r="HHH76" s="149"/>
      <c r="HHI76" s="150"/>
      <c r="HHJ76" s="149"/>
      <c r="HHK76" s="149"/>
      <c r="HHL76" s="149"/>
      <c r="HHM76" s="149"/>
      <c r="HHN76" s="149"/>
      <c r="HHO76" s="149"/>
      <c r="HHP76" s="149"/>
      <c r="HHQ76" s="149"/>
      <c r="HHR76" s="149"/>
      <c r="HHS76" s="149"/>
      <c r="HHT76" s="149"/>
      <c r="HHU76" s="149"/>
      <c r="HHV76" s="149"/>
      <c r="HHW76" s="149"/>
      <c r="HHX76" s="149"/>
      <c r="HHY76" s="150"/>
      <c r="HHZ76" s="149"/>
      <c r="HIA76" s="149"/>
      <c r="HIB76" s="149"/>
      <c r="HIC76" s="149"/>
      <c r="HID76" s="149"/>
      <c r="HIE76" s="149"/>
      <c r="HIF76" s="149"/>
      <c r="HIG76" s="149"/>
      <c r="HIH76" s="149"/>
      <c r="HII76" s="149"/>
      <c r="HIJ76" s="149"/>
      <c r="HIK76" s="149"/>
      <c r="HIL76" s="149"/>
      <c r="HIM76" s="149"/>
      <c r="HIN76" s="149"/>
      <c r="HIO76" s="150"/>
      <c r="HIP76" s="149"/>
      <c r="HIQ76" s="149"/>
      <c r="HIR76" s="149"/>
      <c r="HIS76" s="149"/>
      <c r="HIT76" s="149"/>
      <c r="HIU76" s="149"/>
      <c r="HIV76" s="149"/>
      <c r="HIW76" s="149"/>
      <c r="HIX76" s="149"/>
      <c r="HIY76" s="149"/>
      <c r="HIZ76" s="149"/>
      <c r="HJA76" s="149"/>
      <c r="HJB76" s="149"/>
      <c r="HJC76" s="149"/>
      <c r="HJD76" s="149"/>
      <c r="HJE76" s="150"/>
      <c r="HJF76" s="149"/>
      <c r="HJG76" s="149"/>
      <c r="HJH76" s="149"/>
      <c r="HJI76" s="149"/>
      <c r="HJJ76" s="149"/>
      <c r="HJK76" s="149"/>
      <c r="HJL76" s="149"/>
      <c r="HJM76" s="149"/>
      <c r="HJN76" s="149"/>
      <c r="HJO76" s="149"/>
      <c r="HJP76" s="149"/>
      <c r="HJQ76" s="149"/>
      <c r="HJR76" s="149"/>
      <c r="HJS76" s="149"/>
      <c r="HJT76" s="149"/>
      <c r="HJU76" s="150"/>
      <c r="HJV76" s="149"/>
      <c r="HJW76" s="149"/>
      <c r="HJX76" s="149"/>
      <c r="HJY76" s="149"/>
      <c r="HJZ76" s="149"/>
      <c r="HKA76" s="149"/>
      <c r="HKB76" s="149"/>
      <c r="HKC76" s="149"/>
      <c r="HKD76" s="149"/>
      <c r="HKE76" s="149"/>
      <c r="HKF76" s="149"/>
      <c r="HKG76" s="149"/>
      <c r="HKH76" s="149"/>
      <c r="HKI76" s="149"/>
      <c r="HKJ76" s="149"/>
      <c r="HKK76" s="150"/>
      <c r="HKL76" s="149"/>
      <c r="HKM76" s="149"/>
      <c r="HKN76" s="149"/>
      <c r="HKO76" s="149"/>
      <c r="HKP76" s="149"/>
      <c r="HKQ76" s="149"/>
      <c r="HKR76" s="149"/>
      <c r="HKS76" s="149"/>
      <c r="HKT76" s="149"/>
      <c r="HKU76" s="149"/>
      <c r="HKV76" s="149"/>
      <c r="HKW76" s="149"/>
      <c r="HKX76" s="149"/>
      <c r="HKY76" s="149"/>
      <c r="HKZ76" s="149"/>
      <c r="HLA76" s="150"/>
      <c r="HLB76" s="149"/>
      <c r="HLC76" s="149"/>
      <c r="HLD76" s="149"/>
      <c r="HLE76" s="149"/>
      <c r="HLF76" s="149"/>
      <c r="HLG76" s="149"/>
      <c r="HLH76" s="149"/>
      <c r="HLI76" s="149"/>
      <c r="HLJ76" s="149"/>
      <c r="HLK76" s="149"/>
      <c r="HLL76" s="149"/>
      <c r="HLM76" s="149"/>
      <c r="HLN76" s="149"/>
      <c r="HLO76" s="149"/>
      <c r="HLP76" s="149"/>
      <c r="HLQ76" s="150"/>
      <c r="HLR76" s="149"/>
      <c r="HLS76" s="149"/>
      <c r="HLT76" s="149"/>
      <c r="HLU76" s="149"/>
      <c r="HLV76" s="149"/>
      <c r="HLW76" s="149"/>
      <c r="HLX76" s="149"/>
      <c r="HLY76" s="149"/>
      <c r="HLZ76" s="149"/>
      <c r="HMA76" s="149"/>
      <c r="HMB76" s="149"/>
      <c r="HMC76" s="149"/>
      <c r="HMD76" s="149"/>
      <c r="HME76" s="149"/>
      <c r="HMF76" s="149"/>
      <c r="HMG76" s="150"/>
      <c r="HMH76" s="149"/>
      <c r="HMI76" s="149"/>
      <c r="HMJ76" s="149"/>
      <c r="HMK76" s="149"/>
      <c r="HML76" s="149"/>
      <c r="HMM76" s="149"/>
      <c r="HMN76" s="149"/>
      <c r="HMO76" s="149"/>
      <c r="HMP76" s="149"/>
      <c r="HMQ76" s="149"/>
      <c r="HMR76" s="149"/>
      <c r="HMS76" s="149"/>
      <c r="HMT76" s="149"/>
      <c r="HMU76" s="149"/>
      <c r="HMV76" s="149"/>
      <c r="HMW76" s="150"/>
      <c r="HMX76" s="149"/>
      <c r="HMY76" s="149"/>
      <c r="HMZ76" s="149"/>
      <c r="HNA76" s="149"/>
      <c r="HNB76" s="149"/>
      <c r="HNC76" s="149"/>
      <c r="HND76" s="149"/>
      <c r="HNE76" s="149"/>
      <c r="HNF76" s="149"/>
      <c r="HNG76" s="149"/>
      <c r="HNH76" s="149"/>
      <c r="HNI76" s="149"/>
      <c r="HNJ76" s="149"/>
      <c r="HNK76" s="149"/>
      <c r="HNL76" s="149"/>
      <c r="HNM76" s="150"/>
      <c r="HNN76" s="149"/>
      <c r="HNO76" s="149"/>
      <c r="HNP76" s="149"/>
      <c r="HNQ76" s="149"/>
      <c r="HNR76" s="149"/>
      <c r="HNS76" s="149"/>
      <c r="HNT76" s="149"/>
      <c r="HNU76" s="149"/>
      <c r="HNV76" s="149"/>
      <c r="HNW76" s="149"/>
      <c r="HNX76" s="149"/>
      <c r="HNY76" s="149"/>
      <c r="HNZ76" s="149"/>
      <c r="HOA76" s="149"/>
      <c r="HOB76" s="149"/>
      <c r="HOC76" s="150"/>
      <c r="HOD76" s="149"/>
      <c r="HOE76" s="149"/>
      <c r="HOF76" s="149"/>
      <c r="HOG76" s="149"/>
      <c r="HOH76" s="149"/>
      <c r="HOI76" s="149"/>
      <c r="HOJ76" s="149"/>
      <c r="HOK76" s="149"/>
      <c r="HOL76" s="149"/>
      <c r="HOM76" s="149"/>
      <c r="HON76" s="149"/>
      <c r="HOO76" s="149"/>
      <c r="HOP76" s="149"/>
      <c r="HOQ76" s="149"/>
      <c r="HOR76" s="149"/>
      <c r="HOS76" s="150"/>
      <c r="HOT76" s="149"/>
      <c r="HOU76" s="149"/>
      <c r="HOV76" s="149"/>
      <c r="HOW76" s="149"/>
      <c r="HOX76" s="149"/>
      <c r="HOY76" s="149"/>
      <c r="HOZ76" s="149"/>
      <c r="HPA76" s="149"/>
      <c r="HPB76" s="149"/>
      <c r="HPC76" s="149"/>
      <c r="HPD76" s="149"/>
      <c r="HPE76" s="149"/>
      <c r="HPF76" s="149"/>
      <c r="HPG76" s="149"/>
      <c r="HPH76" s="149"/>
      <c r="HPI76" s="150"/>
      <c r="HPJ76" s="149"/>
      <c r="HPK76" s="149"/>
      <c r="HPL76" s="149"/>
      <c r="HPM76" s="149"/>
      <c r="HPN76" s="149"/>
      <c r="HPO76" s="149"/>
      <c r="HPP76" s="149"/>
      <c r="HPQ76" s="149"/>
      <c r="HPR76" s="149"/>
      <c r="HPS76" s="149"/>
      <c r="HPT76" s="149"/>
      <c r="HPU76" s="149"/>
      <c r="HPV76" s="149"/>
      <c r="HPW76" s="149"/>
      <c r="HPX76" s="149"/>
      <c r="HPY76" s="150"/>
      <c r="HPZ76" s="149"/>
      <c r="HQA76" s="149"/>
      <c r="HQB76" s="149"/>
      <c r="HQC76" s="149"/>
      <c r="HQD76" s="149"/>
      <c r="HQE76" s="149"/>
      <c r="HQF76" s="149"/>
      <c r="HQG76" s="149"/>
      <c r="HQH76" s="149"/>
      <c r="HQI76" s="149"/>
      <c r="HQJ76" s="149"/>
      <c r="HQK76" s="149"/>
      <c r="HQL76" s="149"/>
      <c r="HQM76" s="149"/>
      <c r="HQN76" s="149"/>
      <c r="HQO76" s="150"/>
      <c r="HQP76" s="149"/>
      <c r="HQQ76" s="149"/>
      <c r="HQR76" s="149"/>
      <c r="HQS76" s="149"/>
      <c r="HQT76" s="149"/>
      <c r="HQU76" s="149"/>
      <c r="HQV76" s="149"/>
      <c r="HQW76" s="149"/>
      <c r="HQX76" s="149"/>
      <c r="HQY76" s="149"/>
      <c r="HQZ76" s="149"/>
      <c r="HRA76" s="149"/>
      <c r="HRB76" s="149"/>
      <c r="HRC76" s="149"/>
      <c r="HRD76" s="149"/>
      <c r="HRE76" s="150"/>
      <c r="HRF76" s="149"/>
      <c r="HRG76" s="149"/>
      <c r="HRH76" s="149"/>
      <c r="HRI76" s="149"/>
      <c r="HRJ76" s="149"/>
      <c r="HRK76" s="149"/>
      <c r="HRL76" s="149"/>
      <c r="HRM76" s="149"/>
      <c r="HRN76" s="149"/>
      <c r="HRO76" s="149"/>
      <c r="HRP76" s="149"/>
      <c r="HRQ76" s="149"/>
      <c r="HRR76" s="149"/>
      <c r="HRS76" s="149"/>
      <c r="HRT76" s="149"/>
      <c r="HRU76" s="150"/>
      <c r="HRV76" s="149"/>
      <c r="HRW76" s="149"/>
      <c r="HRX76" s="149"/>
      <c r="HRY76" s="149"/>
      <c r="HRZ76" s="149"/>
      <c r="HSA76" s="149"/>
      <c r="HSB76" s="149"/>
      <c r="HSC76" s="149"/>
      <c r="HSD76" s="149"/>
      <c r="HSE76" s="149"/>
      <c r="HSF76" s="149"/>
      <c r="HSG76" s="149"/>
      <c r="HSH76" s="149"/>
      <c r="HSI76" s="149"/>
      <c r="HSJ76" s="149"/>
      <c r="HSK76" s="150"/>
      <c r="HSL76" s="149"/>
      <c r="HSM76" s="149"/>
      <c r="HSN76" s="149"/>
      <c r="HSO76" s="149"/>
      <c r="HSP76" s="149"/>
      <c r="HSQ76" s="149"/>
      <c r="HSR76" s="149"/>
      <c r="HSS76" s="149"/>
      <c r="HST76" s="149"/>
      <c r="HSU76" s="149"/>
      <c r="HSV76" s="149"/>
      <c r="HSW76" s="149"/>
      <c r="HSX76" s="149"/>
      <c r="HSY76" s="149"/>
      <c r="HSZ76" s="149"/>
      <c r="HTA76" s="150"/>
      <c r="HTB76" s="149"/>
      <c r="HTC76" s="149"/>
      <c r="HTD76" s="149"/>
      <c r="HTE76" s="149"/>
      <c r="HTF76" s="149"/>
      <c r="HTG76" s="149"/>
      <c r="HTH76" s="149"/>
      <c r="HTI76" s="149"/>
      <c r="HTJ76" s="149"/>
      <c r="HTK76" s="149"/>
      <c r="HTL76" s="149"/>
      <c r="HTM76" s="149"/>
      <c r="HTN76" s="149"/>
      <c r="HTO76" s="149"/>
      <c r="HTP76" s="149"/>
      <c r="HTQ76" s="150"/>
      <c r="HTR76" s="149"/>
      <c r="HTS76" s="149"/>
      <c r="HTT76" s="149"/>
      <c r="HTU76" s="149"/>
      <c r="HTV76" s="149"/>
      <c r="HTW76" s="149"/>
      <c r="HTX76" s="149"/>
      <c r="HTY76" s="149"/>
      <c r="HTZ76" s="149"/>
      <c r="HUA76" s="149"/>
      <c r="HUB76" s="149"/>
      <c r="HUC76" s="149"/>
      <c r="HUD76" s="149"/>
      <c r="HUE76" s="149"/>
      <c r="HUF76" s="149"/>
      <c r="HUG76" s="150"/>
      <c r="HUH76" s="149"/>
      <c r="HUI76" s="149"/>
      <c r="HUJ76" s="149"/>
      <c r="HUK76" s="149"/>
      <c r="HUL76" s="149"/>
      <c r="HUM76" s="149"/>
      <c r="HUN76" s="149"/>
      <c r="HUO76" s="149"/>
      <c r="HUP76" s="149"/>
      <c r="HUQ76" s="149"/>
      <c r="HUR76" s="149"/>
      <c r="HUS76" s="149"/>
      <c r="HUT76" s="149"/>
      <c r="HUU76" s="149"/>
      <c r="HUV76" s="149"/>
      <c r="HUW76" s="150"/>
      <c r="HUX76" s="149"/>
      <c r="HUY76" s="149"/>
      <c r="HUZ76" s="149"/>
      <c r="HVA76" s="149"/>
      <c r="HVB76" s="149"/>
      <c r="HVC76" s="149"/>
      <c r="HVD76" s="149"/>
      <c r="HVE76" s="149"/>
      <c r="HVF76" s="149"/>
      <c r="HVG76" s="149"/>
      <c r="HVH76" s="149"/>
      <c r="HVI76" s="149"/>
      <c r="HVJ76" s="149"/>
      <c r="HVK76" s="149"/>
      <c r="HVL76" s="149"/>
      <c r="HVM76" s="150"/>
      <c r="HVN76" s="149"/>
      <c r="HVO76" s="149"/>
      <c r="HVP76" s="149"/>
      <c r="HVQ76" s="149"/>
      <c r="HVR76" s="149"/>
      <c r="HVS76" s="149"/>
      <c r="HVT76" s="149"/>
      <c r="HVU76" s="149"/>
      <c r="HVV76" s="149"/>
      <c r="HVW76" s="149"/>
      <c r="HVX76" s="149"/>
      <c r="HVY76" s="149"/>
      <c r="HVZ76" s="149"/>
      <c r="HWA76" s="149"/>
      <c r="HWB76" s="149"/>
      <c r="HWC76" s="150"/>
      <c r="HWD76" s="149"/>
      <c r="HWE76" s="149"/>
      <c r="HWF76" s="149"/>
      <c r="HWG76" s="149"/>
      <c r="HWH76" s="149"/>
      <c r="HWI76" s="149"/>
      <c r="HWJ76" s="149"/>
      <c r="HWK76" s="149"/>
      <c r="HWL76" s="149"/>
      <c r="HWM76" s="149"/>
      <c r="HWN76" s="149"/>
      <c r="HWO76" s="149"/>
      <c r="HWP76" s="149"/>
      <c r="HWQ76" s="149"/>
      <c r="HWR76" s="149"/>
      <c r="HWS76" s="150"/>
      <c r="HWT76" s="149"/>
      <c r="HWU76" s="149"/>
      <c r="HWV76" s="149"/>
      <c r="HWW76" s="149"/>
      <c r="HWX76" s="149"/>
      <c r="HWY76" s="149"/>
      <c r="HWZ76" s="149"/>
      <c r="HXA76" s="149"/>
      <c r="HXB76" s="149"/>
      <c r="HXC76" s="149"/>
      <c r="HXD76" s="149"/>
      <c r="HXE76" s="149"/>
      <c r="HXF76" s="149"/>
      <c r="HXG76" s="149"/>
      <c r="HXH76" s="149"/>
      <c r="HXI76" s="150"/>
      <c r="HXJ76" s="149"/>
      <c r="HXK76" s="149"/>
      <c r="HXL76" s="149"/>
      <c r="HXM76" s="149"/>
      <c r="HXN76" s="149"/>
      <c r="HXO76" s="149"/>
      <c r="HXP76" s="149"/>
      <c r="HXQ76" s="149"/>
      <c r="HXR76" s="149"/>
      <c r="HXS76" s="149"/>
      <c r="HXT76" s="149"/>
      <c r="HXU76" s="149"/>
      <c r="HXV76" s="149"/>
      <c r="HXW76" s="149"/>
      <c r="HXX76" s="149"/>
      <c r="HXY76" s="150"/>
      <c r="HXZ76" s="149"/>
      <c r="HYA76" s="149"/>
      <c r="HYB76" s="149"/>
      <c r="HYC76" s="149"/>
      <c r="HYD76" s="149"/>
      <c r="HYE76" s="149"/>
      <c r="HYF76" s="149"/>
      <c r="HYG76" s="149"/>
      <c r="HYH76" s="149"/>
      <c r="HYI76" s="149"/>
      <c r="HYJ76" s="149"/>
      <c r="HYK76" s="149"/>
      <c r="HYL76" s="149"/>
      <c r="HYM76" s="149"/>
      <c r="HYN76" s="149"/>
      <c r="HYO76" s="150"/>
      <c r="HYP76" s="149"/>
      <c r="HYQ76" s="149"/>
      <c r="HYR76" s="149"/>
      <c r="HYS76" s="149"/>
      <c r="HYT76" s="149"/>
      <c r="HYU76" s="149"/>
      <c r="HYV76" s="149"/>
      <c r="HYW76" s="149"/>
      <c r="HYX76" s="149"/>
      <c r="HYY76" s="149"/>
      <c r="HYZ76" s="149"/>
      <c r="HZA76" s="149"/>
      <c r="HZB76" s="149"/>
      <c r="HZC76" s="149"/>
      <c r="HZD76" s="149"/>
      <c r="HZE76" s="150"/>
      <c r="HZF76" s="149"/>
      <c r="HZG76" s="149"/>
      <c r="HZH76" s="149"/>
      <c r="HZI76" s="149"/>
      <c r="HZJ76" s="149"/>
      <c r="HZK76" s="149"/>
      <c r="HZL76" s="149"/>
      <c r="HZM76" s="149"/>
      <c r="HZN76" s="149"/>
      <c r="HZO76" s="149"/>
      <c r="HZP76" s="149"/>
      <c r="HZQ76" s="149"/>
      <c r="HZR76" s="149"/>
      <c r="HZS76" s="149"/>
      <c r="HZT76" s="149"/>
      <c r="HZU76" s="150"/>
      <c r="HZV76" s="149"/>
      <c r="HZW76" s="149"/>
      <c r="HZX76" s="149"/>
      <c r="HZY76" s="149"/>
      <c r="HZZ76" s="149"/>
      <c r="IAA76" s="149"/>
      <c r="IAB76" s="149"/>
      <c r="IAC76" s="149"/>
      <c r="IAD76" s="149"/>
      <c r="IAE76" s="149"/>
      <c r="IAF76" s="149"/>
      <c r="IAG76" s="149"/>
      <c r="IAH76" s="149"/>
      <c r="IAI76" s="149"/>
      <c r="IAJ76" s="149"/>
      <c r="IAK76" s="150"/>
      <c r="IAL76" s="149"/>
      <c r="IAM76" s="149"/>
      <c r="IAN76" s="149"/>
      <c r="IAO76" s="149"/>
      <c r="IAP76" s="149"/>
      <c r="IAQ76" s="149"/>
      <c r="IAR76" s="149"/>
      <c r="IAS76" s="149"/>
      <c r="IAT76" s="149"/>
      <c r="IAU76" s="149"/>
      <c r="IAV76" s="149"/>
      <c r="IAW76" s="149"/>
      <c r="IAX76" s="149"/>
      <c r="IAY76" s="149"/>
      <c r="IAZ76" s="149"/>
      <c r="IBA76" s="150"/>
      <c r="IBB76" s="149"/>
      <c r="IBC76" s="149"/>
      <c r="IBD76" s="149"/>
      <c r="IBE76" s="149"/>
      <c r="IBF76" s="149"/>
      <c r="IBG76" s="149"/>
      <c r="IBH76" s="149"/>
      <c r="IBI76" s="149"/>
      <c r="IBJ76" s="149"/>
      <c r="IBK76" s="149"/>
      <c r="IBL76" s="149"/>
      <c r="IBM76" s="149"/>
      <c r="IBN76" s="149"/>
      <c r="IBO76" s="149"/>
      <c r="IBP76" s="149"/>
      <c r="IBQ76" s="150"/>
      <c r="IBR76" s="149"/>
      <c r="IBS76" s="149"/>
      <c r="IBT76" s="149"/>
      <c r="IBU76" s="149"/>
      <c r="IBV76" s="149"/>
      <c r="IBW76" s="149"/>
      <c r="IBX76" s="149"/>
      <c r="IBY76" s="149"/>
      <c r="IBZ76" s="149"/>
      <c r="ICA76" s="149"/>
      <c r="ICB76" s="149"/>
      <c r="ICC76" s="149"/>
      <c r="ICD76" s="149"/>
      <c r="ICE76" s="149"/>
      <c r="ICF76" s="149"/>
      <c r="ICG76" s="150"/>
      <c r="ICH76" s="149"/>
      <c r="ICI76" s="149"/>
      <c r="ICJ76" s="149"/>
      <c r="ICK76" s="149"/>
      <c r="ICL76" s="149"/>
      <c r="ICM76" s="149"/>
      <c r="ICN76" s="149"/>
      <c r="ICO76" s="149"/>
      <c r="ICP76" s="149"/>
      <c r="ICQ76" s="149"/>
      <c r="ICR76" s="149"/>
      <c r="ICS76" s="149"/>
      <c r="ICT76" s="149"/>
      <c r="ICU76" s="149"/>
      <c r="ICV76" s="149"/>
      <c r="ICW76" s="150"/>
      <c r="ICX76" s="149"/>
      <c r="ICY76" s="149"/>
      <c r="ICZ76" s="149"/>
      <c r="IDA76" s="149"/>
      <c r="IDB76" s="149"/>
      <c r="IDC76" s="149"/>
      <c r="IDD76" s="149"/>
      <c r="IDE76" s="149"/>
      <c r="IDF76" s="149"/>
      <c r="IDG76" s="149"/>
      <c r="IDH76" s="149"/>
      <c r="IDI76" s="149"/>
      <c r="IDJ76" s="149"/>
      <c r="IDK76" s="149"/>
      <c r="IDL76" s="149"/>
      <c r="IDM76" s="150"/>
      <c r="IDN76" s="149"/>
      <c r="IDO76" s="149"/>
      <c r="IDP76" s="149"/>
      <c r="IDQ76" s="149"/>
      <c r="IDR76" s="149"/>
      <c r="IDS76" s="149"/>
      <c r="IDT76" s="149"/>
      <c r="IDU76" s="149"/>
      <c r="IDV76" s="149"/>
      <c r="IDW76" s="149"/>
      <c r="IDX76" s="149"/>
      <c r="IDY76" s="149"/>
      <c r="IDZ76" s="149"/>
      <c r="IEA76" s="149"/>
      <c r="IEB76" s="149"/>
      <c r="IEC76" s="150"/>
      <c r="IED76" s="149"/>
      <c r="IEE76" s="149"/>
      <c r="IEF76" s="149"/>
      <c r="IEG76" s="149"/>
      <c r="IEH76" s="149"/>
      <c r="IEI76" s="149"/>
      <c r="IEJ76" s="149"/>
      <c r="IEK76" s="149"/>
      <c r="IEL76" s="149"/>
      <c r="IEM76" s="149"/>
      <c r="IEN76" s="149"/>
      <c r="IEO76" s="149"/>
      <c r="IEP76" s="149"/>
      <c r="IEQ76" s="149"/>
      <c r="IER76" s="149"/>
      <c r="IES76" s="150"/>
      <c r="IET76" s="149"/>
      <c r="IEU76" s="149"/>
      <c r="IEV76" s="149"/>
      <c r="IEW76" s="149"/>
      <c r="IEX76" s="149"/>
      <c r="IEY76" s="149"/>
      <c r="IEZ76" s="149"/>
      <c r="IFA76" s="149"/>
      <c r="IFB76" s="149"/>
      <c r="IFC76" s="149"/>
      <c r="IFD76" s="149"/>
      <c r="IFE76" s="149"/>
      <c r="IFF76" s="149"/>
      <c r="IFG76" s="149"/>
      <c r="IFH76" s="149"/>
      <c r="IFI76" s="150"/>
      <c r="IFJ76" s="149"/>
      <c r="IFK76" s="149"/>
      <c r="IFL76" s="149"/>
      <c r="IFM76" s="149"/>
      <c r="IFN76" s="149"/>
      <c r="IFO76" s="149"/>
      <c r="IFP76" s="149"/>
      <c r="IFQ76" s="149"/>
      <c r="IFR76" s="149"/>
      <c r="IFS76" s="149"/>
      <c r="IFT76" s="149"/>
      <c r="IFU76" s="149"/>
      <c r="IFV76" s="149"/>
      <c r="IFW76" s="149"/>
      <c r="IFX76" s="149"/>
      <c r="IFY76" s="150"/>
      <c r="IFZ76" s="149"/>
      <c r="IGA76" s="149"/>
      <c r="IGB76" s="149"/>
      <c r="IGC76" s="149"/>
      <c r="IGD76" s="149"/>
      <c r="IGE76" s="149"/>
      <c r="IGF76" s="149"/>
      <c r="IGG76" s="149"/>
      <c r="IGH76" s="149"/>
      <c r="IGI76" s="149"/>
      <c r="IGJ76" s="149"/>
      <c r="IGK76" s="149"/>
      <c r="IGL76" s="149"/>
      <c r="IGM76" s="149"/>
      <c r="IGN76" s="149"/>
      <c r="IGO76" s="150"/>
      <c r="IGP76" s="149"/>
      <c r="IGQ76" s="149"/>
      <c r="IGR76" s="149"/>
      <c r="IGS76" s="149"/>
      <c r="IGT76" s="149"/>
      <c r="IGU76" s="149"/>
      <c r="IGV76" s="149"/>
      <c r="IGW76" s="149"/>
      <c r="IGX76" s="149"/>
      <c r="IGY76" s="149"/>
      <c r="IGZ76" s="149"/>
      <c r="IHA76" s="149"/>
      <c r="IHB76" s="149"/>
      <c r="IHC76" s="149"/>
      <c r="IHD76" s="149"/>
      <c r="IHE76" s="150"/>
      <c r="IHF76" s="149"/>
      <c r="IHG76" s="149"/>
      <c r="IHH76" s="149"/>
      <c r="IHI76" s="149"/>
      <c r="IHJ76" s="149"/>
      <c r="IHK76" s="149"/>
      <c r="IHL76" s="149"/>
      <c r="IHM76" s="149"/>
      <c r="IHN76" s="149"/>
      <c r="IHO76" s="149"/>
      <c r="IHP76" s="149"/>
      <c r="IHQ76" s="149"/>
      <c r="IHR76" s="149"/>
      <c r="IHS76" s="149"/>
      <c r="IHT76" s="149"/>
      <c r="IHU76" s="150"/>
      <c r="IHV76" s="149"/>
      <c r="IHW76" s="149"/>
      <c r="IHX76" s="149"/>
      <c r="IHY76" s="149"/>
      <c r="IHZ76" s="149"/>
      <c r="IIA76" s="149"/>
      <c r="IIB76" s="149"/>
      <c r="IIC76" s="149"/>
      <c r="IID76" s="149"/>
      <c r="IIE76" s="149"/>
      <c r="IIF76" s="149"/>
      <c r="IIG76" s="149"/>
      <c r="IIH76" s="149"/>
      <c r="III76" s="149"/>
      <c r="IIJ76" s="149"/>
      <c r="IIK76" s="150"/>
      <c r="IIL76" s="149"/>
      <c r="IIM76" s="149"/>
      <c r="IIN76" s="149"/>
      <c r="IIO76" s="149"/>
      <c r="IIP76" s="149"/>
      <c r="IIQ76" s="149"/>
      <c r="IIR76" s="149"/>
      <c r="IIS76" s="149"/>
      <c r="IIT76" s="149"/>
      <c r="IIU76" s="149"/>
      <c r="IIV76" s="149"/>
      <c r="IIW76" s="149"/>
      <c r="IIX76" s="149"/>
      <c r="IIY76" s="149"/>
      <c r="IIZ76" s="149"/>
      <c r="IJA76" s="150"/>
      <c r="IJB76" s="149"/>
      <c r="IJC76" s="149"/>
      <c r="IJD76" s="149"/>
      <c r="IJE76" s="149"/>
      <c r="IJF76" s="149"/>
      <c r="IJG76" s="149"/>
      <c r="IJH76" s="149"/>
      <c r="IJI76" s="149"/>
      <c r="IJJ76" s="149"/>
      <c r="IJK76" s="149"/>
      <c r="IJL76" s="149"/>
      <c r="IJM76" s="149"/>
      <c r="IJN76" s="149"/>
      <c r="IJO76" s="149"/>
      <c r="IJP76" s="149"/>
      <c r="IJQ76" s="150"/>
      <c r="IJR76" s="149"/>
      <c r="IJS76" s="149"/>
      <c r="IJT76" s="149"/>
      <c r="IJU76" s="149"/>
      <c r="IJV76" s="149"/>
      <c r="IJW76" s="149"/>
      <c r="IJX76" s="149"/>
      <c r="IJY76" s="149"/>
      <c r="IJZ76" s="149"/>
      <c r="IKA76" s="149"/>
      <c r="IKB76" s="149"/>
      <c r="IKC76" s="149"/>
      <c r="IKD76" s="149"/>
      <c r="IKE76" s="149"/>
      <c r="IKF76" s="149"/>
      <c r="IKG76" s="150"/>
      <c r="IKH76" s="149"/>
      <c r="IKI76" s="149"/>
      <c r="IKJ76" s="149"/>
      <c r="IKK76" s="149"/>
      <c r="IKL76" s="149"/>
      <c r="IKM76" s="149"/>
      <c r="IKN76" s="149"/>
      <c r="IKO76" s="149"/>
      <c r="IKP76" s="149"/>
      <c r="IKQ76" s="149"/>
      <c r="IKR76" s="149"/>
      <c r="IKS76" s="149"/>
      <c r="IKT76" s="149"/>
      <c r="IKU76" s="149"/>
      <c r="IKV76" s="149"/>
      <c r="IKW76" s="150"/>
      <c r="IKX76" s="149"/>
      <c r="IKY76" s="149"/>
      <c r="IKZ76" s="149"/>
      <c r="ILA76" s="149"/>
      <c r="ILB76" s="149"/>
      <c r="ILC76" s="149"/>
      <c r="ILD76" s="149"/>
      <c r="ILE76" s="149"/>
      <c r="ILF76" s="149"/>
      <c r="ILG76" s="149"/>
      <c r="ILH76" s="149"/>
      <c r="ILI76" s="149"/>
      <c r="ILJ76" s="149"/>
      <c r="ILK76" s="149"/>
      <c r="ILL76" s="149"/>
      <c r="ILM76" s="150"/>
      <c r="ILN76" s="149"/>
      <c r="ILO76" s="149"/>
      <c r="ILP76" s="149"/>
      <c r="ILQ76" s="149"/>
      <c r="ILR76" s="149"/>
      <c r="ILS76" s="149"/>
      <c r="ILT76" s="149"/>
      <c r="ILU76" s="149"/>
      <c r="ILV76" s="149"/>
      <c r="ILW76" s="149"/>
      <c r="ILX76" s="149"/>
      <c r="ILY76" s="149"/>
      <c r="ILZ76" s="149"/>
      <c r="IMA76" s="149"/>
      <c r="IMB76" s="149"/>
      <c r="IMC76" s="150"/>
      <c r="IMD76" s="149"/>
      <c r="IME76" s="149"/>
      <c r="IMF76" s="149"/>
      <c r="IMG76" s="149"/>
      <c r="IMH76" s="149"/>
      <c r="IMI76" s="149"/>
      <c r="IMJ76" s="149"/>
      <c r="IMK76" s="149"/>
      <c r="IML76" s="149"/>
      <c r="IMM76" s="149"/>
      <c r="IMN76" s="149"/>
      <c r="IMO76" s="149"/>
      <c r="IMP76" s="149"/>
      <c r="IMQ76" s="149"/>
      <c r="IMR76" s="149"/>
      <c r="IMS76" s="150"/>
      <c r="IMT76" s="149"/>
      <c r="IMU76" s="149"/>
      <c r="IMV76" s="149"/>
      <c r="IMW76" s="149"/>
      <c r="IMX76" s="149"/>
      <c r="IMY76" s="149"/>
      <c r="IMZ76" s="149"/>
      <c r="INA76" s="149"/>
      <c r="INB76" s="149"/>
      <c r="INC76" s="149"/>
      <c r="IND76" s="149"/>
      <c r="INE76" s="149"/>
      <c r="INF76" s="149"/>
      <c r="ING76" s="149"/>
      <c r="INH76" s="149"/>
      <c r="INI76" s="150"/>
      <c r="INJ76" s="149"/>
      <c r="INK76" s="149"/>
      <c r="INL76" s="149"/>
      <c r="INM76" s="149"/>
      <c r="INN76" s="149"/>
      <c r="INO76" s="149"/>
      <c r="INP76" s="149"/>
      <c r="INQ76" s="149"/>
      <c r="INR76" s="149"/>
      <c r="INS76" s="149"/>
      <c r="INT76" s="149"/>
      <c r="INU76" s="149"/>
      <c r="INV76" s="149"/>
      <c r="INW76" s="149"/>
      <c r="INX76" s="149"/>
      <c r="INY76" s="150"/>
      <c r="INZ76" s="149"/>
      <c r="IOA76" s="149"/>
      <c r="IOB76" s="149"/>
      <c r="IOC76" s="149"/>
      <c r="IOD76" s="149"/>
      <c r="IOE76" s="149"/>
      <c r="IOF76" s="149"/>
      <c r="IOG76" s="149"/>
      <c r="IOH76" s="149"/>
      <c r="IOI76" s="149"/>
      <c r="IOJ76" s="149"/>
      <c r="IOK76" s="149"/>
      <c r="IOL76" s="149"/>
      <c r="IOM76" s="149"/>
      <c r="ION76" s="149"/>
      <c r="IOO76" s="150"/>
      <c r="IOP76" s="149"/>
      <c r="IOQ76" s="149"/>
      <c r="IOR76" s="149"/>
      <c r="IOS76" s="149"/>
      <c r="IOT76" s="149"/>
      <c r="IOU76" s="149"/>
      <c r="IOV76" s="149"/>
      <c r="IOW76" s="149"/>
      <c r="IOX76" s="149"/>
      <c r="IOY76" s="149"/>
      <c r="IOZ76" s="149"/>
      <c r="IPA76" s="149"/>
      <c r="IPB76" s="149"/>
      <c r="IPC76" s="149"/>
      <c r="IPD76" s="149"/>
      <c r="IPE76" s="150"/>
      <c r="IPF76" s="149"/>
      <c r="IPG76" s="149"/>
      <c r="IPH76" s="149"/>
      <c r="IPI76" s="149"/>
      <c r="IPJ76" s="149"/>
      <c r="IPK76" s="149"/>
      <c r="IPL76" s="149"/>
      <c r="IPM76" s="149"/>
      <c r="IPN76" s="149"/>
      <c r="IPO76" s="149"/>
      <c r="IPP76" s="149"/>
      <c r="IPQ76" s="149"/>
      <c r="IPR76" s="149"/>
      <c r="IPS76" s="149"/>
      <c r="IPT76" s="149"/>
      <c r="IPU76" s="150"/>
      <c r="IPV76" s="149"/>
      <c r="IPW76" s="149"/>
      <c r="IPX76" s="149"/>
      <c r="IPY76" s="149"/>
      <c r="IPZ76" s="149"/>
      <c r="IQA76" s="149"/>
      <c r="IQB76" s="149"/>
      <c r="IQC76" s="149"/>
      <c r="IQD76" s="149"/>
      <c r="IQE76" s="149"/>
      <c r="IQF76" s="149"/>
      <c r="IQG76" s="149"/>
      <c r="IQH76" s="149"/>
      <c r="IQI76" s="149"/>
      <c r="IQJ76" s="149"/>
      <c r="IQK76" s="150"/>
      <c r="IQL76" s="149"/>
      <c r="IQM76" s="149"/>
      <c r="IQN76" s="149"/>
      <c r="IQO76" s="149"/>
      <c r="IQP76" s="149"/>
      <c r="IQQ76" s="149"/>
      <c r="IQR76" s="149"/>
      <c r="IQS76" s="149"/>
      <c r="IQT76" s="149"/>
      <c r="IQU76" s="149"/>
      <c r="IQV76" s="149"/>
      <c r="IQW76" s="149"/>
      <c r="IQX76" s="149"/>
      <c r="IQY76" s="149"/>
      <c r="IQZ76" s="149"/>
      <c r="IRA76" s="150"/>
      <c r="IRB76" s="149"/>
      <c r="IRC76" s="149"/>
      <c r="IRD76" s="149"/>
      <c r="IRE76" s="149"/>
      <c r="IRF76" s="149"/>
      <c r="IRG76" s="149"/>
      <c r="IRH76" s="149"/>
      <c r="IRI76" s="149"/>
      <c r="IRJ76" s="149"/>
      <c r="IRK76" s="149"/>
      <c r="IRL76" s="149"/>
      <c r="IRM76" s="149"/>
      <c r="IRN76" s="149"/>
      <c r="IRO76" s="149"/>
      <c r="IRP76" s="149"/>
      <c r="IRQ76" s="150"/>
      <c r="IRR76" s="149"/>
      <c r="IRS76" s="149"/>
      <c r="IRT76" s="149"/>
      <c r="IRU76" s="149"/>
      <c r="IRV76" s="149"/>
      <c r="IRW76" s="149"/>
      <c r="IRX76" s="149"/>
      <c r="IRY76" s="149"/>
      <c r="IRZ76" s="149"/>
      <c r="ISA76" s="149"/>
      <c r="ISB76" s="149"/>
      <c r="ISC76" s="149"/>
      <c r="ISD76" s="149"/>
      <c r="ISE76" s="149"/>
      <c r="ISF76" s="149"/>
      <c r="ISG76" s="150"/>
      <c r="ISH76" s="149"/>
      <c r="ISI76" s="149"/>
      <c r="ISJ76" s="149"/>
      <c r="ISK76" s="149"/>
      <c r="ISL76" s="149"/>
      <c r="ISM76" s="149"/>
      <c r="ISN76" s="149"/>
      <c r="ISO76" s="149"/>
      <c r="ISP76" s="149"/>
      <c r="ISQ76" s="149"/>
      <c r="ISR76" s="149"/>
      <c r="ISS76" s="149"/>
      <c r="IST76" s="149"/>
      <c r="ISU76" s="149"/>
      <c r="ISV76" s="149"/>
      <c r="ISW76" s="150"/>
      <c r="ISX76" s="149"/>
      <c r="ISY76" s="149"/>
      <c r="ISZ76" s="149"/>
      <c r="ITA76" s="149"/>
      <c r="ITB76" s="149"/>
      <c r="ITC76" s="149"/>
      <c r="ITD76" s="149"/>
      <c r="ITE76" s="149"/>
      <c r="ITF76" s="149"/>
      <c r="ITG76" s="149"/>
      <c r="ITH76" s="149"/>
      <c r="ITI76" s="149"/>
      <c r="ITJ76" s="149"/>
      <c r="ITK76" s="149"/>
      <c r="ITL76" s="149"/>
      <c r="ITM76" s="150"/>
      <c r="ITN76" s="149"/>
      <c r="ITO76" s="149"/>
      <c r="ITP76" s="149"/>
      <c r="ITQ76" s="149"/>
      <c r="ITR76" s="149"/>
      <c r="ITS76" s="149"/>
      <c r="ITT76" s="149"/>
      <c r="ITU76" s="149"/>
      <c r="ITV76" s="149"/>
      <c r="ITW76" s="149"/>
      <c r="ITX76" s="149"/>
      <c r="ITY76" s="149"/>
      <c r="ITZ76" s="149"/>
      <c r="IUA76" s="149"/>
      <c r="IUB76" s="149"/>
      <c r="IUC76" s="150"/>
      <c r="IUD76" s="149"/>
      <c r="IUE76" s="149"/>
      <c r="IUF76" s="149"/>
      <c r="IUG76" s="149"/>
      <c r="IUH76" s="149"/>
      <c r="IUI76" s="149"/>
      <c r="IUJ76" s="149"/>
      <c r="IUK76" s="149"/>
      <c r="IUL76" s="149"/>
      <c r="IUM76" s="149"/>
      <c r="IUN76" s="149"/>
      <c r="IUO76" s="149"/>
      <c r="IUP76" s="149"/>
      <c r="IUQ76" s="149"/>
      <c r="IUR76" s="149"/>
      <c r="IUS76" s="150"/>
      <c r="IUT76" s="149"/>
      <c r="IUU76" s="149"/>
      <c r="IUV76" s="149"/>
      <c r="IUW76" s="149"/>
      <c r="IUX76" s="149"/>
      <c r="IUY76" s="149"/>
      <c r="IUZ76" s="149"/>
      <c r="IVA76" s="149"/>
      <c r="IVB76" s="149"/>
      <c r="IVC76" s="149"/>
      <c r="IVD76" s="149"/>
      <c r="IVE76" s="149"/>
      <c r="IVF76" s="149"/>
      <c r="IVG76" s="149"/>
      <c r="IVH76" s="149"/>
      <c r="IVI76" s="150"/>
      <c r="IVJ76" s="149"/>
      <c r="IVK76" s="149"/>
      <c r="IVL76" s="149"/>
      <c r="IVM76" s="149"/>
      <c r="IVN76" s="149"/>
      <c r="IVO76" s="149"/>
      <c r="IVP76" s="149"/>
      <c r="IVQ76" s="149"/>
      <c r="IVR76" s="149"/>
      <c r="IVS76" s="149"/>
      <c r="IVT76" s="149"/>
      <c r="IVU76" s="149"/>
      <c r="IVV76" s="149"/>
      <c r="IVW76" s="149"/>
      <c r="IVX76" s="149"/>
      <c r="IVY76" s="150"/>
      <c r="IVZ76" s="149"/>
      <c r="IWA76" s="149"/>
      <c r="IWB76" s="149"/>
      <c r="IWC76" s="149"/>
      <c r="IWD76" s="149"/>
      <c r="IWE76" s="149"/>
      <c r="IWF76" s="149"/>
      <c r="IWG76" s="149"/>
      <c r="IWH76" s="149"/>
      <c r="IWI76" s="149"/>
      <c r="IWJ76" s="149"/>
      <c r="IWK76" s="149"/>
      <c r="IWL76" s="149"/>
      <c r="IWM76" s="149"/>
      <c r="IWN76" s="149"/>
      <c r="IWO76" s="150"/>
      <c r="IWP76" s="149"/>
      <c r="IWQ76" s="149"/>
      <c r="IWR76" s="149"/>
      <c r="IWS76" s="149"/>
      <c r="IWT76" s="149"/>
      <c r="IWU76" s="149"/>
      <c r="IWV76" s="149"/>
      <c r="IWW76" s="149"/>
      <c r="IWX76" s="149"/>
      <c r="IWY76" s="149"/>
      <c r="IWZ76" s="149"/>
      <c r="IXA76" s="149"/>
      <c r="IXB76" s="149"/>
      <c r="IXC76" s="149"/>
      <c r="IXD76" s="149"/>
      <c r="IXE76" s="150"/>
      <c r="IXF76" s="149"/>
      <c r="IXG76" s="149"/>
      <c r="IXH76" s="149"/>
      <c r="IXI76" s="149"/>
      <c r="IXJ76" s="149"/>
      <c r="IXK76" s="149"/>
      <c r="IXL76" s="149"/>
      <c r="IXM76" s="149"/>
      <c r="IXN76" s="149"/>
      <c r="IXO76" s="149"/>
      <c r="IXP76" s="149"/>
      <c r="IXQ76" s="149"/>
      <c r="IXR76" s="149"/>
      <c r="IXS76" s="149"/>
      <c r="IXT76" s="149"/>
      <c r="IXU76" s="150"/>
      <c r="IXV76" s="149"/>
      <c r="IXW76" s="149"/>
      <c r="IXX76" s="149"/>
      <c r="IXY76" s="149"/>
      <c r="IXZ76" s="149"/>
      <c r="IYA76" s="149"/>
      <c r="IYB76" s="149"/>
      <c r="IYC76" s="149"/>
      <c r="IYD76" s="149"/>
      <c r="IYE76" s="149"/>
      <c r="IYF76" s="149"/>
      <c r="IYG76" s="149"/>
      <c r="IYH76" s="149"/>
      <c r="IYI76" s="149"/>
      <c r="IYJ76" s="149"/>
      <c r="IYK76" s="150"/>
      <c r="IYL76" s="149"/>
      <c r="IYM76" s="149"/>
      <c r="IYN76" s="149"/>
      <c r="IYO76" s="149"/>
      <c r="IYP76" s="149"/>
      <c r="IYQ76" s="149"/>
      <c r="IYR76" s="149"/>
      <c r="IYS76" s="149"/>
      <c r="IYT76" s="149"/>
      <c r="IYU76" s="149"/>
      <c r="IYV76" s="149"/>
      <c r="IYW76" s="149"/>
      <c r="IYX76" s="149"/>
      <c r="IYY76" s="149"/>
      <c r="IYZ76" s="149"/>
      <c r="IZA76" s="150"/>
      <c r="IZB76" s="149"/>
      <c r="IZC76" s="149"/>
      <c r="IZD76" s="149"/>
      <c r="IZE76" s="149"/>
      <c r="IZF76" s="149"/>
      <c r="IZG76" s="149"/>
      <c r="IZH76" s="149"/>
      <c r="IZI76" s="149"/>
      <c r="IZJ76" s="149"/>
      <c r="IZK76" s="149"/>
      <c r="IZL76" s="149"/>
      <c r="IZM76" s="149"/>
      <c r="IZN76" s="149"/>
      <c r="IZO76" s="149"/>
      <c r="IZP76" s="149"/>
      <c r="IZQ76" s="150"/>
      <c r="IZR76" s="149"/>
      <c r="IZS76" s="149"/>
      <c r="IZT76" s="149"/>
      <c r="IZU76" s="149"/>
      <c r="IZV76" s="149"/>
      <c r="IZW76" s="149"/>
      <c r="IZX76" s="149"/>
      <c r="IZY76" s="149"/>
      <c r="IZZ76" s="149"/>
      <c r="JAA76" s="149"/>
      <c r="JAB76" s="149"/>
      <c r="JAC76" s="149"/>
      <c r="JAD76" s="149"/>
      <c r="JAE76" s="149"/>
      <c r="JAF76" s="149"/>
      <c r="JAG76" s="150"/>
      <c r="JAH76" s="149"/>
      <c r="JAI76" s="149"/>
      <c r="JAJ76" s="149"/>
      <c r="JAK76" s="149"/>
      <c r="JAL76" s="149"/>
      <c r="JAM76" s="149"/>
      <c r="JAN76" s="149"/>
      <c r="JAO76" s="149"/>
      <c r="JAP76" s="149"/>
      <c r="JAQ76" s="149"/>
      <c r="JAR76" s="149"/>
      <c r="JAS76" s="149"/>
      <c r="JAT76" s="149"/>
      <c r="JAU76" s="149"/>
      <c r="JAV76" s="149"/>
      <c r="JAW76" s="150"/>
      <c r="JAX76" s="149"/>
      <c r="JAY76" s="149"/>
      <c r="JAZ76" s="149"/>
      <c r="JBA76" s="149"/>
      <c r="JBB76" s="149"/>
      <c r="JBC76" s="149"/>
      <c r="JBD76" s="149"/>
      <c r="JBE76" s="149"/>
      <c r="JBF76" s="149"/>
      <c r="JBG76" s="149"/>
      <c r="JBH76" s="149"/>
      <c r="JBI76" s="149"/>
      <c r="JBJ76" s="149"/>
      <c r="JBK76" s="149"/>
      <c r="JBL76" s="149"/>
      <c r="JBM76" s="150"/>
      <c r="JBN76" s="149"/>
      <c r="JBO76" s="149"/>
      <c r="JBP76" s="149"/>
      <c r="JBQ76" s="149"/>
      <c r="JBR76" s="149"/>
      <c r="JBS76" s="149"/>
      <c r="JBT76" s="149"/>
      <c r="JBU76" s="149"/>
      <c r="JBV76" s="149"/>
      <c r="JBW76" s="149"/>
      <c r="JBX76" s="149"/>
      <c r="JBY76" s="149"/>
      <c r="JBZ76" s="149"/>
      <c r="JCA76" s="149"/>
      <c r="JCB76" s="149"/>
      <c r="JCC76" s="150"/>
      <c r="JCD76" s="149"/>
      <c r="JCE76" s="149"/>
      <c r="JCF76" s="149"/>
      <c r="JCG76" s="149"/>
      <c r="JCH76" s="149"/>
      <c r="JCI76" s="149"/>
      <c r="JCJ76" s="149"/>
      <c r="JCK76" s="149"/>
      <c r="JCL76" s="149"/>
      <c r="JCM76" s="149"/>
      <c r="JCN76" s="149"/>
      <c r="JCO76" s="149"/>
      <c r="JCP76" s="149"/>
      <c r="JCQ76" s="149"/>
      <c r="JCR76" s="149"/>
      <c r="JCS76" s="150"/>
      <c r="JCT76" s="149"/>
      <c r="JCU76" s="149"/>
      <c r="JCV76" s="149"/>
      <c r="JCW76" s="149"/>
      <c r="JCX76" s="149"/>
      <c r="JCY76" s="149"/>
      <c r="JCZ76" s="149"/>
      <c r="JDA76" s="149"/>
      <c r="JDB76" s="149"/>
      <c r="JDC76" s="149"/>
      <c r="JDD76" s="149"/>
      <c r="JDE76" s="149"/>
      <c r="JDF76" s="149"/>
      <c r="JDG76" s="149"/>
      <c r="JDH76" s="149"/>
      <c r="JDI76" s="150"/>
      <c r="JDJ76" s="149"/>
      <c r="JDK76" s="149"/>
      <c r="JDL76" s="149"/>
      <c r="JDM76" s="149"/>
      <c r="JDN76" s="149"/>
      <c r="JDO76" s="149"/>
      <c r="JDP76" s="149"/>
      <c r="JDQ76" s="149"/>
      <c r="JDR76" s="149"/>
      <c r="JDS76" s="149"/>
      <c r="JDT76" s="149"/>
      <c r="JDU76" s="149"/>
      <c r="JDV76" s="149"/>
      <c r="JDW76" s="149"/>
      <c r="JDX76" s="149"/>
      <c r="JDY76" s="150"/>
      <c r="JDZ76" s="149"/>
      <c r="JEA76" s="149"/>
      <c r="JEB76" s="149"/>
      <c r="JEC76" s="149"/>
      <c r="JED76" s="149"/>
      <c r="JEE76" s="149"/>
      <c r="JEF76" s="149"/>
      <c r="JEG76" s="149"/>
      <c r="JEH76" s="149"/>
      <c r="JEI76" s="149"/>
      <c r="JEJ76" s="149"/>
      <c r="JEK76" s="149"/>
      <c r="JEL76" s="149"/>
      <c r="JEM76" s="149"/>
      <c r="JEN76" s="149"/>
      <c r="JEO76" s="150"/>
      <c r="JEP76" s="149"/>
      <c r="JEQ76" s="149"/>
      <c r="JER76" s="149"/>
      <c r="JES76" s="149"/>
      <c r="JET76" s="149"/>
      <c r="JEU76" s="149"/>
      <c r="JEV76" s="149"/>
      <c r="JEW76" s="149"/>
      <c r="JEX76" s="149"/>
      <c r="JEY76" s="149"/>
      <c r="JEZ76" s="149"/>
      <c r="JFA76" s="149"/>
      <c r="JFB76" s="149"/>
      <c r="JFC76" s="149"/>
      <c r="JFD76" s="149"/>
      <c r="JFE76" s="150"/>
      <c r="JFF76" s="149"/>
      <c r="JFG76" s="149"/>
      <c r="JFH76" s="149"/>
      <c r="JFI76" s="149"/>
      <c r="JFJ76" s="149"/>
      <c r="JFK76" s="149"/>
      <c r="JFL76" s="149"/>
      <c r="JFM76" s="149"/>
      <c r="JFN76" s="149"/>
      <c r="JFO76" s="149"/>
      <c r="JFP76" s="149"/>
      <c r="JFQ76" s="149"/>
      <c r="JFR76" s="149"/>
      <c r="JFS76" s="149"/>
      <c r="JFT76" s="149"/>
      <c r="JFU76" s="150"/>
      <c r="JFV76" s="149"/>
      <c r="JFW76" s="149"/>
      <c r="JFX76" s="149"/>
      <c r="JFY76" s="149"/>
      <c r="JFZ76" s="149"/>
      <c r="JGA76" s="149"/>
      <c r="JGB76" s="149"/>
      <c r="JGC76" s="149"/>
      <c r="JGD76" s="149"/>
      <c r="JGE76" s="149"/>
      <c r="JGF76" s="149"/>
      <c r="JGG76" s="149"/>
      <c r="JGH76" s="149"/>
      <c r="JGI76" s="149"/>
      <c r="JGJ76" s="149"/>
      <c r="JGK76" s="150"/>
      <c r="JGL76" s="149"/>
      <c r="JGM76" s="149"/>
      <c r="JGN76" s="149"/>
      <c r="JGO76" s="149"/>
      <c r="JGP76" s="149"/>
      <c r="JGQ76" s="149"/>
      <c r="JGR76" s="149"/>
      <c r="JGS76" s="149"/>
      <c r="JGT76" s="149"/>
      <c r="JGU76" s="149"/>
      <c r="JGV76" s="149"/>
      <c r="JGW76" s="149"/>
      <c r="JGX76" s="149"/>
      <c r="JGY76" s="149"/>
      <c r="JGZ76" s="149"/>
      <c r="JHA76" s="150"/>
      <c r="JHB76" s="149"/>
      <c r="JHC76" s="149"/>
      <c r="JHD76" s="149"/>
      <c r="JHE76" s="149"/>
      <c r="JHF76" s="149"/>
      <c r="JHG76" s="149"/>
      <c r="JHH76" s="149"/>
      <c r="JHI76" s="149"/>
      <c r="JHJ76" s="149"/>
      <c r="JHK76" s="149"/>
      <c r="JHL76" s="149"/>
      <c r="JHM76" s="149"/>
      <c r="JHN76" s="149"/>
      <c r="JHO76" s="149"/>
      <c r="JHP76" s="149"/>
      <c r="JHQ76" s="150"/>
      <c r="JHR76" s="149"/>
      <c r="JHS76" s="149"/>
      <c r="JHT76" s="149"/>
      <c r="JHU76" s="149"/>
      <c r="JHV76" s="149"/>
      <c r="JHW76" s="149"/>
      <c r="JHX76" s="149"/>
      <c r="JHY76" s="149"/>
      <c r="JHZ76" s="149"/>
      <c r="JIA76" s="149"/>
      <c r="JIB76" s="149"/>
      <c r="JIC76" s="149"/>
      <c r="JID76" s="149"/>
      <c r="JIE76" s="149"/>
      <c r="JIF76" s="149"/>
      <c r="JIG76" s="150"/>
      <c r="JIH76" s="149"/>
      <c r="JII76" s="149"/>
      <c r="JIJ76" s="149"/>
      <c r="JIK76" s="149"/>
      <c r="JIL76" s="149"/>
      <c r="JIM76" s="149"/>
      <c r="JIN76" s="149"/>
      <c r="JIO76" s="149"/>
      <c r="JIP76" s="149"/>
      <c r="JIQ76" s="149"/>
      <c r="JIR76" s="149"/>
      <c r="JIS76" s="149"/>
      <c r="JIT76" s="149"/>
      <c r="JIU76" s="149"/>
      <c r="JIV76" s="149"/>
      <c r="JIW76" s="150"/>
      <c r="JIX76" s="149"/>
      <c r="JIY76" s="149"/>
      <c r="JIZ76" s="149"/>
      <c r="JJA76" s="149"/>
      <c r="JJB76" s="149"/>
      <c r="JJC76" s="149"/>
      <c r="JJD76" s="149"/>
      <c r="JJE76" s="149"/>
      <c r="JJF76" s="149"/>
      <c r="JJG76" s="149"/>
      <c r="JJH76" s="149"/>
      <c r="JJI76" s="149"/>
      <c r="JJJ76" s="149"/>
      <c r="JJK76" s="149"/>
      <c r="JJL76" s="149"/>
      <c r="JJM76" s="150"/>
      <c r="JJN76" s="149"/>
      <c r="JJO76" s="149"/>
      <c r="JJP76" s="149"/>
      <c r="JJQ76" s="149"/>
      <c r="JJR76" s="149"/>
      <c r="JJS76" s="149"/>
      <c r="JJT76" s="149"/>
      <c r="JJU76" s="149"/>
      <c r="JJV76" s="149"/>
      <c r="JJW76" s="149"/>
      <c r="JJX76" s="149"/>
      <c r="JJY76" s="149"/>
      <c r="JJZ76" s="149"/>
      <c r="JKA76" s="149"/>
      <c r="JKB76" s="149"/>
      <c r="JKC76" s="150"/>
      <c r="JKD76" s="149"/>
      <c r="JKE76" s="149"/>
      <c r="JKF76" s="149"/>
      <c r="JKG76" s="149"/>
      <c r="JKH76" s="149"/>
      <c r="JKI76" s="149"/>
      <c r="JKJ76" s="149"/>
      <c r="JKK76" s="149"/>
      <c r="JKL76" s="149"/>
      <c r="JKM76" s="149"/>
      <c r="JKN76" s="149"/>
      <c r="JKO76" s="149"/>
      <c r="JKP76" s="149"/>
      <c r="JKQ76" s="149"/>
      <c r="JKR76" s="149"/>
      <c r="JKS76" s="150"/>
      <c r="JKT76" s="149"/>
      <c r="JKU76" s="149"/>
      <c r="JKV76" s="149"/>
      <c r="JKW76" s="149"/>
      <c r="JKX76" s="149"/>
      <c r="JKY76" s="149"/>
      <c r="JKZ76" s="149"/>
      <c r="JLA76" s="149"/>
      <c r="JLB76" s="149"/>
      <c r="JLC76" s="149"/>
      <c r="JLD76" s="149"/>
      <c r="JLE76" s="149"/>
      <c r="JLF76" s="149"/>
      <c r="JLG76" s="149"/>
      <c r="JLH76" s="149"/>
      <c r="JLI76" s="150"/>
      <c r="JLJ76" s="149"/>
      <c r="JLK76" s="149"/>
      <c r="JLL76" s="149"/>
      <c r="JLM76" s="149"/>
      <c r="JLN76" s="149"/>
      <c r="JLO76" s="149"/>
      <c r="JLP76" s="149"/>
      <c r="JLQ76" s="149"/>
      <c r="JLR76" s="149"/>
      <c r="JLS76" s="149"/>
      <c r="JLT76" s="149"/>
      <c r="JLU76" s="149"/>
      <c r="JLV76" s="149"/>
      <c r="JLW76" s="149"/>
      <c r="JLX76" s="149"/>
      <c r="JLY76" s="150"/>
      <c r="JLZ76" s="149"/>
      <c r="JMA76" s="149"/>
      <c r="JMB76" s="149"/>
      <c r="JMC76" s="149"/>
      <c r="JMD76" s="149"/>
      <c r="JME76" s="149"/>
      <c r="JMF76" s="149"/>
      <c r="JMG76" s="149"/>
      <c r="JMH76" s="149"/>
      <c r="JMI76" s="149"/>
      <c r="JMJ76" s="149"/>
      <c r="JMK76" s="149"/>
      <c r="JML76" s="149"/>
      <c r="JMM76" s="149"/>
      <c r="JMN76" s="149"/>
      <c r="JMO76" s="150"/>
      <c r="JMP76" s="149"/>
      <c r="JMQ76" s="149"/>
      <c r="JMR76" s="149"/>
      <c r="JMS76" s="149"/>
      <c r="JMT76" s="149"/>
      <c r="JMU76" s="149"/>
      <c r="JMV76" s="149"/>
      <c r="JMW76" s="149"/>
      <c r="JMX76" s="149"/>
      <c r="JMY76" s="149"/>
      <c r="JMZ76" s="149"/>
      <c r="JNA76" s="149"/>
      <c r="JNB76" s="149"/>
      <c r="JNC76" s="149"/>
      <c r="JND76" s="149"/>
      <c r="JNE76" s="150"/>
      <c r="JNF76" s="149"/>
      <c r="JNG76" s="149"/>
      <c r="JNH76" s="149"/>
      <c r="JNI76" s="149"/>
      <c r="JNJ76" s="149"/>
      <c r="JNK76" s="149"/>
      <c r="JNL76" s="149"/>
      <c r="JNM76" s="149"/>
      <c r="JNN76" s="149"/>
      <c r="JNO76" s="149"/>
      <c r="JNP76" s="149"/>
      <c r="JNQ76" s="149"/>
      <c r="JNR76" s="149"/>
      <c r="JNS76" s="149"/>
      <c r="JNT76" s="149"/>
      <c r="JNU76" s="150"/>
      <c r="JNV76" s="149"/>
      <c r="JNW76" s="149"/>
      <c r="JNX76" s="149"/>
      <c r="JNY76" s="149"/>
      <c r="JNZ76" s="149"/>
      <c r="JOA76" s="149"/>
      <c r="JOB76" s="149"/>
      <c r="JOC76" s="149"/>
      <c r="JOD76" s="149"/>
      <c r="JOE76" s="149"/>
      <c r="JOF76" s="149"/>
      <c r="JOG76" s="149"/>
      <c r="JOH76" s="149"/>
      <c r="JOI76" s="149"/>
      <c r="JOJ76" s="149"/>
      <c r="JOK76" s="150"/>
      <c r="JOL76" s="149"/>
      <c r="JOM76" s="149"/>
      <c r="JON76" s="149"/>
      <c r="JOO76" s="149"/>
      <c r="JOP76" s="149"/>
      <c r="JOQ76" s="149"/>
      <c r="JOR76" s="149"/>
      <c r="JOS76" s="149"/>
      <c r="JOT76" s="149"/>
      <c r="JOU76" s="149"/>
      <c r="JOV76" s="149"/>
      <c r="JOW76" s="149"/>
      <c r="JOX76" s="149"/>
      <c r="JOY76" s="149"/>
      <c r="JOZ76" s="149"/>
      <c r="JPA76" s="150"/>
      <c r="JPB76" s="149"/>
      <c r="JPC76" s="149"/>
      <c r="JPD76" s="149"/>
      <c r="JPE76" s="149"/>
      <c r="JPF76" s="149"/>
      <c r="JPG76" s="149"/>
      <c r="JPH76" s="149"/>
      <c r="JPI76" s="149"/>
      <c r="JPJ76" s="149"/>
      <c r="JPK76" s="149"/>
      <c r="JPL76" s="149"/>
      <c r="JPM76" s="149"/>
      <c r="JPN76" s="149"/>
      <c r="JPO76" s="149"/>
      <c r="JPP76" s="149"/>
      <c r="JPQ76" s="150"/>
      <c r="JPR76" s="149"/>
      <c r="JPS76" s="149"/>
      <c r="JPT76" s="149"/>
      <c r="JPU76" s="149"/>
      <c r="JPV76" s="149"/>
      <c r="JPW76" s="149"/>
      <c r="JPX76" s="149"/>
      <c r="JPY76" s="149"/>
      <c r="JPZ76" s="149"/>
      <c r="JQA76" s="149"/>
      <c r="JQB76" s="149"/>
      <c r="JQC76" s="149"/>
      <c r="JQD76" s="149"/>
      <c r="JQE76" s="149"/>
      <c r="JQF76" s="149"/>
      <c r="JQG76" s="150"/>
      <c r="JQH76" s="149"/>
      <c r="JQI76" s="149"/>
      <c r="JQJ76" s="149"/>
      <c r="JQK76" s="149"/>
      <c r="JQL76" s="149"/>
      <c r="JQM76" s="149"/>
      <c r="JQN76" s="149"/>
      <c r="JQO76" s="149"/>
      <c r="JQP76" s="149"/>
      <c r="JQQ76" s="149"/>
      <c r="JQR76" s="149"/>
      <c r="JQS76" s="149"/>
      <c r="JQT76" s="149"/>
      <c r="JQU76" s="149"/>
      <c r="JQV76" s="149"/>
      <c r="JQW76" s="150"/>
      <c r="JQX76" s="149"/>
      <c r="JQY76" s="149"/>
      <c r="JQZ76" s="149"/>
      <c r="JRA76" s="149"/>
      <c r="JRB76" s="149"/>
      <c r="JRC76" s="149"/>
      <c r="JRD76" s="149"/>
      <c r="JRE76" s="149"/>
      <c r="JRF76" s="149"/>
      <c r="JRG76" s="149"/>
      <c r="JRH76" s="149"/>
      <c r="JRI76" s="149"/>
      <c r="JRJ76" s="149"/>
      <c r="JRK76" s="149"/>
      <c r="JRL76" s="149"/>
      <c r="JRM76" s="150"/>
      <c r="JRN76" s="149"/>
      <c r="JRO76" s="149"/>
      <c r="JRP76" s="149"/>
      <c r="JRQ76" s="149"/>
      <c r="JRR76" s="149"/>
      <c r="JRS76" s="149"/>
      <c r="JRT76" s="149"/>
      <c r="JRU76" s="149"/>
      <c r="JRV76" s="149"/>
      <c r="JRW76" s="149"/>
      <c r="JRX76" s="149"/>
      <c r="JRY76" s="149"/>
      <c r="JRZ76" s="149"/>
      <c r="JSA76" s="149"/>
      <c r="JSB76" s="149"/>
      <c r="JSC76" s="150"/>
      <c r="JSD76" s="149"/>
      <c r="JSE76" s="149"/>
      <c r="JSF76" s="149"/>
      <c r="JSG76" s="149"/>
      <c r="JSH76" s="149"/>
      <c r="JSI76" s="149"/>
      <c r="JSJ76" s="149"/>
      <c r="JSK76" s="149"/>
      <c r="JSL76" s="149"/>
      <c r="JSM76" s="149"/>
      <c r="JSN76" s="149"/>
      <c r="JSO76" s="149"/>
      <c r="JSP76" s="149"/>
      <c r="JSQ76" s="149"/>
      <c r="JSR76" s="149"/>
      <c r="JSS76" s="150"/>
      <c r="JST76" s="149"/>
      <c r="JSU76" s="149"/>
      <c r="JSV76" s="149"/>
      <c r="JSW76" s="149"/>
      <c r="JSX76" s="149"/>
      <c r="JSY76" s="149"/>
      <c r="JSZ76" s="149"/>
      <c r="JTA76" s="149"/>
      <c r="JTB76" s="149"/>
      <c r="JTC76" s="149"/>
      <c r="JTD76" s="149"/>
      <c r="JTE76" s="149"/>
      <c r="JTF76" s="149"/>
      <c r="JTG76" s="149"/>
      <c r="JTH76" s="149"/>
      <c r="JTI76" s="150"/>
      <c r="JTJ76" s="149"/>
      <c r="JTK76" s="149"/>
      <c r="JTL76" s="149"/>
      <c r="JTM76" s="149"/>
      <c r="JTN76" s="149"/>
      <c r="JTO76" s="149"/>
      <c r="JTP76" s="149"/>
      <c r="JTQ76" s="149"/>
      <c r="JTR76" s="149"/>
      <c r="JTS76" s="149"/>
      <c r="JTT76" s="149"/>
      <c r="JTU76" s="149"/>
      <c r="JTV76" s="149"/>
      <c r="JTW76" s="149"/>
      <c r="JTX76" s="149"/>
      <c r="JTY76" s="150"/>
      <c r="JTZ76" s="149"/>
      <c r="JUA76" s="149"/>
      <c r="JUB76" s="149"/>
      <c r="JUC76" s="149"/>
      <c r="JUD76" s="149"/>
      <c r="JUE76" s="149"/>
      <c r="JUF76" s="149"/>
      <c r="JUG76" s="149"/>
      <c r="JUH76" s="149"/>
      <c r="JUI76" s="149"/>
      <c r="JUJ76" s="149"/>
      <c r="JUK76" s="149"/>
      <c r="JUL76" s="149"/>
      <c r="JUM76" s="149"/>
      <c r="JUN76" s="149"/>
      <c r="JUO76" s="150"/>
      <c r="JUP76" s="149"/>
      <c r="JUQ76" s="149"/>
      <c r="JUR76" s="149"/>
      <c r="JUS76" s="149"/>
      <c r="JUT76" s="149"/>
      <c r="JUU76" s="149"/>
      <c r="JUV76" s="149"/>
      <c r="JUW76" s="149"/>
      <c r="JUX76" s="149"/>
      <c r="JUY76" s="149"/>
      <c r="JUZ76" s="149"/>
      <c r="JVA76" s="149"/>
      <c r="JVB76" s="149"/>
      <c r="JVC76" s="149"/>
      <c r="JVD76" s="149"/>
      <c r="JVE76" s="150"/>
      <c r="JVF76" s="149"/>
      <c r="JVG76" s="149"/>
      <c r="JVH76" s="149"/>
      <c r="JVI76" s="149"/>
      <c r="JVJ76" s="149"/>
      <c r="JVK76" s="149"/>
      <c r="JVL76" s="149"/>
      <c r="JVM76" s="149"/>
      <c r="JVN76" s="149"/>
      <c r="JVO76" s="149"/>
      <c r="JVP76" s="149"/>
      <c r="JVQ76" s="149"/>
      <c r="JVR76" s="149"/>
      <c r="JVS76" s="149"/>
      <c r="JVT76" s="149"/>
      <c r="JVU76" s="150"/>
      <c r="JVV76" s="149"/>
      <c r="JVW76" s="149"/>
      <c r="JVX76" s="149"/>
      <c r="JVY76" s="149"/>
      <c r="JVZ76" s="149"/>
      <c r="JWA76" s="149"/>
      <c r="JWB76" s="149"/>
      <c r="JWC76" s="149"/>
      <c r="JWD76" s="149"/>
      <c r="JWE76" s="149"/>
      <c r="JWF76" s="149"/>
      <c r="JWG76" s="149"/>
      <c r="JWH76" s="149"/>
      <c r="JWI76" s="149"/>
      <c r="JWJ76" s="149"/>
      <c r="JWK76" s="150"/>
      <c r="JWL76" s="149"/>
      <c r="JWM76" s="149"/>
      <c r="JWN76" s="149"/>
      <c r="JWO76" s="149"/>
      <c r="JWP76" s="149"/>
      <c r="JWQ76" s="149"/>
      <c r="JWR76" s="149"/>
      <c r="JWS76" s="149"/>
      <c r="JWT76" s="149"/>
      <c r="JWU76" s="149"/>
      <c r="JWV76" s="149"/>
      <c r="JWW76" s="149"/>
      <c r="JWX76" s="149"/>
      <c r="JWY76" s="149"/>
      <c r="JWZ76" s="149"/>
      <c r="JXA76" s="150"/>
      <c r="JXB76" s="149"/>
      <c r="JXC76" s="149"/>
      <c r="JXD76" s="149"/>
      <c r="JXE76" s="149"/>
      <c r="JXF76" s="149"/>
      <c r="JXG76" s="149"/>
      <c r="JXH76" s="149"/>
      <c r="JXI76" s="149"/>
      <c r="JXJ76" s="149"/>
      <c r="JXK76" s="149"/>
      <c r="JXL76" s="149"/>
      <c r="JXM76" s="149"/>
      <c r="JXN76" s="149"/>
      <c r="JXO76" s="149"/>
      <c r="JXP76" s="149"/>
      <c r="JXQ76" s="150"/>
      <c r="JXR76" s="149"/>
      <c r="JXS76" s="149"/>
      <c r="JXT76" s="149"/>
      <c r="JXU76" s="149"/>
      <c r="JXV76" s="149"/>
      <c r="JXW76" s="149"/>
      <c r="JXX76" s="149"/>
      <c r="JXY76" s="149"/>
      <c r="JXZ76" s="149"/>
      <c r="JYA76" s="149"/>
      <c r="JYB76" s="149"/>
      <c r="JYC76" s="149"/>
      <c r="JYD76" s="149"/>
      <c r="JYE76" s="149"/>
      <c r="JYF76" s="149"/>
      <c r="JYG76" s="150"/>
      <c r="JYH76" s="149"/>
      <c r="JYI76" s="149"/>
      <c r="JYJ76" s="149"/>
      <c r="JYK76" s="149"/>
      <c r="JYL76" s="149"/>
      <c r="JYM76" s="149"/>
      <c r="JYN76" s="149"/>
      <c r="JYO76" s="149"/>
      <c r="JYP76" s="149"/>
      <c r="JYQ76" s="149"/>
      <c r="JYR76" s="149"/>
      <c r="JYS76" s="149"/>
      <c r="JYT76" s="149"/>
      <c r="JYU76" s="149"/>
      <c r="JYV76" s="149"/>
      <c r="JYW76" s="150"/>
      <c r="JYX76" s="149"/>
      <c r="JYY76" s="149"/>
      <c r="JYZ76" s="149"/>
      <c r="JZA76" s="149"/>
      <c r="JZB76" s="149"/>
      <c r="JZC76" s="149"/>
      <c r="JZD76" s="149"/>
      <c r="JZE76" s="149"/>
      <c r="JZF76" s="149"/>
      <c r="JZG76" s="149"/>
      <c r="JZH76" s="149"/>
      <c r="JZI76" s="149"/>
      <c r="JZJ76" s="149"/>
      <c r="JZK76" s="149"/>
      <c r="JZL76" s="149"/>
      <c r="JZM76" s="150"/>
      <c r="JZN76" s="149"/>
      <c r="JZO76" s="149"/>
      <c r="JZP76" s="149"/>
      <c r="JZQ76" s="149"/>
      <c r="JZR76" s="149"/>
      <c r="JZS76" s="149"/>
      <c r="JZT76" s="149"/>
      <c r="JZU76" s="149"/>
      <c r="JZV76" s="149"/>
      <c r="JZW76" s="149"/>
      <c r="JZX76" s="149"/>
      <c r="JZY76" s="149"/>
      <c r="JZZ76" s="149"/>
      <c r="KAA76" s="149"/>
      <c r="KAB76" s="149"/>
      <c r="KAC76" s="150"/>
      <c r="KAD76" s="149"/>
      <c r="KAE76" s="149"/>
      <c r="KAF76" s="149"/>
      <c r="KAG76" s="149"/>
      <c r="KAH76" s="149"/>
      <c r="KAI76" s="149"/>
      <c r="KAJ76" s="149"/>
      <c r="KAK76" s="149"/>
      <c r="KAL76" s="149"/>
      <c r="KAM76" s="149"/>
      <c r="KAN76" s="149"/>
      <c r="KAO76" s="149"/>
      <c r="KAP76" s="149"/>
      <c r="KAQ76" s="149"/>
      <c r="KAR76" s="149"/>
      <c r="KAS76" s="150"/>
      <c r="KAT76" s="149"/>
      <c r="KAU76" s="149"/>
      <c r="KAV76" s="149"/>
      <c r="KAW76" s="149"/>
      <c r="KAX76" s="149"/>
      <c r="KAY76" s="149"/>
      <c r="KAZ76" s="149"/>
      <c r="KBA76" s="149"/>
      <c r="KBB76" s="149"/>
      <c r="KBC76" s="149"/>
      <c r="KBD76" s="149"/>
      <c r="KBE76" s="149"/>
      <c r="KBF76" s="149"/>
      <c r="KBG76" s="149"/>
      <c r="KBH76" s="149"/>
      <c r="KBI76" s="150"/>
      <c r="KBJ76" s="149"/>
      <c r="KBK76" s="149"/>
      <c r="KBL76" s="149"/>
      <c r="KBM76" s="149"/>
      <c r="KBN76" s="149"/>
      <c r="KBO76" s="149"/>
      <c r="KBP76" s="149"/>
      <c r="KBQ76" s="149"/>
      <c r="KBR76" s="149"/>
      <c r="KBS76" s="149"/>
      <c r="KBT76" s="149"/>
      <c r="KBU76" s="149"/>
      <c r="KBV76" s="149"/>
      <c r="KBW76" s="149"/>
      <c r="KBX76" s="149"/>
      <c r="KBY76" s="150"/>
      <c r="KBZ76" s="149"/>
      <c r="KCA76" s="149"/>
      <c r="KCB76" s="149"/>
      <c r="KCC76" s="149"/>
      <c r="KCD76" s="149"/>
      <c r="KCE76" s="149"/>
      <c r="KCF76" s="149"/>
      <c r="KCG76" s="149"/>
      <c r="KCH76" s="149"/>
      <c r="KCI76" s="149"/>
      <c r="KCJ76" s="149"/>
      <c r="KCK76" s="149"/>
      <c r="KCL76" s="149"/>
      <c r="KCM76" s="149"/>
      <c r="KCN76" s="149"/>
      <c r="KCO76" s="150"/>
      <c r="KCP76" s="149"/>
      <c r="KCQ76" s="149"/>
      <c r="KCR76" s="149"/>
      <c r="KCS76" s="149"/>
      <c r="KCT76" s="149"/>
      <c r="KCU76" s="149"/>
      <c r="KCV76" s="149"/>
      <c r="KCW76" s="149"/>
      <c r="KCX76" s="149"/>
      <c r="KCY76" s="149"/>
      <c r="KCZ76" s="149"/>
      <c r="KDA76" s="149"/>
      <c r="KDB76" s="149"/>
      <c r="KDC76" s="149"/>
      <c r="KDD76" s="149"/>
      <c r="KDE76" s="150"/>
      <c r="KDF76" s="149"/>
      <c r="KDG76" s="149"/>
      <c r="KDH76" s="149"/>
      <c r="KDI76" s="149"/>
      <c r="KDJ76" s="149"/>
      <c r="KDK76" s="149"/>
      <c r="KDL76" s="149"/>
      <c r="KDM76" s="149"/>
      <c r="KDN76" s="149"/>
      <c r="KDO76" s="149"/>
      <c r="KDP76" s="149"/>
      <c r="KDQ76" s="149"/>
      <c r="KDR76" s="149"/>
      <c r="KDS76" s="149"/>
      <c r="KDT76" s="149"/>
      <c r="KDU76" s="150"/>
      <c r="KDV76" s="149"/>
      <c r="KDW76" s="149"/>
      <c r="KDX76" s="149"/>
      <c r="KDY76" s="149"/>
      <c r="KDZ76" s="149"/>
      <c r="KEA76" s="149"/>
      <c r="KEB76" s="149"/>
      <c r="KEC76" s="149"/>
      <c r="KED76" s="149"/>
      <c r="KEE76" s="149"/>
      <c r="KEF76" s="149"/>
      <c r="KEG76" s="149"/>
      <c r="KEH76" s="149"/>
      <c r="KEI76" s="149"/>
      <c r="KEJ76" s="149"/>
      <c r="KEK76" s="150"/>
      <c r="KEL76" s="149"/>
      <c r="KEM76" s="149"/>
      <c r="KEN76" s="149"/>
      <c r="KEO76" s="149"/>
      <c r="KEP76" s="149"/>
      <c r="KEQ76" s="149"/>
      <c r="KER76" s="149"/>
      <c r="KES76" s="149"/>
      <c r="KET76" s="149"/>
      <c r="KEU76" s="149"/>
      <c r="KEV76" s="149"/>
      <c r="KEW76" s="149"/>
      <c r="KEX76" s="149"/>
      <c r="KEY76" s="149"/>
      <c r="KEZ76" s="149"/>
      <c r="KFA76" s="150"/>
      <c r="KFB76" s="149"/>
      <c r="KFC76" s="149"/>
      <c r="KFD76" s="149"/>
      <c r="KFE76" s="149"/>
      <c r="KFF76" s="149"/>
      <c r="KFG76" s="149"/>
      <c r="KFH76" s="149"/>
      <c r="KFI76" s="149"/>
      <c r="KFJ76" s="149"/>
      <c r="KFK76" s="149"/>
      <c r="KFL76" s="149"/>
      <c r="KFM76" s="149"/>
      <c r="KFN76" s="149"/>
      <c r="KFO76" s="149"/>
      <c r="KFP76" s="149"/>
      <c r="KFQ76" s="150"/>
      <c r="KFR76" s="149"/>
      <c r="KFS76" s="149"/>
      <c r="KFT76" s="149"/>
      <c r="KFU76" s="149"/>
      <c r="KFV76" s="149"/>
      <c r="KFW76" s="149"/>
      <c r="KFX76" s="149"/>
      <c r="KFY76" s="149"/>
      <c r="KFZ76" s="149"/>
      <c r="KGA76" s="149"/>
      <c r="KGB76" s="149"/>
      <c r="KGC76" s="149"/>
      <c r="KGD76" s="149"/>
      <c r="KGE76" s="149"/>
      <c r="KGF76" s="149"/>
      <c r="KGG76" s="150"/>
      <c r="KGH76" s="149"/>
      <c r="KGI76" s="149"/>
      <c r="KGJ76" s="149"/>
      <c r="KGK76" s="149"/>
      <c r="KGL76" s="149"/>
      <c r="KGM76" s="149"/>
      <c r="KGN76" s="149"/>
      <c r="KGO76" s="149"/>
      <c r="KGP76" s="149"/>
      <c r="KGQ76" s="149"/>
      <c r="KGR76" s="149"/>
      <c r="KGS76" s="149"/>
      <c r="KGT76" s="149"/>
      <c r="KGU76" s="149"/>
      <c r="KGV76" s="149"/>
      <c r="KGW76" s="150"/>
      <c r="KGX76" s="149"/>
      <c r="KGY76" s="149"/>
      <c r="KGZ76" s="149"/>
      <c r="KHA76" s="149"/>
      <c r="KHB76" s="149"/>
      <c r="KHC76" s="149"/>
      <c r="KHD76" s="149"/>
      <c r="KHE76" s="149"/>
      <c r="KHF76" s="149"/>
      <c r="KHG76" s="149"/>
      <c r="KHH76" s="149"/>
      <c r="KHI76" s="149"/>
      <c r="KHJ76" s="149"/>
      <c r="KHK76" s="149"/>
      <c r="KHL76" s="149"/>
      <c r="KHM76" s="150"/>
      <c r="KHN76" s="149"/>
      <c r="KHO76" s="149"/>
      <c r="KHP76" s="149"/>
      <c r="KHQ76" s="149"/>
      <c r="KHR76" s="149"/>
      <c r="KHS76" s="149"/>
      <c r="KHT76" s="149"/>
      <c r="KHU76" s="149"/>
      <c r="KHV76" s="149"/>
      <c r="KHW76" s="149"/>
      <c r="KHX76" s="149"/>
      <c r="KHY76" s="149"/>
      <c r="KHZ76" s="149"/>
      <c r="KIA76" s="149"/>
      <c r="KIB76" s="149"/>
      <c r="KIC76" s="150"/>
      <c r="KID76" s="149"/>
      <c r="KIE76" s="149"/>
      <c r="KIF76" s="149"/>
      <c r="KIG76" s="149"/>
      <c r="KIH76" s="149"/>
      <c r="KII76" s="149"/>
      <c r="KIJ76" s="149"/>
      <c r="KIK76" s="149"/>
      <c r="KIL76" s="149"/>
      <c r="KIM76" s="149"/>
      <c r="KIN76" s="149"/>
      <c r="KIO76" s="149"/>
      <c r="KIP76" s="149"/>
      <c r="KIQ76" s="149"/>
      <c r="KIR76" s="149"/>
      <c r="KIS76" s="150"/>
      <c r="KIT76" s="149"/>
      <c r="KIU76" s="149"/>
      <c r="KIV76" s="149"/>
      <c r="KIW76" s="149"/>
      <c r="KIX76" s="149"/>
      <c r="KIY76" s="149"/>
      <c r="KIZ76" s="149"/>
      <c r="KJA76" s="149"/>
      <c r="KJB76" s="149"/>
      <c r="KJC76" s="149"/>
      <c r="KJD76" s="149"/>
      <c r="KJE76" s="149"/>
      <c r="KJF76" s="149"/>
      <c r="KJG76" s="149"/>
      <c r="KJH76" s="149"/>
      <c r="KJI76" s="150"/>
      <c r="KJJ76" s="149"/>
      <c r="KJK76" s="149"/>
      <c r="KJL76" s="149"/>
      <c r="KJM76" s="149"/>
      <c r="KJN76" s="149"/>
      <c r="KJO76" s="149"/>
      <c r="KJP76" s="149"/>
      <c r="KJQ76" s="149"/>
      <c r="KJR76" s="149"/>
      <c r="KJS76" s="149"/>
      <c r="KJT76" s="149"/>
      <c r="KJU76" s="149"/>
      <c r="KJV76" s="149"/>
      <c r="KJW76" s="149"/>
      <c r="KJX76" s="149"/>
      <c r="KJY76" s="150"/>
      <c r="KJZ76" s="149"/>
      <c r="KKA76" s="149"/>
      <c r="KKB76" s="149"/>
      <c r="KKC76" s="149"/>
      <c r="KKD76" s="149"/>
      <c r="KKE76" s="149"/>
      <c r="KKF76" s="149"/>
      <c r="KKG76" s="149"/>
      <c r="KKH76" s="149"/>
      <c r="KKI76" s="149"/>
      <c r="KKJ76" s="149"/>
      <c r="KKK76" s="149"/>
      <c r="KKL76" s="149"/>
      <c r="KKM76" s="149"/>
      <c r="KKN76" s="149"/>
      <c r="KKO76" s="150"/>
      <c r="KKP76" s="149"/>
      <c r="KKQ76" s="149"/>
      <c r="KKR76" s="149"/>
      <c r="KKS76" s="149"/>
      <c r="KKT76" s="149"/>
      <c r="KKU76" s="149"/>
      <c r="KKV76" s="149"/>
      <c r="KKW76" s="149"/>
      <c r="KKX76" s="149"/>
      <c r="KKY76" s="149"/>
      <c r="KKZ76" s="149"/>
      <c r="KLA76" s="149"/>
      <c r="KLB76" s="149"/>
      <c r="KLC76" s="149"/>
      <c r="KLD76" s="149"/>
      <c r="KLE76" s="150"/>
      <c r="KLF76" s="149"/>
      <c r="KLG76" s="149"/>
      <c r="KLH76" s="149"/>
      <c r="KLI76" s="149"/>
      <c r="KLJ76" s="149"/>
      <c r="KLK76" s="149"/>
      <c r="KLL76" s="149"/>
      <c r="KLM76" s="149"/>
      <c r="KLN76" s="149"/>
      <c r="KLO76" s="149"/>
      <c r="KLP76" s="149"/>
      <c r="KLQ76" s="149"/>
      <c r="KLR76" s="149"/>
      <c r="KLS76" s="149"/>
      <c r="KLT76" s="149"/>
      <c r="KLU76" s="150"/>
      <c r="KLV76" s="149"/>
      <c r="KLW76" s="149"/>
      <c r="KLX76" s="149"/>
      <c r="KLY76" s="149"/>
      <c r="KLZ76" s="149"/>
      <c r="KMA76" s="149"/>
      <c r="KMB76" s="149"/>
      <c r="KMC76" s="149"/>
      <c r="KMD76" s="149"/>
      <c r="KME76" s="149"/>
      <c r="KMF76" s="149"/>
      <c r="KMG76" s="149"/>
      <c r="KMH76" s="149"/>
      <c r="KMI76" s="149"/>
      <c r="KMJ76" s="149"/>
      <c r="KMK76" s="150"/>
      <c r="KML76" s="149"/>
      <c r="KMM76" s="149"/>
      <c r="KMN76" s="149"/>
      <c r="KMO76" s="149"/>
      <c r="KMP76" s="149"/>
      <c r="KMQ76" s="149"/>
      <c r="KMR76" s="149"/>
      <c r="KMS76" s="149"/>
      <c r="KMT76" s="149"/>
      <c r="KMU76" s="149"/>
      <c r="KMV76" s="149"/>
      <c r="KMW76" s="149"/>
      <c r="KMX76" s="149"/>
      <c r="KMY76" s="149"/>
      <c r="KMZ76" s="149"/>
      <c r="KNA76" s="150"/>
      <c r="KNB76" s="149"/>
      <c r="KNC76" s="149"/>
      <c r="KND76" s="149"/>
      <c r="KNE76" s="149"/>
      <c r="KNF76" s="149"/>
      <c r="KNG76" s="149"/>
      <c r="KNH76" s="149"/>
      <c r="KNI76" s="149"/>
      <c r="KNJ76" s="149"/>
      <c r="KNK76" s="149"/>
      <c r="KNL76" s="149"/>
      <c r="KNM76" s="149"/>
      <c r="KNN76" s="149"/>
      <c r="KNO76" s="149"/>
      <c r="KNP76" s="149"/>
      <c r="KNQ76" s="150"/>
      <c r="KNR76" s="149"/>
      <c r="KNS76" s="149"/>
      <c r="KNT76" s="149"/>
      <c r="KNU76" s="149"/>
      <c r="KNV76" s="149"/>
      <c r="KNW76" s="149"/>
      <c r="KNX76" s="149"/>
      <c r="KNY76" s="149"/>
      <c r="KNZ76" s="149"/>
      <c r="KOA76" s="149"/>
      <c r="KOB76" s="149"/>
      <c r="KOC76" s="149"/>
      <c r="KOD76" s="149"/>
      <c r="KOE76" s="149"/>
      <c r="KOF76" s="149"/>
      <c r="KOG76" s="150"/>
      <c r="KOH76" s="149"/>
      <c r="KOI76" s="149"/>
      <c r="KOJ76" s="149"/>
      <c r="KOK76" s="149"/>
      <c r="KOL76" s="149"/>
      <c r="KOM76" s="149"/>
      <c r="KON76" s="149"/>
      <c r="KOO76" s="149"/>
      <c r="KOP76" s="149"/>
      <c r="KOQ76" s="149"/>
      <c r="KOR76" s="149"/>
      <c r="KOS76" s="149"/>
      <c r="KOT76" s="149"/>
      <c r="KOU76" s="149"/>
      <c r="KOV76" s="149"/>
      <c r="KOW76" s="150"/>
      <c r="KOX76" s="149"/>
      <c r="KOY76" s="149"/>
      <c r="KOZ76" s="149"/>
      <c r="KPA76" s="149"/>
      <c r="KPB76" s="149"/>
      <c r="KPC76" s="149"/>
      <c r="KPD76" s="149"/>
      <c r="KPE76" s="149"/>
      <c r="KPF76" s="149"/>
      <c r="KPG76" s="149"/>
      <c r="KPH76" s="149"/>
      <c r="KPI76" s="149"/>
      <c r="KPJ76" s="149"/>
      <c r="KPK76" s="149"/>
      <c r="KPL76" s="149"/>
      <c r="KPM76" s="150"/>
      <c r="KPN76" s="149"/>
      <c r="KPO76" s="149"/>
      <c r="KPP76" s="149"/>
      <c r="KPQ76" s="149"/>
      <c r="KPR76" s="149"/>
      <c r="KPS76" s="149"/>
      <c r="KPT76" s="149"/>
      <c r="KPU76" s="149"/>
      <c r="KPV76" s="149"/>
      <c r="KPW76" s="149"/>
      <c r="KPX76" s="149"/>
      <c r="KPY76" s="149"/>
      <c r="KPZ76" s="149"/>
      <c r="KQA76" s="149"/>
      <c r="KQB76" s="149"/>
      <c r="KQC76" s="150"/>
      <c r="KQD76" s="149"/>
      <c r="KQE76" s="149"/>
      <c r="KQF76" s="149"/>
      <c r="KQG76" s="149"/>
      <c r="KQH76" s="149"/>
      <c r="KQI76" s="149"/>
      <c r="KQJ76" s="149"/>
      <c r="KQK76" s="149"/>
      <c r="KQL76" s="149"/>
      <c r="KQM76" s="149"/>
      <c r="KQN76" s="149"/>
      <c r="KQO76" s="149"/>
      <c r="KQP76" s="149"/>
      <c r="KQQ76" s="149"/>
      <c r="KQR76" s="149"/>
      <c r="KQS76" s="150"/>
      <c r="KQT76" s="149"/>
      <c r="KQU76" s="149"/>
      <c r="KQV76" s="149"/>
      <c r="KQW76" s="149"/>
      <c r="KQX76" s="149"/>
      <c r="KQY76" s="149"/>
      <c r="KQZ76" s="149"/>
      <c r="KRA76" s="149"/>
      <c r="KRB76" s="149"/>
      <c r="KRC76" s="149"/>
      <c r="KRD76" s="149"/>
      <c r="KRE76" s="149"/>
      <c r="KRF76" s="149"/>
      <c r="KRG76" s="149"/>
      <c r="KRH76" s="149"/>
      <c r="KRI76" s="150"/>
      <c r="KRJ76" s="149"/>
      <c r="KRK76" s="149"/>
      <c r="KRL76" s="149"/>
      <c r="KRM76" s="149"/>
      <c r="KRN76" s="149"/>
      <c r="KRO76" s="149"/>
      <c r="KRP76" s="149"/>
      <c r="KRQ76" s="149"/>
      <c r="KRR76" s="149"/>
      <c r="KRS76" s="149"/>
      <c r="KRT76" s="149"/>
      <c r="KRU76" s="149"/>
      <c r="KRV76" s="149"/>
      <c r="KRW76" s="149"/>
      <c r="KRX76" s="149"/>
      <c r="KRY76" s="150"/>
      <c r="KRZ76" s="149"/>
      <c r="KSA76" s="149"/>
      <c r="KSB76" s="149"/>
      <c r="KSC76" s="149"/>
      <c r="KSD76" s="149"/>
      <c r="KSE76" s="149"/>
      <c r="KSF76" s="149"/>
      <c r="KSG76" s="149"/>
      <c r="KSH76" s="149"/>
      <c r="KSI76" s="149"/>
      <c r="KSJ76" s="149"/>
      <c r="KSK76" s="149"/>
      <c r="KSL76" s="149"/>
      <c r="KSM76" s="149"/>
      <c r="KSN76" s="149"/>
      <c r="KSO76" s="150"/>
      <c r="KSP76" s="149"/>
      <c r="KSQ76" s="149"/>
      <c r="KSR76" s="149"/>
      <c r="KSS76" s="149"/>
      <c r="KST76" s="149"/>
      <c r="KSU76" s="149"/>
      <c r="KSV76" s="149"/>
      <c r="KSW76" s="149"/>
      <c r="KSX76" s="149"/>
      <c r="KSY76" s="149"/>
      <c r="KSZ76" s="149"/>
      <c r="KTA76" s="149"/>
      <c r="KTB76" s="149"/>
      <c r="KTC76" s="149"/>
      <c r="KTD76" s="149"/>
      <c r="KTE76" s="150"/>
      <c r="KTF76" s="149"/>
      <c r="KTG76" s="149"/>
      <c r="KTH76" s="149"/>
      <c r="KTI76" s="149"/>
      <c r="KTJ76" s="149"/>
      <c r="KTK76" s="149"/>
      <c r="KTL76" s="149"/>
      <c r="KTM76" s="149"/>
      <c r="KTN76" s="149"/>
      <c r="KTO76" s="149"/>
      <c r="KTP76" s="149"/>
      <c r="KTQ76" s="149"/>
      <c r="KTR76" s="149"/>
      <c r="KTS76" s="149"/>
      <c r="KTT76" s="149"/>
      <c r="KTU76" s="150"/>
      <c r="KTV76" s="149"/>
      <c r="KTW76" s="149"/>
      <c r="KTX76" s="149"/>
      <c r="KTY76" s="149"/>
      <c r="KTZ76" s="149"/>
      <c r="KUA76" s="149"/>
      <c r="KUB76" s="149"/>
      <c r="KUC76" s="149"/>
      <c r="KUD76" s="149"/>
      <c r="KUE76" s="149"/>
      <c r="KUF76" s="149"/>
      <c r="KUG76" s="149"/>
      <c r="KUH76" s="149"/>
      <c r="KUI76" s="149"/>
      <c r="KUJ76" s="149"/>
      <c r="KUK76" s="150"/>
      <c r="KUL76" s="149"/>
      <c r="KUM76" s="149"/>
      <c r="KUN76" s="149"/>
      <c r="KUO76" s="149"/>
      <c r="KUP76" s="149"/>
      <c r="KUQ76" s="149"/>
      <c r="KUR76" s="149"/>
      <c r="KUS76" s="149"/>
      <c r="KUT76" s="149"/>
      <c r="KUU76" s="149"/>
      <c r="KUV76" s="149"/>
      <c r="KUW76" s="149"/>
      <c r="KUX76" s="149"/>
      <c r="KUY76" s="149"/>
      <c r="KUZ76" s="149"/>
      <c r="KVA76" s="150"/>
      <c r="KVB76" s="149"/>
      <c r="KVC76" s="149"/>
      <c r="KVD76" s="149"/>
      <c r="KVE76" s="149"/>
      <c r="KVF76" s="149"/>
      <c r="KVG76" s="149"/>
      <c r="KVH76" s="149"/>
      <c r="KVI76" s="149"/>
      <c r="KVJ76" s="149"/>
      <c r="KVK76" s="149"/>
      <c r="KVL76" s="149"/>
      <c r="KVM76" s="149"/>
      <c r="KVN76" s="149"/>
      <c r="KVO76" s="149"/>
      <c r="KVP76" s="149"/>
      <c r="KVQ76" s="150"/>
      <c r="KVR76" s="149"/>
      <c r="KVS76" s="149"/>
      <c r="KVT76" s="149"/>
      <c r="KVU76" s="149"/>
      <c r="KVV76" s="149"/>
      <c r="KVW76" s="149"/>
      <c r="KVX76" s="149"/>
      <c r="KVY76" s="149"/>
      <c r="KVZ76" s="149"/>
      <c r="KWA76" s="149"/>
      <c r="KWB76" s="149"/>
      <c r="KWC76" s="149"/>
      <c r="KWD76" s="149"/>
      <c r="KWE76" s="149"/>
      <c r="KWF76" s="149"/>
      <c r="KWG76" s="150"/>
      <c r="KWH76" s="149"/>
      <c r="KWI76" s="149"/>
      <c r="KWJ76" s="149"/>
      <c r="KWK76" s="149"/>
      <c r="KWL76" s="149"/>
      <c r="KWM76" s="149"/>
      <c r="KWN76" s="149"/>
      <c r="KWO76" s="149"/>
      <c r="KWP76" s="149"/>
      <c r="KWQ76" s="149"/>
      <c r="KWR76" s="149"/>
      <c r="KWS76" s="149"/>
      <c r="KWT76" s="149"/>
      <c r="KWU76" s="149"/>
      <c r="KWV76" s="149"/>
      <c r="KWW76" s="150"/>
      <c r="KWX76" s="149"/>
      <c r="KWY76" s="149"/>
      <c r="KWZ76" s="149"/>
      <c r="KXA76" s="149"/>
      <c r="KXB76" s="149"/>
      <c r="KXC76" s="149"/>
      <c r="KXD76" s="149"/>
      <c r="KXE76" s="149"/>
      <c r="KXF76" s="149"/>
      <c r="KXG76" s="149"/>
      <c r="KXH76" s="149"/>
      <c r="KXI76" s="149"/>
      <c r="KXJ76" s="149"/>
      <c r="KXK76" s="149"/>
      <c r="KXL76" s="149"/>
      <c r="KXM76" s="150"/>
      <c r="KXN76" s="149"/>
      <c r="KXO76" s="149"/>
      <c r="KXP76" s="149"/>
      <c r="KXQ76" s="149"/>
      <c r="KXR76" s="149"/>
      <c r="KXS76" s="149"/>
      <c r="KXT76" s="149"/>
      <c r="KXU76" s="149"/>
      <c r="KXV76" s="149"/>
      <c r="KXW76" s="149"/>
      <c r="KXX76" s="149"/>
      <c r="KXY76" s="149"/>
      <c r="KXZ76" s="149"/>
      <c r="KYA76" s="149"/>
      <c r="KYB76" s="149"/>
      <c r="KYC76" s="150"/>
      <c r="KYD76" s="149"/>
      <c r="KYE76" s="149"/>
      <c r="KYF76" s="149"/>
      <c r="KYG76" s="149"/>
      <c r="KYH76" s="149"/>
      <c r="KYI76" s="149"/>
      <c r="KYJ76" s="149"/>
      <c r="KYK76" s="149"/>
      <c r="KYL76" s="149"/>
      <c r="KYM76" s="149"/>
      <c r="KYN76" s="149"/>
      <c r="KYO76" s="149"/>
      <c r="KYP76" s="149"/>
      <c r="KYQ76" s="149"/>
      <c r="KYR76" s="149"/>
      <c r="KYS76" s="150"/>
      <c r="KYT76" s="149"/>
      <c r="KYU76" s="149"/>
      <c r="KYV76" s="149"/>
      <c r="KYW76" s="149"/>
      <c r="KYX76" s="149"/>
      <c r="KYY76" s="149"/>
      <c r="KYZ76" s="149"/>
      <c r="KZA76" s="149"/>
      <c r="KZB76" s="149"/>
      <c r="KZC76" s="149"/>
      <c r="KZD76" s="149"/>
      <c r="KZE76" s="149"/>
      <c r="KZF76" s="149"/>
      <c r="KZG76" s="149"/>
      <c r="KZH76" s="149"/>
      <c r="KZI76" s="150"/>
      <c r="KZJ76" s="149"/>
      <c r="KZK76" s="149"/>
      <c r="KZL76" s="149"/>
      <c r="KZM76" s="149"/>
      <c r="KZN76" s="149"/>
      <c r="KZO76" s="149"/>
      <c r="KZP76" s="149"/>
      <c r="KZQ76" s="149"/>
      <c r="KZR76" s="149"/>
      <c r="KZS76" s="149"/>
      <c r="KZT76" s="149"/>
      <c r="KZU76" s="149"/>
      <c r="KZV76" s="149"/>
      <c r="KZW76" s="149"/>
      <c r="KZX76" s="149"/>
      <c r="KZY76" s="150"/>
      <c r="KZZ76" s="149"/>
      <c r="LAA76" s="149"/>
      <c r="LAB76" s="149"/>
      <c r="LAC76" s="149"/>
      <c r="LAD76" s="149"/>
      <c r="LAE76" s="149"/>
      <c r="LAF76" s="149"/>
      <c r="LAG76" s="149"/>
      <c r="LAH76" s="149"/>
      <c r="LAI76" s="149"/>
      <c r="LAJ76" s="149"/>
      <c r="LAK76" s="149"/>
      <c r="LAL76" s="149"/>
      <c r="LAM76" s="149"/>
      <c r="LAN76" s="149"/>
      <c r="LAO76" s="150"/>
      <c r="LAP76" s="149"/>
      <c r="LAQ76" s="149"/>
      <c r="LAR76" s="149"/>
      <c r="LAS76" s="149"/>
      <c r="LAT76" s="149"/>
      <c r="LAU76" s="149"/>
      <c r="LAV76" s="149"/>
      <c r="LAW76" s="149"/>
      <c r="LAX76" s="149"/>
      <c r="LAY76" s="149"/>
      <c r="LAZ76" s="149"/>
      <c r="LBA76" s="149"/>
      <c r="LBB76" s="149"/>
      <c r="LBC76" s="149"/>
      <c r="LBD76" s="149"/>
      <c r="LBE76" s="150"/>
      <c r="LBF76" s="149"/>
      <c r="LBG76" s="149"/>
      <c r="LBH76" s="149"/>
      <c r="LBI76" s="149"/>
      <c r="LBJ76" s="149"/>
      <c r="LBK76" s="149"/>
      <c r="LBL76" s="149"/>
      <c r="LBM76" s="149"/>
      <c r="LBN76" s="149"/>
      <c r="LBO76" s="149"/>
      <c r="LBP76" s="149"/>
      <c r="LBQ76" s="149"/>
      <c r="LBR76" s="149"/>
      <c r="LBS76" s="149"/>
      <c r="LBT76" s="149"/>
      <c r="LBU76" s="150"/>
      <c r="LBV76" s="149"/>
      <c r="LBW76" s="149"/>
      <c r="LBX76" s="149"/>
      <c r="LBY76" s="149"/>
      <c r="LBZ76" s="149"/>
      <c r="LCA76" s="149"/>
      <c r="LCB76" s="149"/>
      <c r="LCC76" s="149"/>
      <c r="LCD76" s="149"/>
      <c r="LCE76" s="149"/>
      <c r="LCF76" s="149"/>
      <c r="LCG76" s="149"/>
      <c r="LCH76" s="149"/>
      <c r="LCI76" s="149"/>
      <c r="LCJ76" s="149"/>
      <c r="LCK76" s="150"/>
      <c r="LCL76" s="149"/>
      <c r="LCM76" s="149"/>
      <c r="LCN76" s="149"/>
      <c r="LCO76" s="149"/>
      <c r="LCP76" s="149"/>
      <c r="LCQ76" s="149"/>
      <c r="LCR76" s="149"/>
      <c r="LCS76" s="149"/>
      <c r="LCT76" s="149"/>
      <c r="LCU76" s="149"/>
      <c r="LCV76" s="149"/>
      <c r="LCW76" s="149"/>
      <c r="LCX76" s="149"/>
      <c r="LCY76" s="149"/>
      <c r="LCZ76" s="149"/>
      <c r="LDA76" s="150"/>
      <c r="LDB76" s="149"/>
      <c r="LDC76" s="149"/>
      <c r="LDD76" s="149"/>
      <c r="LDE76" s="149"/>
      <c r="LDF76" s="149"/>
      <c r="LDG76" s="149"/>
      <c r="LDH76" s="149"/>
      <c r="LDI76" s="149"/>
      <c r="LDJ76" s="149"/>
      <c r="LDK76" s="149"/>
      <c r="LDL76" s="149"/>
      <c r="LDM76" s="149"/>
      <c r="LDN76" s="149"/>
      <c r="LDO76" s="149"/>
      <c r="LDP76" s="149"/>
      <c r="LDQ76" s="150"/>
      <c r="LDR76" s="149"/>
      <c r="LDS76" s="149"/>
      <c r="LDT76" s="149"/>
      <c r="LDU76" s="149"/>
      <c r="LDV76" s="149"/>
      <c r="LDW76" s="149"/>
      <c r="LDX76" s="149"/>
      <c r="LDY76" s="149"/>
      <c r="LDZ76" s="149"/>
      <c r="LEA76" s="149"/>
      <c r="LEB76" s="149"/>
      <c r="LEC76" s="149"/>
      <c r="LED76" s="149"/>
      <c r="LEE76" s="149"/>
      <c r="LEF76" s="149"/>
      <c r="LEG76" s="150"/>
      <c r="LEH76" s="149"/>
      <c r="LEI76" s="149"/>
      <c r="LEJ76" s="149"/>
      <c r="LEK76" s="149"/>
      <c r="LEL76" s="149"/>
      <c r="LEM76" s="149"/>
      <c r="LEN76" s="149"/>
      <c r="LEO76" s="149"/>
      <c r="LEP76" s="149"/>
      <c r="LEQ76" s="149"/>
      <c r="LER76" s="149"/>
      <c r="LES76" s="149"/>
      <c r="LET76" s="149"/>
      <c r="LEU76" s="149"/>
      <c r="LEV76" s="149"/>
      <c r="LEW76" s="150"/>
      <c r="LEX76" s="149"/>
      <c r="LEY76" s="149"/>
      <c r="LEZ76" s="149"/>
      <c r="LFA76" s="149"/>
      <c r="LFB76" s="149"/>
      <c r="LFC76" s="149"/>
      <c r="LFD76" s="149"/>
      <c r="LFE76" s="149"/>
      <c r="LFF76" s="149"/>
      <c r="LFG76" s="149"/>
      <c r="LFH76" s="149"/>
      <c r="LFI76" s="149"/>
      <c r="LFJ76" s="149"/>
      <c r="LFK76" s="149"/>
      <c r="LFL76" s="149"/>
      <c r="LFM76" s="150"/>
      <c r="LFN76" s="149"/>
      <c r="LFO76" s="149"/>
      <c r="LFP76" s="149"/>
      <c r="LFQ76" s="149"/>
      <c r="LFR76" s="149"/>
      <c r="LFS76" s="149"/>
      <c r="LFT76" s="149"/>
      <c r="LFU76" s="149"/>
      <c r="LFV76" s="149"/>
      <c r="LFW76" s="149"/>
      <c r="LFX76" s="149"/>
      <c r="LFY76" s="149"/>
      <c r="LFZ76" s="149"/>
      <c r="LGA76" s="149"/>
      <c r="LGB76" s="149"/>
      <c r="LGC76" s="150"/>
      <c r="LGD76" s="149"/>
      <c r="LGE76" s="149"/>
      <c r="LGF76" s="149"/>
      <c r="LGG76" s="149"/>
      <c r="LGH76" s="149"/>
      <c r="LGI76" s="149"/>
      <c r="LGJ76" s="149"/>
      <c r="LGK76" s="149"/>
      <c r="LGL76" s="149"/>
      <c r="LGM76" s="149"/>
      <c r="LGN76" s="149"/>
      <c r="LGO76" s="149"/>
      <c r="LGP76" s="149"/>
      <c r="LGQ76" s="149"/>
      <c r="LGR76" s="149"/>
      <c r="LGS76" s="150"/>
      <c r="LGT76" s="149"/>
      <c r="LGU76" s="149"/>
      <c r="LGV76" s="149"/>
      <c r="LGW76" s="149"/>
      <c r="LGX76" s="149"/>
      <c r="LGY76" s="149"/>
      <c r="LGZ76" s="149"/>
      <c r="LHA76" s="149"/>
      <c r="LHB76" s="149"/>
      <c r="LHC76" s="149"/>
      <c r="LHD76" s="149"/>
      <c r="LHE76" s="149"/>
      <c r="LHF76" s="149"/>
      <c r="LHG76" s="149"/>
      <c r="LHH76" s="149"/>
      <c r="LHI76" s="150"/>
      <c r="LHJ76" s="149"/>
      <c r="LHK76" s="149"/>
      <c r="LHL76" s="149"/>
      <c r="LHM76" s="149"/>
      <c r="LHN76" s="149"/>
      <c r="LHO76" s="149"/>
      <c r="LHP76" s="149"/>
      <c r="LHQ76" s="149"/>
      <c r="LHR76" s="149"/>
      <c r="LHS76" s="149"/>
      <c r="LHT76" s="149"/>
      <c r="LHU76" s="149"/>
      <c r="LHV76" s="149"/>
      <c r="LHW76" s="149"/>
      <c r="LHX76" s="149"/>
      <c r="LHY76" s="150"/>
      <c r="LHZ76" s="149"/>
      <c r="LIA76" s="149"/>
      <c r="LIB76" s="149"/>
      <c r="LIC76" s="149"/>
      <c r="LID76" s="149"/>
      <c r="LIE76" s="149"/>
      <c r="LIF76" s="149"/>
      <c r="LIG76" s="149"/>
      <c r="LIH76" s="149"/>
      <c r="LII76" s="149"/>
      <c r="LIJ76" s="149"/>
      <c r="LIK76" s="149"/>
      <c r="LIL76" s="149"/>
      <c r="LIM76" s="149"/>
      <c r="LIN76" s="149"/>
      <c r="LIO76" s="150"/>
      <c r="LIP76" s="149"/>
      <c r="LIQ76" s="149"/>
      <c r="LIR76" s="149"/>
      <c r="LIS76" s="149"/>
      <c r="LIT76" s="149"/>
      <c r="LIU76" s="149"/>
      <c r="LIV76" s="149"/>
      <c r="LIW76" s="149"/>
      <c r="LIX76" s="149"/>
      <c r="LIY76" s="149"/>
      <c r="LIZ76" s="149"/>
      <c r="LJA76" s="149"/>
      <c r="LJB76" s="149"/>
      <c r="LJC76" s="149"/>
      <c r="LJD76" s="149"/>
      <c r="LJE76" s="150"/>
      <c r="LJF76" s="149"/>
      <c r="LJG76" s="149"/>
      <c r="LJH76" s="149"/>
      <c r="LJI76" s="149"/>
      <c r="LJJ76" s="149"/>
      <c r="LJK76" s="149"/>
      <c r="LJL76" s="149"/>
      <c r="LJM76" s="149"/>
      <c r="LJN76" s="149"/>
      <c r="LJO76" s="149"/>
      <c r="LJP76" s="149"/>
      <c r="LJQ76" s="149"/>
      <c r="LJR76" s="149"/>
      <c r="LJS76" s="149"/>
      <c r="LJT76" s="149"/>
      <c r="LJU76" s="150"/>
      <c r="LJV76" s="149"/>
      <c r="LJW76" s="149"/>
      <c r="LJX76" s="149"/>
      <c r="LJY76" s="149"/>
      <c r="LJZ76" s="149"/>
      <c r="LKA76" s="149"/>
      <c r="LKB76" s="149"/>
      <c r="LKC76" s="149"/>
      <c r="LKD76" s="149"/>
      <c r="LKE76" s="149"/>
      <c r="LKF76" s="149"/>
      <c r="LKG76" s="149"/>
      <c r="LKH76" s="149"/>
      <c r="LKI76" s="149"/>
      <c r="LKJ76" s="149"/>
      <c r="LKK76" s="150"/>
      <c r="LKL76" s="149"/>
      <c r="LKM76" s="149"/>
      <c r="LKN76" s="149"/>
      <c r="LKO76" s="149"/>
      <c r="LKP76" s="149"/>
      <c r="LKQ76" s="149"/>
      <c r="LKR76" s="149"/>
      <c r="LKS76" s="149"/>
      <c r="LKT76" s="149"/>
      <c r="LKU76" s="149"/>
      <c r="LKV76" s="149"/>
      <c r="LKW76" s="149"/>
      <c r="LKX76" s="149"/>
      <c r="LKY76" s="149"/>
      <c r="LKZ76" s="149"/>
      <c r="LLA76" s="150"/>
      <c r="LLB76" s="149"/>
      <c r="LLC76" s="149"/>
      <c r="LLD76" s="149"/>
      <c r="LLE76" s="149"/>
      <c r="LLF76" s="149"/>
      <c r="LLG76" s="149"/>
      <c r="LLH76" s="149"/>
      <c r="LLI76" s="149"/>
      <c r="LLJ76" s="149"/>
      <c r="LLK76" s="149"/>
      <c r="LLL76" s="149"/>
      <c r="LLM76" s="149"/>
      <c r="LLN76" s="149"/>
      <c r="LLO76" s="149"/>
      <c r="LLP76" s="149"/>
      <c r="LLQ76" s="150"/>
      <c r="LLR76" s="149"/>
      <c r="LLS76" s="149"/>
      <c r="LLT76" s="149"/>
      <c r="LLU76" s="149"/>
      <c r="LLV76" s="149"/>
      <c r="LLW76" s="149"/>
      <c r="LLX76" s="149"/>
      <c r="LLY76" s="149"/>
      <c r="LLZ76" s="149"/>
      <c r="LMA76" s="149"/>
      <c r="LMB76" s="149"/>
      <c r="LMC76" s="149"/>
      <c r="LMD76" s="149"/>
      <c r="LME76" s="149"/>
      <c r="LMF76" s="149"/>
      <c r="LMG76" s="150"/>
      <c r="LMH76" s="149"/>
      <c r="LMI76" s="149"/>
      <c r="LMJ76" s="149"/>
      <c r="LMK76" s="149"/>
      <c r="LML76" s="149"/>
      <c r="LMM76" s="149"/>
      <c r="LMN76" s="149"/>
      <c r="LMO76" s="149"/>
      <c r="LMP76" s="149"/>
      <c r="LMQ76" s="149"/>
      <c r="LMR76" s="149"/>
      <c r="LMS76" s="149"/>
      <c r="LMT76" s="149"/>
      <c r="LMU76" s="149"/>
      <c r="LMV76" s="149"/>
      <c r="LMW76" s="150"/>
      <c r="LMX76" s="149"/>
      <c r="LMY76" s="149"/>
      <c r="LMZ76" s="149"/>
      <c r="LNA76" s="149"/>
      <c r="LNB76" s="149"/>
      <c r="LNC76" s="149"/>
      <c r="LND76" s="149"/>
      <c r="LNE76" s="149"/>
      <c r="LNF76" s="149"/>
      <c r="LNG76" s="149"/>
      <c r="LNH76" s="149"/>
      <c r="LNI76" s="149"/>
      <c r="LNJ76" s="149"/>
      <c r="LNK76" s="149"/>
      <c r="LNL76" s="149"/>
      <c r="LNM76" s="150"/>
      <c r="LNN76" s="149"/>
      <c r="LNO76" s="149"/>
      <c r="LNP76" s="149"/>
      <c r="LNQ76" s="149"/>
      <c r="LNR76" s="149"/>
      <c r="LNS76" s="149"/>
      <c r="LNT76" s="149"/>
      <c r="LNU76" s="149"/>
      <c r="LNV76" s="149"/>
      <c r="LNW76" s="149"/>
      <c r="LNX76" s="149"/>
      <c r="LNY76" s="149"/>
      <c r="LNZ76" s="149"/>
      <c r="LOA76" s="149"/>
      <c r="LOB76" s="149"/>
      <c r="LOC76" s="150"/>
      <c r="LOD76" s="149"/>
      <c r="LOE76" s="149"/>
      <c r="LOF76" s="149"/>
      <c r="LOG76" s="149"/>
      <c r="LOH76" s="149"/>
      <c r="LOI76" s="149"/>
      <c r="LOJ76" s="149"/>
      <c r="LOK76" s="149"/>
      <c r="LOL76" s="149"/>
      <c r="LOM76" s="149"/>
      <c r="LON76" s="149"/>
      <c r="LOO76" s="149"/>
      <c r="LOP76" s="149"/>
      <c r="LOQ76" s="149"/>
      <c r="LOR76" s="149"/>
      <c r="LOS76" s="150"/>
      <c r="LOT76" s="149"/>
      <c r="LOU76" s="149"/>
      <c r="LOV76" s="149"/>
      <c r="LOW76" s="149"/>
      <c r="LOX76" s="149"/>
      <c r="LOY76" s="149"/>
      <c r="LOZ76" s="149"/>
      <c r="LPA76" s="149"/>
      <c r="LPB76" s="149"/>
      <c r="LPC76" s="149"/>
      <c r="LPD76" s="149"/>
      <c r="LPE76" s="149"/>
      <c r="LPF76" s="149"/>
      <c r="LPG76" s="149"/>
      <c r="LPH76" s="149"/>
      <c r="LPI76" s="150"/>
      <c r="LPJ76" s="149"/>
      <c r="LPK76" s="149"/>
      <c r="LPL76" s="149"/>
      <c r="LPM76" s="149"/>
      <c r="LPN76" s="149"/>
      <c r="LPO76" s="149"/>
      <c r="LPP76" s="149"/>
      <c r="LPQ76" s="149"/>
      <c r="LPR76" s="149"/>
      <c r="LPS76" s="149"/>
      <c r="LPT76" s="149"/>
      <c r="LPU76" s="149"/>
      <c r="LPV76" s="149"/>
      <c r="LPW76" s="149"/>
      <c r="LPX76" s="149"/>
      <c r="LPY76" s="150"/>
      <c r="LPZ76" s="149"/>
      <c r="LQA76" s="149"/>
      <c r="LQB76" s="149"/>
      <c r="LQC76" s="149"/>
      <c r="LQD76" s="149"/>
      <c r="LQE76" s="149"/>
      <c r="LQF76" s="149"/>
      <c r="LQG76" s="149"/>
      <c r="LQH76" s="149"/>
      <c r="LQI76" s="149"/>
      <c r="LQJ76" s="149"/>
      <c r="LQK76" s="149"/>
      <c r="LQL76" s="149"/>
      <c r="LQM76" s="149"/>
      <c r="LQN76" s="149"/>
      <c r="LQO76" s="150"/>
      <c r="LQP76" s="149"/>
      <c r="LQQ76" s="149"/>
      <c r="LQR76" s="149"/>
      <c r="LQS76" s="149"/>
      <c r="LQT76" s="149"/>
      <c r="LQU76" s="149"/>
      <c r="LQV76" s="149"/>
      <c r="LQW76" s="149"/>
      <c r="LQX76" s="149"/>
      <c r="LQY76" s="149"/>
      <c r="LQZ76" s="149"/>
      <c r="LRA76" s="149"/>
      <c r="LRB76" s="149"/>
      <c r="LRC76" s="149"/>
      <c r="LRD76" s="149"/>
      <c r="LRE76" s="150"/>
      <c r="LRF76" s="149"/>
      <c r="LRG76" s="149"/>
      <c r="LRH76" s="149"/>
      <c r="LRI76" s="149"/>
      <c r="LRJ76" s="149"/>
      <c r="LRK76" s="149"/>
      <c r="LRL76" s="149"/>
      <c r="LRM76" s="149"/>
      <c r="LRN76" s="149"/>
      <c r="LRO76" s="149"/>
      <c r="LRP76" s="149"/>
      <c r="LRQ76" s="149"/>
      <c r="LRR76" s="149"/>
      <c r="LRS76" s="149"/>
      <c r="LRT76" s="149"/>
      <c r="LRU76" s="150"/>
      <c r="LRV76" s="149"/>
      <c r="LRW76" s="149"/>
      <c r="LRX76" s="149"/>
      <c r="LRY76" s="149"/>
      <c r="LRZ76" s="149"/>
      <c r="LSA76" s="149"/>
      <c r="LSB76" s="149"/>
      <c r="LSC76" s="149"/>
      <c r="LSD76" s="149"/>
      <c r="LSE76" s="149"/>
      <c r="LSF76" s="149"/>
      <c r="LSG76" s="149"/>
      <c r="LSH76" s="149"/>
      <c r="LSI76" s="149"/>
      <c r="LSJ76" s="149"/>
      <c r="LSK76" s="150"/>
      <c r="LSL76" s="149"/>
      <c r="LSM76" s="149"/>
      <c r="LSN76" s="149"/>
      <c r="LSO76" s="149"/>
      <c r="LSP76" s="149"/>
      <c r="LSQ76" s="149"/>
      <c r="LSR76" s="149"/>
      <c r="LSS76" s="149"/>
      <c r="LST76" s="149"/>
      <c r="LSU76" s="149"/>
      <c r="LSV76" s="149"/>
      <c r="LSW76" s="149"/>
      <c r="LSX76" s="149"/>
      <c r="LSY76" s="149"/>
      <c r="LSZ76" s="149"/>
      <c r="LTA76" s="150"/>
      <c r="LTB76" s="149"/>
      <c r="LTC76" s="149"/>
      <c r="LTD76" s="149"/>
      <c r="LTE76" s="149"/>
      <c r="LTF76" s="149"/>
      <c r="LTG76" s="149"/>
      <c r="LTH76" s="149"/>
      <c r="LTI76" s="149"/>
      <c r="LTJ76" s="149"/>
      <c r="LTK76" s="149"/>
      <c r="LTL76" s="149"/>
      <c r="LTM76" s="149"/>
      <c r="LTN76" s="149"/>
      <c r="LTO76" s="149"/>
      <c r="LTP76" s="149"/>
      <c r="LTQ76" s="150"/>
      <c r="LTR76" s="149"/>
      <c r="LTS76" s="149"/>
      <c r="LTT76" s="149"/>
      <c r="LTU76" s="149"/>
      <c r="LTV76" s="149"/>
      <c r="LTW76" s="149"/>
      <c r="LTX76" s="149"/>
      <c r="LTY76" s="149"/>
      <c r="LTZ76" s="149"/>
      <c r="LUA76" s="149"/>
      <c r="LUB76" s="149"/>
      <c r="LUC76" s="149"/>
      <c r="LUD76" s="149"/>
      <c r="LUE76" s="149"/>
      <c r="LUF76" s="149"/>
      <c r="LUG76" s="150"/>
      <c r="LUH76" s="149"/>
      <c r="LUI76" s="149"/>
      <c r="LUJ76" s="149"/>
      <c r="LUK76" s="149"/>
      <c r="LUL76" s="149"/>
      <c r="LUM76" s="149"/>
      <c r="LUN76" s="149"/>
      <c r="LUO76" s="149"/>
      <c r="LUP76" s="149"/>
      <c r="LUQ76" s="149"/>
      <c r="LUR76" s="149"/>
      <c r="LUS76" s="149"/>
      <c r="LUT76" s="149"/>
      <c r="LUU76" s="149"/>
      <c r="LUV76" s="149"/>
      <c r="LUW76" s="150"/>
      <c r="LUX76" s="149"/>
      <c r="LUY76" s="149"/>
      <c r="LUZ76" s="149"/>
      <c r="LVA76" s="149"/>
      <c r="LVB76" s="149"/>
      <c r="LVC76" s="149"/>
      <c r="LVD76" s="149"/>
      <c r="LVE76" s="149"/>
      <c r="LVF76" s="149"/>
      <c r="LVG76" s="149"/>
      <c r="LVH76" s="149"/>
      <c r="LVI76" s="149"/>
      <c r="LVJ76" s="149"/>
      <c r="LVK76" s="149"/>
      <c r="LVL76" s="149"/>
      <c r="LVM76" s="150"/>
      <c r="LVN76" s="149"/>
      <c r="LVO76" s="149"/>
      <c r="LVP76" s="149"/>
      <c r="LVQ76" s="149"/>
      <c r="LVR76" s="149"/>
      <c r="LVS76" s="149"/>
      <c r="LVT76" s="149"/>
      <c r="LVU76" s="149"/>
      <c r="LVV76" s="149"/>
      <c r="LVW76" s="149"/>
      <c r="LVX76" s="149"/>
      <c r="LVY76" s="149"/>
      <c r="LVZ76" s="149"/>
      <c r="LWA76" s="149"/>
      <c r="LWB76" s="149"/>
      <c r="LWC76" s="150"/>
      <c r="LWD76" s="149"/>
      <c r="LWE76" s="149"/>
      <c r="LWF76" s="149"/>
      <c r="LWG76" s="149"/>
      <c r="LWH76" s="149"/>
      <c r="LWI76" s="149"/>
      <c r="LWJ76" s="149"/>
      <c r="LWK76" s="149"/>
      <c r="LWL76" s="149"/>
      <c r="LWM76" s="149"/>
      <c r="LWN76" s="149"/>
      <c r="LWO76" s="149"/>
      <c r="LWP76" s="149"/>
      <c r="LWQ76" s="149"/>
      <c r="LWR76" s="149"/>
      <c r="LWS76" s="150"/>
      <c r="LWT76" s="149"/>
      <c r="LWU76" s="149"/>
      <c r="LWV76" s="149"/>
      <c r="LWW76" s="149"/>
      <c r="LWX76" s="149"/>
      <c r="LWY76" s="149"/>
      <c r="LWZ76" s="149"/>
      <c r="LXA76" s="149"/>
      <c r="LXB76" s="149"/>
      <c r="LXC76" s="149"/>
      <c r="LXD76" s="149"/>
      <c r="LXE76" s="149"/>
      <c r="LXF76" s="149"/>
      <c r="LXG76" s="149"/>
      <c r="LXH76" s="149"/>
      <c r="LXI76" s="150"/>
      <c r="LXJ76" s="149"/>
      <c r="LXK76" s="149"/>
      <c r="LXL76" s="149"/>
      <c r="LXM76" s="149"/>
      <c r="LXN76" s="149"/>
      <c r="LXO76" s="149"/>
      <c r="LXP76" s="149"/>
      <c r="LXQ76" s="149"/>
      <c r="LXR76" s="149"/>
      <c r="LXS76" s="149"/>
      <c r="LXT76" s="149"/>
      <c r="LXU76" s="149"/>
      <c r="LXV76" s="149"/>
      <c r="LXW76" s="149"/>
      <c r="LXX76" s="149"/>
      <c r="LXY76" s="150"/>
      <c r="LXZ76" s="149"/>
      <c r="LYA76" s="149"/>
      <c r="LYB76" s="149"/>
      <c r="LYC76" s="149"/>
      <c r="LYD76" s="149"/>
      <c r="LYE76" s="149"/>
      <c r="LYF76" s="149"/>
      <c r="LYG76" s="149"/>
      <c r="LYH76" s="149"/>
      <c r="LYI76" s="149"/>
      <c r="LYJ76" s="149"/>
      <c r="LYK76" s="149"/>
      <c r="LYL76" s="149"/>
      <c r="LYM76" s="149"/>
      <c r="LYN76" s="149"/>
      <c r="LYO76" s="150"/>
      <c r="LYP76" s="149"/>
      <c r="LYQ76" s="149"/>
      <c r="LYR76" s="149"/>
      <c r="LYS76" s="149"/>
      <c r="LYT76" s="149"/>
      <c r="LYU76" s="149"/>
      <c r="LYV76" s="149"/>
      <c r="LYW76" s="149"/>
      <c r="LYX76" s="149"/>
      <c r="LYY76" s="149"/>
      <c r="LYZ76" s="149"/>
      <c r="LZA76" s="149"/>
      <c r="LZB76" s="149"/>
      <c r="LZC76" s="149"/>
      <c r="LZD76" s="149"/>
      <c r="LZE76" s="150"/>
      <c r="LZF76" s="149"/>
      <c r="LZG76" s="149"/>
      <c r="LZH76" s="149"/>
      <c r="LZI76" s="149"/>
      <c r="LZJ76" s="149"/>
      <c r="LZK76" s="149"/>
      <c r="LZL76" s="149"/>
      <c r="LZM76" s="149"/>
      <c r="LZN76" s="149"/>
      <c r="LZO76" s="149"/>
      <c r="LZP76" s="149"/>
      <c r="LZQ76" s="149"/>
      <c r="LZR76" s="149"/>
      <c r="LZS76" s="149"/>
      <c r="LZT76" s="149"/>
      <c r="LZU76" s="150"/>
      <c r="LZV76" s="149"/>
      <c r="LZW76" s="149"/>
      <c r="LZX76" s="149"/>
      <c r="LZY76" s="149"/>
      <c r="LZZ76" s="149"/>
      <c r="MAA76" s="149"/>
      <c r="MAB76" s="149"/>
      <c r="MAC76" s="149"/>
      <c r="MAD76" s="149"/>
      <c r="MAE76" s="149"/>
      <c r="MAF76" s="149"/>
      <c r="MAG76" s="149"/>
      <c r="MAH76" s="149"/>
      <c r="MAI76" s="149"/>
      <c r="MAJ76" s="149"/>
      <c r="MAK76" s="150"/>
      <c r="MAL76" s="149"/>
      <c r="MAM76" s="149"/>
      <c r="MAN76" s="149"/>
      <c r="MAO76" s="149"/>
      <c r="MAP76" s="149"/>
      <c r="MAQ76" s="149"/>
      <c r="MAR76" s="149"/>
      <c r="MAS76" s="149"/>
      <c r="MAT76" s="149"/>
      <c r="MAU76" s="149"/>
      <c r="MAV76" s="149"/>
      <c r="MAW76" s="149"/>
      <c r="MAX76" s="149"/>
      <c r="MAY76" s="149"/>
      <c r="MAZ76" s="149"/>
      <c r="MBA76" s="150"/>
      <c r="MBB76" s="149"/>
      <c r="MBC76" s="149"/>
      <c r="MBD76" s="149"/>
      <c r="MBE76" s="149"/>
      <c r="MBF76" s="149"/>
      <c r="MBG76" s="149"/>
      <c r="MBH76" s="149"/>
      <c r="MBI76" s="149"/>
      <c r="MBJ76" s="149"/>
      <c r="MBK76" s="149"/>
      <c r="MBL76" s="149"/>
      <c r="MBM76" s="149"/>
      <c r="MBN76" s="149"/>
      <c r="MBO76" s="149"/>
      <c r="MBP76" s="149"/>
      <c r="MBQ76" s="150"/>
      <c r="MBR76" s="149"/>
      <c r="MBS76" s="149"/>
      <c r="MBT76" s="149"/>
      <c r="MBU76" s="149"/>
      <c r="MBV76" s="149"/>
      <c r="MBW76" s="149"/>
      <c r="MBX76" s="149"/>
      <c r="MBY76" s="149"/>
      <c r="MBZ76" s="149"/>
      <c r="MCA76" s="149"/>
      <c r="MCB76" s="149"/>
      <c r="MCC76" s="149"/>
      <c r="MCD76" s="149"/>
      <c r="MCE76" s="149"/>
      <c r="MCF76" s="149"/>
      <c r="MCG76" s="150"/>
      <c r="MCH76" s="149"/>
      <c r="MCI76" s="149"/>
      <c r="MCJ76" s="149"/>
      <c r="MCK76" s="149"/>
      <c r="MCL76" s="149"/>
      <c r="MCM76" s="149"/>
      <c r="MCN76" s="149"/>
      <c r="MCO76" s="149"/>
      <c r="MCP76" s="149"/>
      <c r="MCQ76" s="149"/>
      <c r="MCR76" s="149"/>
      <c r="MCS76" s="149"/>
      <c r="MCT76" s="149"/>
      <c r="MCU76" s="149"/>
      <c r="MCV76" s="149"/>
      <c r="MCW76" s="150"/>
      <c r="MCX76" s="149"/>
      <c r="MCY76" s="149"/>
      <c r="MCZ76" s="149"/>
      <c r="MDA76" s="149"/>
      <c r="MDB76" s="149"/>
      <c r="MDC76" s="149"/>
      <c r="MDD76" s="149"/>
      <c r="MDE76" s="149"/>
      <c r="MDF76" s="149"/>
      <c r="MDG76" s="149"/>
      <c r="MDH76" s="149"/>
      <c r="MDI76" s="149"/>
      <c r="MDJ76" s="149"/>
      <c r="MDK76" s="149"/>
      <c r="MDL76" s="149"/>
      <c r="MDM76" s="150"/>
      <c r="MDN76" s="149"/>
      <c r="MDO76" s="149"/>
      <c r="MDP76" s="149"/>
      <c r="MDQ76" s="149"/>
      <c r="MDR76" s="149"/>
      <c r="MDS76" s="149"/>
      <c r="MDT76" s="149"/>
      <c r="MDU76" s="149"/>
      <c r="MDV76" s="149"/>
      <c r="MDW76" s="149"/>
      <c r="MDX76" s="149"/>
      <c r="MDY76" s="149"/>
      <c r="MDZ76" s="149"/>
      <c r="MEA76" s="149"/>
      <c r="MEB76" s="149"/>
      <c r="MEC76" s="150"/>
      <c r="MED76" s="149"/>
      <c r="MEE76" s="149"/>
      <c r="MEF76" s="149"/>
      <c r="MEG76" s="149"/>
      <c r="MEH76" s="149"/>
      <c r="MEI76" s="149"/>
      <c r="MEJ76" s="149"/>
      <c r="MEK76" s="149"/>
      <c r="MEL76" s="149"/>
      <c r="MEM76" s="149"/>
      <c r="MEN76" s="149"/>
      <c r="MEO76" s="149"/>
      <c r="MEP76" s="149"/>
      <c r="MEQ76" s="149"/>
      <c r="MER76" s="149"/>
      <c r="MES76" s="150"/>
      <c r="MET76" s="149"/>
      <c r="MEU76" s="149"/>
      <c r="MEV76" s="149"/>
      <c r="MEW76" s="149"/>
      <c r="MEX76" s="149"/>
      <c r="MEY76" s="149"/>
      <c r="MEZ76" s="149"/>
      <c r="MFA76" s="149"/>
      <c r="MFB76" s="149"/>
      <c r="MFC76" s="149"/>
      <c r="MFD76" s="149"/>
      <c r="MFE76" s="149"/>
      <c r="MFF76" s="149"/>
      <c r="MFG76" s="149"/>
      <c r="MFH76" s="149"/>
      <c r="MFI76" s="150"/>
      <c r="MFJ76" s="149"/>
      <c r="MFK76" s="149"/>
      <c r="MFL76" s="149"/>
      <c r="MFM76" s="149"/>
      <c r="MFN76" s="149"/>
      <c r="MFO76" s="149"/>
      <c r="MFP76" s="149"/>
      <c r="MFQ76" s="149"/>
      <c r="MFR76" s="149"/>
      <c r="MFS76" s="149"/>
      <c r="MFT76" s="149"/>
      <c r="MFU76" s="149"/>
      <c r="MFV76" s="149"/>
      <c r="MFW76" s="149"/>
      <c r="MFX76" s="149"/>
      <c r="MFY76" s="150"/>
      <c r="MFZ76" s="149"/>
      <c r="MGA76" s="149"/>
      <c r="MGB76" s="149"/>
      <c r="MGC76" s="149"/>
      <c r="MGD76" s="149"/>
      <c r="MGE76" s="149"/>
      <c r="MGF76" s="149"/>
      <c r="MGG76" s="149"/>
      <c r="MGH76" s="149"/>
      <c r="MGI76" s="149"/>
      <c r="MGJ76" s="149"/>
      <c r="MGK76" s="149"/>
      <c r="MGL76" s="149"/>
      <c r="MGM76" s="149"/>
      <c r="MGN76" s="149"/>
      <c r="MGO76" s="150"/>
      <c r="MGP76" s="149"/>
      <c r="MGQ76" s="149"/>
      <c r="MGR76" s="149"/>
      <c r="MGS76" s="149"/>
      <c r="MGT76" s="149"/>
      <c r="MGU76" s="149"/>
      <c r="MGV76" s="149"/>
      <c r="MGW76" s="149"/>
      <c r="MGX76" s="149"/>
      <c r="MGY76" s="149"/>
      <c r="MGZ76" s="149"/>
      <c r="MHA76" s="149"/>
      <c r="MHB76" s="149"/>
      <c r="MHC76" s="149"/>
      <c r="MHD76" s="149"/>
      <c r="MHE76" s="150"/>
      <c r="MHF76" s="149"/>
      <c r="MHG76" s="149"/>
      <c r="MHH76" s="149"/>
      <c r="MHI76" s="149"/>
      <c r="MHJ76" s="149"/>
      <c r="MHK76" s="149"/>
      <c r="MHL76" s="149"/>
      <c r="MHM76" s="149"/>
      <c r="MHN76" s="149"/>
      <c r="MHO76" s="149"/>
      <c r="MHP76" s="149"/>
      <c r="MHQ76" s="149"/>
      <c r="MHR76" s="149"/>
      <c r="MHS76" s="149"/>
      <c r="MHT76" s="149"/>
      <c r="MHU76" s="150"/>
      <c r="MHV76" s="149"/>
      <c r="MHW76" s="149"/>
      <c r="MHX76" s="149"/>
      <c r="MHY76" s="149"/>
      <c r="MHZ76" s="149"/>
      <c r="MIA76" s="149"/>
      <c r="MIB76" s="149"/>
      <c r="MIC76" s="149"/>
      <c r="MID76" s="149"/>
      <c r="MIE76" s="149"/>
      <c r="MIF76" s="149"/>
      <c r="MIG76" s="149"/>
      <c r="MIH76" s="149"/>
      <c r="MII76" s="149"/>
      <c r="MIJ76" s="149"/>
      <c r="MIK76" s="150"/>
      <c r="MIL76" s="149"/>
      <c r="MIM76" s="149"/>
      <c r="MIN76" s="149"/>
      <c r="MIO76" s="149"/>
      <c r="MIP76" s="149"/>
      <c r="MIQ76" s="149"/>
      <c r="MIR76" s="149"/>
      <c r="MIS76" s="149"/>
      <c r="MIT76" s="149"/>
      <c r="MIU76" s="149"/>
      <c r="MIV76" s="149"/>
      <c r="MIW76" s="149"/>
      <c r="MIX76" s="149"/>
      <c r="MIY76" s="149"/>
      <c r="MIZ76" s="149"/>
      <c r="MJA76" s="150"/>
      <c r="MJB76" s="149"/>
      <c r="MJC76" s="149"/>
      <c r="MJD76" s="149"/>
      <c r="MJE76" s="149"/>
      <c r="MJF76" s="149"/>
      <c r="MJG76" s="149"/>
      <c r="MJH76" s="149"/>
      <c r="MJI76" s="149"/>
      <c r="MJJ76" s="149"/>
      <c r="MJK76" s="149"/>
      <c r="MJL76" s="149"/>
      <c r="MJM76" s="149"/>
      <c r="MJN76" s="149"/>
      <c r="MJO76" s="149"/>
      <c r="MJP76" s="149"/>
      <c r="MJQ76" s="150"/>
      <c r="MJR76" s="149"/>
      <c r="MJS76" s="149"/>
      <c r="MJT76" s="149"/>
      <c r="MJU76" s="149"/>
      <c r="MJV76" s="149"/>
      <c r="MJW76" s="149"/>
      <c r="MJX76" s="149"/>
      <c r="MJY76" s="149"/>
      <c r="MJZ76" s="149"/>
      <c r="MKA76" s="149"/>
      <c r="MKB76" s="149"/>
      <c r="MKC76" s="149"/>
      <c r="MKD76" s="149"/>
      <c r="MKE76" s="149"/>
      <c r="MKF76" s="149"/>
      <c r="MKG76" s="150"/>
      <c r="MKH76" s="149"/>
      <c r="MKI76" s="149"/>
      <c r="MKJ76" s="149"/>
      <c r="MKK76" s="149"/>
      <c r="MKL76" s="149"/>
      <c r="MKM76" s="149"/>
      <c r="MKN76" s="149"/>
      <c r="MKO76" s="149"/>
      <c r="MKP76" s="149"/>
      <c r="MKQ76" s="149"/>
      <c r="MKR76" s="149"/>
      <c r="MKS76" s="149"/>
      <c r="MKT76" s="149"/>
      <c r="MKU76" s="149"/>
      <c r="MKV76" s="149"/>
      <c r="MKW76" s="150"/>
      <c r="MKX76" s="149"/>
      <c r="MKY76" s="149"/>
      <c r="MKZ76" s="149"/>
      <c r="MLA76" s="149"/>
      <c r="MLB76" s="149"/>
      <c r="MLC76" s="149"/>
      <c r="MLD76" s="149"/>
      <c r="MLE76" s="149"/>
      <c r="MLF76" s="149"/>
      <c r="MLG76" s="149"/>
      <c r="MLH76" s="149"/>
      <c r="MLI76" s="149"/>
      <c r="MLJ76" s="149"/>
      <c r="MLK76" s="149"/>
      <c r="MLL76" s="149"/>
      <c r="MLM76" s="150"/>
      <c r="MLN76" s="149"/>
      <c r="MLO76" s="149"/>
      <c r="MLP76" s="149"/>
      <c r="MLQ76" s="149"/>
      <c r="MLR76" s="149"/>
      <c r="MLS76" s="149"/>
      <c r="MLT76" s="149"/>
      <c r="MLU76" s="149"/>
      <c r="MLV76" s="149"/>
      <c r="MLW76" s="149"/>
      <c r="MLX76" s="149"/>
      <c r="MLY76" s="149"/>
      <c r="MLZ76" s="149"/>
      <c r="MMA76" s="149"/>
      <c r="MMB76" s="149"/>
      <c r="MMC76" s="150"/>
      <c r="MMD76" s="149"/>
      <c r="MME76" s="149"/>
      <c r="MMF76" s="149"/>
      <c r="MMG76" s="149"/>
      <c r="MMH76" s="149"/>
      <c r="MMI76" s="149"/>
      <c r="MMJ76" s="149"/>
      <c r="MMK76" s="149"/>
      <c r="MML76" s="149"/>
      <c r="MMM76" s="149"/>
      <c r="MMN76" s="149"/>
      <c r="MMO76" s="149"/>
      <c r="MMP76" s="149"/>
      <c r="MMQ76" s="149"/>
      <c r="MMR76" s="149"/>
      <c r="MMS76" s="150"/>
      <c r="MMT76" s="149"/>
      <c r="MMU76" s="149"/>
      <c r="MMV76" s="149"/>
      <c r="MMW76" s="149"/>
      <c r="MMX76" s="149"/>
      <c r="MMY76" s="149"/>
      <c r="MMZ76" s="149"/>
      <c r="MNA76" s="149"/>
      <c r="MNB76" s="149"/>
      <c r="MNC76" s="149"/>
      <c r="MND76" s="149"/>
      <c r="MNE76" s="149"/>
      <c r="MNF76" s="149"/>
      <c r="MNG76" s="149"/>
      <c r="MNH76" s="149"/>
      <c r="MNI76" s="150"/>
      <c r="MNJ76" s="149"/>
      <c r="MNK76" s="149"/>
      <c r="MNL76" s="149"/>
      <c r="MNM76" s="149"/>
      <c r="MNN76" s="149"/>
      <c r="MNO76" s="149"/>
      <c r="MNP76" s="149"/>
      <c r="MNQ76" s="149"/>
      <c r="MNR76" s="149"/>
      <c r="MNS76" s="149"/>
      <c r="MNT76" s="149"/>
      <c r="MNU76" s="149"/>
      <c r="MNV76" s="149"/>
      <c r="MNW76" s="149"/>
      <c r="MNX76" s="149"/>
      <c r="MNY76" s="150"/>
      <c r="MNZ76" s="149"/>
      <c r="MOA76" s="149"/>
      <c r="MOB76" s="149"/>
      <c r="MOC76" s="149"/>
      <c r="MOD76" s="149"/>
      <c r="MOE76" s="149"/>
      <c r="MOF76" s="149"/>
      <c r="MOG76" s="149"/>
      <c r="MOH76" s="149"/>
      <c r="MOI76" s="149"/>
      <c r="MOJ76" s="149"/>
      <c r="MOK76" s="149"/>
      <c r="MOL76" s="149"/>
      <c r="MOM76" s="149"/>
      <c r="MON76" s="149"/>
      <c r="MOO76" s="150"/>
      <c r="MOP76" s="149"/>
      <c r="MOQ76" s="149"/>
      <c r="MOR76" s="149"/>
      <c r="MOS76" s="149"/>
      <c r="MOT76" s="149"/>
      <c r="MOU76" s="149"/>
      <c r="MOV76" s="149"/>
      <c r="MOW76" s="149"/>
      <c r="MOX76" s="149"/>
      <c r="MOY76" s="149"/>
      <c r="MOZ76" s="149"/>
      <c r="MPA76" s="149"/>
      <c r="MPB76" s="149"/>
      <c r="MPC76" s="149"/>
      <c r="MPD76" s="149"/>
      <c r="MPE76" s="150"/>
      <c r="MPF76" s="149"/>
      <c r="MPG76" s="149"/>
      <c r="MPH76" s="149"/>
      <c r="MPI76" s="149"/>
      <c r="MPJ76" s="149"/>
      <c r="MPK76" s="149"/>
      <c r="MPL76" s="149"/>
      <c r="MPM76" s="149"/>
      <c r="MPN76" s="149"/>
      <c r="MPO76" s="149"/>
      <c r="MPP76" s="149"/>
      <c r="MPQ76" s="149"/>
      <c r="MPR76" s="149"/>
      <c r="MPS76" s="149"/>
      <c r="MPT76" s="149"/>
      <c r="MPU76" s="150"/>
      <c r="MPV76" s="149"/>
      <c r="MPW76" s="149"/>
      <c r="MPX76" s="149"/>
      <c r="MPY76" s="149"/>
      <c r="MPZ76" s="149"/>
      <c r="MQA76" s="149"/>
      <c r="MQB76" s="149"/>
      <c r="MQC76" s="149"/>
      <c r="MQD76" s="149"/>
      <c r="MQE76" s="149"/>
      <c r="MQF76" s="149"/>
      <c r="MQG76" s="149"/>
      <c r="MQH76" s="149"/>
      <c r="MQI76" s="149"/>
      <c r="MQJ76" s="149"/>
      <c r="MQK76" s="150"/>
      <c r="MQL76" s="149"/>
      <c r="MQM76" s="149"/>
      <c r="MQN76" s="149"/>
      <c r="MQO76" s="149"/>
      <c r="MQP76" s="149"/>
      <c r="MQQ76" s="149"/>
      <c r="MQR76" s="149"/>
      <c r="MQS76" s="149"/>
      <c r="MQT76" s="149"/>
      <c r="MQU76" s="149"/>
      <c r="MQV76" s="149"/>
      <c r="MQW76" s="149"/>
      <c r="MQX76" s="149"/>
      <c r="MQY76" s="149"/>
      <c r="MQZ76" s="149"/>
      <c r="MRA76" s="150"/>
      <c r="MRB76" s="149"/>
      <c r="MRC76" s="149"/>
      <c r="MRD76" s="149"/>
      <c r="MRE76" s="149"/>
      <c r="MRF76" s="149"/>
      <c r="MRG76" s="149"/>
      <c r="MRH76" s="149"/>
      <c r="MRI76" s="149"/>
      <c r="MRJ76" s="149"/>
      <c r="MRK76" s="149"/>
      <c r="MRL76" s="149"/>
      <c r="MRM76" s="149"/>
      <c r="MRN76" s="149"/>
      <c r="MRO76" s="149"/>
      <c r="MRP76" s="149"/>
      <c r="MRQ76" s="150"/>
      <c r="MRR76" s="149"/>
      <c r="MRS76" s="149"/>
      <c r="MRT76" s="149"/>
      <c r="MRU76" s="149"/>
      <c r="MRV76" s="149"/>
      <c r="MRW76" s="149"/>
      <c r="MRX76" s="149"/>
      <c r="MRY76" s="149"/>
      <c r="MRZ76" s="149"/>
      <c r="MSA76" s="149"/>
      <c r="MSB76" s="149"/>
      <c r="MSC76" s="149"/>
      <c r="MSD76" s="149"/>
      <c r="MSE76" s="149"/>
      <c r="MSF76" s="149"/>
      <c r="MSG76" s="150"/>
      <c r="MSH76" s="149"/>
      <c r="MSI76" s="149"/>
      <c r="MSJ76" s="149"/>
      <c r="MSK76" s="149"/>
      <c r="MSL76" s="149"/>
      <c r="MSM76" s="149"/>
      <c r="MSN76" s="149"/>
      <c r="MSO76" s="149"/>
      <c r="MSP76" s="149"/>
      <c r="MSQ76" s="149"/>
      <c r="MSR76" s="149"/>
      <c r="MSS76" s="149"/>
      <c r="MST76" s="149"/>
      <c r="MSU76" s="149"/>
      <c r="MSV76" s="149"/>
      <c r="MSW76" s="150"/>
      <c r="MSX76" s="149"/>
      <c r="MSY76" s="149"/>
      <c r="MSZ76" s="149"/>
      <c r="MTA76" s="149"/>
      <c r="MTB76" s="149"/>
      <c r="MTC76" s="149"/>
      <c r="MTD76" s="149"/>
      <c r="MTE76" s="149"/>
      <c r="MTF76" s="149"/>
      <c r="MTG76" s="149"/>
      <c r="MTH76" s="149"/>
      <c r="MTI76" s="149"/>
      <c r="MTJ76" s="149"/>
      <c r="MTK76" s="149"/>
      <c r="MTL76" s="149"/>
      <c r="MTM76" s="150"/>
      <c r="MTN76" s="149"/>
      <c r="MTO76" s="149"/>
      <c r="MTP76" s="149"/>
      <c r="MTQ76" s="149"/>
      <c r="MTR76" s="149"/>
      <c r="MTS76" s="149"/>
      <c r="MTT76" s="149"/>
      <c r="MTU76" s="149"/>
      <c r="MTV76" s="149"/>
      <c r="MTW76" s="149"/>
      <c r="MTX76" s="149"/>
      <c r="MTY76" s="149"/>
      <c r="MTZ76" s="149"/>
      <c r="MUA76" s="149"/>
      <c r="MUB76" s="149"/>
      <c r="MUC76" s="150"/>
      <c r="MUD76" s="149"/>
      <c r="MUE76" s="149"/>
      <c r="MUF76" s="149"/>
      <c r="MUG76" s="149"/>
      <c r="MUH76" s="149"/>
      <c r="MUI76" s="149"/>
      <c r="MUJ76" s="149"/>
      <c r="MUK76" s="149"/>
      <c r="MUL76" s="149"/>
      <c r="MUM76" s="149"/>
      <c r="MUN76" s="149"/>
      <c r="MUO76" s="149"/>
      <c r="MUP76" s="149"/>
      <c r="MUQ76" s="149"/>
      <c r="MUR76" s="149"/>
      <c r="MUS76" s="150"/>
      <c r="MUT76" s="149"/>
      <c r="MUU76" s="149"/>
      <c r="MUV76" s="149"/>
      <c r="MUW76" s="149"/>
      <c r="MUX76" s="149"/>
      <c r="MUY76" s="149"/>
      <c r="MUZ76" s="149"/>
      <c r="MVA76" s="149"/>
      <c r="MVB76" s="149"/>
      <c r="MVC76" s="149"/>
      <c r="MVD76" s="149"/>
      <c r="MVE76" s="149"/>
      <c r="MVF76" s="149"/>
      <c r="MVG76" s="149"/>
      <c r="MVH76" s="149"/>
      <c r="MVI76" s="150"/>
      <c r="MVJ76" s="149"/>
      <c r="MVK76" s="149"/>
      <c r="MVL76" s="149"/>
      <c r="MVM76" s="149"/>
      <c r="MVN76" s="149"/>
      <c r="MVO76" s="149"/>
      <c r="MVP76" s="149"/>
      <c r="MVQ76" s="149"/>
      <c r="MVR76" s="149"/>
      <c r="MVS76" s="149"/>
      <c r="MVT76" s="149"/>
      <c r="MVU76" s="149"/>
      <c r="MVV76" s="149"/>
      <c r="MVW76" s="149"/>
      <c r="MVX76" s="149"/>
      <c r="MVY76" s="150"/>
      <c r="MVZ76" s="149"/>
      <c r="MWA76" s="149"/>
      <c r="MWB76" s="149"/>
      <c r="MWC76" s="149"/>
      <c r="MWD76" s="149"/>
      <c r="MWE76" s="149"/>
      <c r="MWF76" s="149"/>
      <c r="MWG76" s="149"/>
      <c r="MWH76" s="149"/>
      <c r="MWI76" s="149"/>
      <c r="MWJ76" s="149"/>
      <c r="MWK76" s="149"/>
      <c r="MWL76" s="149"/>
      <c r="MWM76" s="149"/>
      <c r="MWN76" s="149"/>
      <c r="MWO76" s="150"/>
      <c r="MWP76" s="149"/>
      <c r="MWQ76" s="149"/>
      <c r="MWR76" s="149"/>
      <c r="MWS76" s="149"/>
      <c r="MWT76" s="149"/>
      <c r="MWU76" s="149"/>
      <c r="MWV76" s="149"/>
      <c r="MWW76" s="149"/>
      <c r="MWX76" s="149"/>
      <c r="MWY76" s="149"/>
      <c r="MWZ76" s="149"/>
      <c r="MXA76" s="149"/>
      <c r="MXB76" s="149"/>
      <c r="MXC76" s="149"/>
      <c r="MXD76" s="149"/>
      <c r="MXE76" s="150"/>
      <c r="MXF76" s="149"/>
      <c r="MXG76" s="149"/>
      <c r="MXH76" s="149"/>
      <c r="MXI76" s="149"/>
      <c r="MXJ76" s="149"/>
      <c r="MXK76" s="149"/>
      <c r="MXL76" s="149"/>
      <c r="MXM76" s="149"/>
      <c r="MXN76" s="149"/>
      <c r="MXO76" s="149"/>
      <c r="MXP76" s="149"/>
      <c r="MXQ76" s="149"/>
      <c r="MXR76" s="149"/>
      <c r="MXS76" s="149"/>
      <c r="MXT76" s="149"/>
      <c r="MXU76" s="150"/>
      <c r="MXV76" s="149"/>
      <c r="MXW76" s="149"/>
      <c r="MXX76" s="149"/>
      <c r="MXY76" s="149"/>
      <c r="MXZ76" s="149"/>
      <c r="MYA76" s="149"/>
      <c r="MYB76" s="149"/>
      <c r="MYC76" s="149"/>
      <c r="MYD76" s="149"/>
      <c r="MYE76" s="149"/>
      <c r="MYF76" s="149"/>
      <c r="MYG76" s="149"/>
      <c r="MYH76" s="149"/>
      <c r="MYI76" s="149"/>
      <c r="MYJ76" s="149"/>
      <c r="MYK76" s="150"/>
      <c r="MYL76" s="149"/>
      <c r="MYM76" s="149"/>
      <c r="MYN76" s="149"/>
      <c r="MYO76" s="149"/>
      <c r="MYP76" s="149"/>
      <c r="MYQ76" s="149"/>
      <c r="MYR76" s="149"/>
      <c r="MYS76" s="149"/>
      <c r="MYT76" s="149"/>
      <c r="MYU76" s="149"/>
      <c r="MYV76" s="149"/>
      <c r="MYW76" s="149"/>
      <c r="MYX76" s="149"/>
      <c r="MYY76" s="149"/>
      <c r="MYZ76" s="149"/>
      <c r="MZA76" s="150"/>
      <c r="MZB76" s="149"/>
      <c r="MZC76" s="149"/>
      <c r="MZD76" s="149"/>
      <c r="MZE76" s="149"/>
      <c r="MZF76" s="149"/>
      <c r="MZG76" s="149"/>
      <c r="MZH76" s="149"/>
      <c r="MZI76" s="149"/>
      <c r="MZJ76" s="149"/>
      <c r="MZK76" s="149"/>
      <c r="MZL76" s="149"/>
      <c r="MZM76" s="149"/>
      <c r="MZN76" s="149"/>
      <c r="MZO76" s="149"/>
      <c r="MZP76" s="149"/>
      <c r="MZQ76" s="150"/>
      <c r="MZR76" s="149"/>
      <c r="MZS76" s="149"/>
      <c r="MZT76" s="149"/>
      <c r="MZU76" s="149"/>
      <c r="MZV76" s="149"/>
      <c r="MZW76" s="149"/>
      <c r="MZX76" s="149"/>
      <c r="MZY76" s="149"/>
      <c r="MZZ76" s="149"/>
      <c r="NAA76" s="149"/>
      <c r="NAB76" s="149"/>
      <c r="NAC76" s="149"/>
      <c r="NAD76" s="149"/>
      <c r="NAE76" s="149"/>
      <c r="NAF76" s="149"/>
      <c r="NAG76" s="150"/>
      <c r="NAH76" s="149"/>
      <c r="NAI76" s="149"/>
      <c r="NAJ76" s="149"/>
      <c r="NAK76" s="149"/>
      <c r="NAL76" s="149"/>
      <c r="NAM76" s="149"/>
      <c r="NAN76" s="149"/>
      <c r="NAO76" s="149"/>
      <c r="NAP76" s="149"/>
      <c r="NAQ76" s="149"/>
      <c r="NAR76" s="149"/>
      <c r="NAS76" s="149"/>
      <c r="NAT76" s="149"/>
      <c r="NAU76" s="149"/>
      <c r="NAV76" s="149"/>
      <c r="NAW76" s="150"/>
      <c r="NAX76" s="149"/>
      <c r="NAY76" s="149"/>
      <c r="NAZ76" s="149"/>
      <c r="NBA76" s="149"/>
      <c r="NBB76" s="149"/>
      <c r="NBC76" s="149"/>
      <c r="NBD76" s="149"/>
      <c r="NBE76" s="149"/>
      <c r="NBF76" s="149"/>
      <c r="NBG76" s="149"/>
      <c r="NBH76" s="149"/>
      <c r="NBI76" s="149"/>
      <c r="NBJ76" s="149"/>
      <c r="NBK76" s="149"/>
      <c r="NBL76" s="149"/>
      <c r="NBM76" s="150"/>
      <c r="NBN76" s="149"/>
      <c r="NBO76" s="149"/>
      <c r="NBP76" s="149"/>
      <c r="NBQ76" s="149"/>
      <c r="NBR76" s="149"/>
      <c r="NBS76" s="149"/>
      <c r="NBT76" s="149"/>
      <c r="NBU76" s="149"/>
      <c r="NBV76" s="149"/>
      <c r="NBW76" s="149"/>
      <c r="NBX76" s="149"/>
      <c r="NBY76" s="149"/>
      <c r="NBZ76" s="149"/>
      <c r="NCA76" s="149"/>
      <c r="NCB76" s="149"/>
      <c r="NCC76" s="150"/>
      <c r="NCD76" s="149"/>
      <c r="NCE76" s="149"/>
      <c r="NCF76" s="149"/>
      <c r="NCG76" s="149"/>
      <c r="NCH76" s="149"/>
      <c r="NCI76" s="149"/>
      <c r="NCJ76" s="149"/>
      <c r="NCK76" s="149"/>
      <c r="NCL76" s="149"/>
      <c r="NCM76" s="149"/>
      <c r="NCN76" s="149"/>
      <c r="NCO76" s="149"/>
      <c r="NCP76" s="149"/>
      <c r="NCQ76" s="149"/>
      <c r="NCR76" s="149"/>
      <c r="NCS76" s="150"/>
      <c r="NCT76" s="149"/>
      <c r="NCU76" s="149"/>
      <c r="NCV76" s="149"/>
      <c r="NCW76" s="149"/>
      <c r="NCX76" s="149"/>
      <c r="NCY76" s="149"/>
      <c r="NCZ76" s="149"/>
      <c r="NDA76" s="149"/>
      <c r="NDB76" s="149"/>
      <c r="NDC76" s="149"/>
      <c r="NDD76" s="149"/>
      <c r="NDE76" s="149"/>
      <c r="NDF76" s="149"/>
      <c r="NDG76" s="149"/>
      <c r="NDH76" s="149"/>
      <c r="NDI76" s="150"/>
      <c r="NDJ76" s="149"/>
      <c r="NDK76" s="149"/>
      <c r="NDL76" s="149"/>
      <c r="NDM76" s="149"/>
      <c r="NDN76" s="149"/>
      <c r="NDO76" s="149"/>
      <c r="NDP76" s="149"/>
      <c r="NDQ76" s="149"/>
      <c r="NDR76" s="149"/>
      <c r="NDS76" s="149"/>
      <c r="NDT76" s="149"/>
      <c r="NDU76" s="149"/>
      <c r="NDV76" s="149"/>
      <c r="NDW76" s="149"/>
      <c r="NDX76" s="149"/>
      <c r="NDY76" s="150"/>
      <c r="NDZ76" s="149"/>
      <c r="NEA76" s="149"/>
      <c r="NEB76" s="149"/>
      <c r="NEC76" s="149"/>
      <c r="NED76" s="149"/>
      <c r="NEE76" s="149"/>
      <c r="NEF76" s="149"/>
      <c r="NEG76" s="149"/>
      <c r="NEH76" s="149"/>
      <c r="NEI76" s="149"/>
      <c r="NEJ76" s="149"/>
      <c r="NEK76" s="149"/>
      <c r="NEL76" s="149"/>
      <c r="NEM76" s="149"/>
      <c r="NEN76" s="149"/>
      <c r="NEO76" s="150"/>
      <c r="NEP76" s="149"/>
      <c r="NEQ76" s="149"/>
      <c r="NER76" s="149"/>
      <c r="NES76" s="149"/>
      <c r="NET76" s="149"/>
      <c r="NEU76" s="149"/>
      <c r="NEV76" s="149"/>
      <c r="NEW76" s="149"/>
      <c r="NEX76" s="149"/>
      <c r="NEY76" s="149"/>
      <c r="NEZ76" s="149"/>
      <c r="NFA76" s="149"/>
      <c r="NFB76" s="149"/>
      <c r="NFC76" s="149"/>
      <c r="NFD76" s="149"/>
      <c r="NFE76" s="150"/>
      <c r="NFF76" s="149"/>
      <c r="NFG76" s="149"/>
      <c r="NFH76" s="149"/>
      <c r="NFI76" s="149"/>
      <c r="NFJ76" s="149"/>
      <c r="NFK76" s="149"/>
      <c r="NFL76" s="149"/>
      <c r="NFM76" s="149"/>
      <c r="NFN76" s="149"/>
      <c r="NFO76" s="149"/>
      <c r="NFP76" s="149"/>
      <c r="NFQ76" s="149"/>
      <c r="NFR76" s="149"/>
      <c r="NFS76" s="149"/>
      <c r="NFT76" s="149"/>
      <c r="NFU76" s="150"/>
      <c r="NFV76" s="149"/>
      <c r="NFW76" s="149"/>
      <c r="NFX76" s="149"/>
      <c r="NFY76" s="149"/>
      <c r="NFZ76" s="149"/>
      <c r="NGA76" s="149"/>
      <c r="NGB76" s="149"/>
      <c r="NGC76" s="149"/>
      <c r="NGD76" s="149"/>
      <c r="NGE76" s="149"/>
      <c r="NGF76" s="149"/>
      <c r="NGG76" s="149"/>
      <c r="NGH76" s="149"/>
      <c r="NGI76" s="149"/>
      <c r="NGJ76" s="149"/>
      <c r="NGK76" s="150"/>
      <c r="NGL76" s="149"/>
      <c r="NGM76" s="149"/>
      <c r="NGN76" s="149"/>
      <c r="NGO76" s="149"/>
      <c r="NGP76" s="149"/>
      <c r="NGQ76" s="149"/>
      <c r="NGR76" s="149"/>
      <c r="NGS76" s="149"/>
      <c r="NGT76" s="149"/>
      <c r="NGU76" s="149"/>
      <c r="NGV76" s="149"/>
      <c r="NGW76" s="149"/>
      <c r="NGX76" s="149"/>
      <c r="NGY76" s="149"/>
      <c r="NGZ76" s="149"/>
      <c r="NHA76" s="150"/>
      <c r="NHB76" s="149"/>
      <c r="NHC76" s="149"/>
      <c r="NHD76" s="149"/>
      <c r="NHE76" s="149"/>
      <c r="NHF76" s="149"/>
      <c r="NHG76" s="149"/>
      <c r="NHH76" s="149"/>
      <c r="NHI76" s="149"/>
      <c r="NHJ76" s="149"/>
      <c r="NHK76" s="149"/>
      <c r="NHL76" s="149"/>
      <c r="NHM76" s="149"/>
      <c r="NHN76" s="149"/>
      <c r="NHO76" s="149"/>
      <c r="NHP76" s="149"/>
      <c r="NHQ76" s="150"/>
      <c r="NHR76" s="149"/>
      <c r="NHS76" s="149"/>
      <c r="NHT76" s="149"/>
      <c r="NHU76" s="149"/>
      <c r="NHV76" s="149"/>
      <c r="NHW76" s="149"/>
      <c r="NHX76" s="149"/>
      <c r="NHY76" s="149"/>
      <c r="NHZ76" s="149"/>
      <c r="NIA76" s="149"/>
      <c r="NIB76" s="149"/>
      <c r="NIC76" s="149"/>
      <c r="NID76" s="149"/>
      <c r="NIE76" s="149"/>
      <c r="NIF76" s="149"/>
      <c r="NIG76" s="150"/>
      <c r="NIH76" s="149"/>
      <c r="NII76" s="149"/>
      <c r="NIJ76" s="149"/>
      <c r="NIK76" s="149"/>
      <c r="NIL76" s="149"/>
      <c r="NIM76" s="149"/>
      <c r="NIN76" s="149"/>
      <c r="NIO76" s="149"/>
      <c r="NIP76" s="149"/>
      <c r="NIQ76" s="149"/>
      <c r="NIR76" s="149"/>
      <c r="NIS76" s="149"/>
      <c r="NIT76" s="149"/>
      <c r="NIU76" s="149"/>
      <c r="NIV76" s="149"/>
      <c r="NIW76" s="150"/>
      <c r="NIX76" s="149"/>
      <c r="NIY76" s="149"/>
      <c r="NIZ76" s="149"/>
      <c r="NJA76" s="149"/>
      <c r="NJB76" s="149"/>
      <c r="NJC76" s="149"/>
      <c r="NJD76" s="149"/>
      <c r="NJE76" s="149"/>
      <c r="NJF76" s="149"/>
      <c r="NJG76" s="149"/>
      <c r="NJH76" s="149"/>
      <c r="NJI76" s="149"/>
      <c r="NJJ76" s="149"/>
      <c r="NJK76" s="149"/>
      <c r="NJL76" s="149"/>
      <c r="NJM76" s="150"/>
      <c r="NJN76" s="149"/>
      <c r="NJO76" s="149"/>
      <c r="NJP76" s="149"/>
      <c r="NJQ76" s="149"/>
      <c r="NJR76" s="149"/>
      <c r="NJS76" s="149"/>
      <c r="NJT76" s="149"/>
      <c r="NJU76" s="149"/>
      <c r="NJV76" s="149"/>
      <c r="NJW76" s="149"/>
      <c r="NJX76" s="149"/>
      <c r="NJY76" s="149"/>
      <c r="NJZ76" s="149"/>
      <c r="NKA76" s="149"/>
      <c r="NKB76" s="149"/>
      <c r="NKC76" s="150"/>
      <c r="NKD76" s="149"/>
      <c r="NKE76" s="149"/>
      <c r="NKF76" s="149"/>
      <c r="NKG76" s="149"/>
      <c r="NKH76" s="149"/>
      <c r="NKI76" s="149"/>
      <c r="NKJ76" s="149"/>
      <c r="NKK76" s="149"/>
      <c r="NKL76" s="149"/>
      <c r="NKM76" s="149"/>
      <c r="NKN76" s="149"/>
      <c r="NKO76" s="149"/>
      <c r="NKP76" s="149"/>
      <c r="NKQ76" s="149"/>
      <c r="NKR76" s="149"/>
      <c r="NKS76" s="150"/>
      <c r="NKT76" s="149"/>
      <c r="NKU76" s="149"/>
      <c r="NKV76" s="149"/>
      <c r="NKW76" s="149"/>
      <c r="NKX76" s="149"/>
      <c r="NKY76" s="149"/>
      <c r="NKZ76" s="149"/>
      <c r="NLA76" s="149"/>
      <c r="NLB76" s="149"/>
      <c r="NLC76" s="149"/>
      <c r="NLD76" s="149"/>
      <c r="NLE76" s="149"/>
      <c r="NLF76" s="149"/>
      <c r="NLG76" s="149"/>
      <c r="NLH76" s="149"/>
      <c r="NLI76" s="150"/>
      <c r="NLJ76" s="149"/>
      <c r="NLK76" s="149"/>
      <c r="NLL76" s="149"/>
      <c r="NLM76" s="149"/>
      <c r="NLN76" s="149"/>
      <c r="NLO76" s="149"/>
      <c r="NLP76" s="149"/>
      <c r="NLQ76" s="149"/>
      <c r="NLR76" s="149"/>
      <c r="NLS76" s="149"/>
      <c r="NLT76" s="149"/>
      <c r="NLU76" s="149"/>
      <c r="NLV76" s="149"/>
      <c r="NLW76" s="149"/>
      <c r="NLX76" s="149"/>
      <c r="NLY76" s="150"/>
      <c r="NLZ76" s="149"/>
      <c r="NMA76" s="149"/>
      <c r="NMB76" s="149"/>
      <c r="NMC76" s="149"/>
      <c r="NMD76" s="149"/>
      <c r="NME76" s="149"/>
      <c r="NMF76" s="149"/>
      <c r="NMG76" s="149"/>
      <c r="NMH76" s="149"/>
      <c r="NMI76" s="149"/>
      <c r="NMJ76" s="149"/>
      <c r="NMK76" s="149"/>
      <c r="NML76" s="149"/>
      <c r="NMM76" s="149"/>
      <c r="NMN76" s="149"/>
      <c r="NMO76" s="150"/>
      <c r="NMP76" s="149"/>
      <c r="NMQ76" s="149"/>
      <c r="NMR76" s="149"/>
      <c r="NMS76" s="149"/>
      <c r="NMT76" s="149"/>
      <c r="NMU76" s="149"/>
      <c r="NMV76" s="149"/>
      <c r="NMW76" s="149"/>
      <c r="NMX76" s="149"/>
      <c r="NMY76" s="149"/>
      <c r="NMZ76" s="149"/>
      <c r="NNA76" s="149"/>
      <c r="NNB76" s="149"/>
      <c r="NNC76" s="149"/>
      <c r="NND76" s="149"/>
      <c r="NNE76" s="150"/>
      <c r="NNF76" s="149"/>
      <c r="NNG76" s="149"/>
      <c r="NNH76" s="149"/>
      <c r="NNI76" s="149"/>
      <c r="NNJ76" s="149"/>
      <c r="NNK76" s="149"/>
      <c r="NNL76" s="149"/>
      <c r="NNM76" s="149"/>
      <c r="NNN76" s="149"/>
      <c r="NNO76" s="149"/>
      <c r="NNP76" s="149"/>
      <c r="NNQ76" s="149"/>
      <c r="NNR76" s="149"/>
      <c r="NNS76" s="149"/>
      <c r="NNT76" s="149"/>
      <c r="NNU76" s="150"/>
      <c r="NNV76" s="149"/>
      <c r="NNW76" s="149"/>
      <c r="NNX76" s="149"/>
      <c r="NNY76" s="149"/>
      <c r="NNZ76" s="149"/>
      <c r="NOA76" s="149"/>
      <c r="NOB76" s="149"/>
      <c r="NOC76" s="149"/>
      <c r="NOD76" s="149"/>
      <c r="NOE76" s="149"/>
      <c r="NOF76" s="149"/>
      <c r="NOG76" s="149"/>
      <c r="NOH76" s="149"/>
      <c r="NOI76" s="149"/>
      <c r="NOJ76" s="149"/>
      <c r="NOK76" s="150"/>
      <c r="NOL76" s="149"/>
      <c r="NOM76" s="149"/>
      <c r="NON76" s="149"/>
      <c r="NOO76" s="149"/>
      <c r="NOP76" s="149"/>
      <c r="NOQ76" s="149"/>
      <c r="NOR76" s="149"/>
      <c r="NOS76" s="149"/>
      <c r="NOT76" s="149"/>
      <c r="NOU76" s="149"/>
      <c r="NOV76" s="149"/>
      <c r="NOW76" s="149"/>
      <c r="NOX76" s="149"/>
      <c r="NOY76" s="149"/>
      <c r="NOZ76" s="149"/>
      <c r="NPA76" s="150"/>
      <c r="NPB76" s="149"/>
      <c r="NPC76" s="149"/>
      <c r="NPD76" s="149"/>
      <c r="NPE76" s="149"/>
      <c r="NPF76" s="149"/>
      <c r="NPG76" s="149"/>
      <c r="NPH76" s="149"/>
      <c r="NPI76" s="149"/>
      <c r="NPJ76" s="149"/>
      <c r="NPK76" s="149"/>
      <c r="NPL76" s="149"/>
      <c r="NPM76" s="149"/>
      <c r="NPN76" s="149"/>
      <c r="NPO76" s="149"/>
      <c r="NPP76" s="149"/>
      <c r="NPQ76" s="150"/>
      <c r="NPR76" s="149"/>
      <c r="NPS76" s="149"/>
      <c r="NPT76" s="149"/>
      <c r="NPU76" s="149"/>
      <c r="NPV76" s="149"/>
      <c r="NPW76" s="149"/>
      <c r="NPX76" s="149"/>
      <c r="NPY76" s="149"/>
      <c r="NPZ76" s="149"/>
      <c r="NQA76" s="149"/>
      <c r="NQB76" s="149"/>
      <c r="NQC76" s="149"/>
      <c r="NQD76" s="149"/>
      <c r="NQE76" s="149"/>
      <c r="NQF76" s="149"/>
      <c r="NQG76" s="150"/>
      <c r="NQH76" s="149"/>
      <c r="NQI76" s="149"/>
      <c r="NQJ76" s="149"/>
      <c r="NQK76" s="149"/>
      <c r="NQL76" s="149"/>
      <c r="NQM76" s="149"/>
      <c r="NQN76" s="149"/>
      <c r="NQO76" s="149"/>
      <c r="NQP76" s="149"/>
      <c r="NQQ76" s="149"/>
      <c r="NQR76" s="149"/>
      <c r="NQS76" s="149"/>
      <c r="NQT76" s="149"/>
      <c r="NQU76" s="149"/>
      <c r="NQV76" s="149"/>
      <c r="NQW76" s="150"/>
      <c r="NQX76" s="149"/>
      <c r="NQY76" s="149"/>
      <c r="NQZ76" s="149"/>
      <c r="NRA76" s="149"/>
      <c r="NRB76" s="149"/>
      <c r="NRC76" s="149"/>
      <c r="NRD76" s="149"/>
      <c r="NRE76" s="149"/>
      <c r="NRF76" s="149"/>
      <c r="NRG76" s="149"/>
      <c r="NRH76" s="149"/>
      <c r="NRI76" s="149"/>
      <c r="NRJ76" s="149"/>
      <c r="NRK76" s="149"/>
      <c r="NRL76" s="149"/>
      <c r="NRM76" s="150"/>
      <c r="NRN76" s="149"/>
      <c r="NRO76" s="149"/>
      <c r="NRP76" s="149"/>
      <c r="NRQ76" s="149"/>
      <c r="NRR76" s="149"/>
      <c r="NRS76" s="149"/>
      <c r="NRT76" s="149"/>
      <c r="NRU76" s="149"/>
      <c r="NRV76" s="149"/>
      <c r="NRW76" s="149"/>
      <c r="NRX76" s="149"/>
      <c r="NRY76" s="149"/>
      <c r="NRZ76" s="149"/>
      <c r="NSA76" s="149"/>
      <c r="NSB76" s="149"/>
      <c r="NSC76" s="150"/>
      <c r="NSD76" s="149"/>
      <c r="NSE76" s="149"/>
      <c r="NSF76" s="149"/>
      <c r="NSG76" s="149"/>
      <c r="NSH76" s="149"/>
      <c r="NSI76" s="149"/>
      <c r="NSJ76" s="149"/>
      <c r="NSK76" s="149"/>
      <c r="NSL76" s="149"/>
      <c r="NSM76" s="149"/>
      <c r="NSN76" s="149"/>
      <c r="NSO76" s="149"/>
      <c r="NSP76" s="149"/>
      <c r="NSQ76" s="149"/>
      <c r="NSR76" s="149"/>
      <c r="NSS76" s="150"/>
      <c r="NST76" s="149"/>
      <c r="NSU76" s="149"/>
      <c r="NSV76" s="149"/>
      <c r="NSW76" s="149"/>
      <c r="NSX76" s="149"/>
      <c r="NSY76" s="149"/>
      <c r="NSZ76" s="149"/>
      <c r="NTA76" s="149"/>
      <c r="NTB76" s="149"/>
      <c r="NTC76" s="149"/>
      <c r="NTD76" s="149"/>
      <c r="NTE76" s="149"/>
      <c r="NTF76" s="149"/>
      <c r="NTG76" s="149"/>
      <c r="NTH76" s="149"/>
      <c r="NTI76" s="150"/>
      <c r="NTJ76" s="149"/>
      <c r="NTK76" s="149"/>
      <c r="NTL76" s="149"/>
      <c r="NTM76" s="149"/>
      <c r="NTN76" s="149"/>
      <c r="NTO76" s="149"/>
      <c r="NTP76" s="149"/>
      <c r="NTQ76" s="149"/>
      <c r="NTR76" s="149"/>
      <c r="NTS76" s="149"/>
      <c r="NTT76" s="149"/>
      <c r="NTU76" s="149"/>
      <c r="NTV76" s="149"/>
      <c r="NTW76" s="149"/>
      <c r="NTX76" s="149"/>
      <c r="NTY76" s="150"/>
      <c r="NTZ76" s="149"/>
      <c r="NUA76" s="149"/>
      <c r="NUB76" s="149"/>
      <c r="NUC76" s="149"/>
      <c r="NUD76" s="149"/>
      <c r="NUE76" s="149"/>
      <c r="NUF76" s="149"/>
      <c r="NUG76" s="149"/>
      <c r="NUH76" s="149"/>
      <c r="NUI76" s="149"/>
      <c r="NUJ76" s="149"/>
      <c r="NUK76" s="149"/>
      <c r="NUL76" s="149"/>
      <c r="NUM76" s="149"/>
      <c r="NUN76" s="149"/>
      <c r="NUO76" s="150"/>
      <c r="NUP76" s="149"/>
      <c r="NUQ76" s="149"/>
      <c r="NUR76" s="149"/>
      <c r="NUS76" s="149"/>
      <c r="NUT76" s="149"/>
      <c r="NUU76" s="149"/>
      <c r="NUV76" s="149"/>
      <c r="NUW76" s="149"/>
      <c r="NUX76" s="149"/>
      <c r="NUY76" s="149"/>
      <c r="NUZ76" s="149"/>
      <c r="NVA76" s="149"/>
      <c r="NVB76" s="149"/>
      <c r="NVC76" s="149"/>
      <c r="NVD76" s="149"/>
      <c r="NVE76" s="150"/>
      <c r="NVF76" s="149"/>
      <c r="NVG76" s="149"/>
      <c r="NVH76" s="149"/>
      <c r="NVI76" s="149"/>
      <c r="NVJ76" s="149"/>
      <c r="NVK76" s="149"/>
      <c r="NVL76" s="149"/>
      <c r="NVM76" s="149"/>
      <c r="NVN76" s="149"/>
      <c r="NVO76" s="149"/>
      <c r="NVP76" s="149"/>
      <c r="NVQ76" s="149"/>
      <c r="NVR76" s="149"/>
      <c r="NVS76" s="149"/>
      <c r="NVT76" s="149"/>
      <c r="NVU76" s="150"/>
      <c r="NVV76" s="149"/>
      <c r="NVW76" s="149"/>
      <c r="NVX76" s="149"/>
      <c r="NVY76" s="149"/>
      <c r="NVZ76" s="149"/>
      <c r="NWA76" s="149"/>
      <c r="NWB76" s="149"/>
      <c r="NWC76" s="149"/>
      <c r="NWD76" s="149"/>
      <c r="NWE76" s="149"/>
      <c r="NWF76" s="149"/>
      <c r="NWG76" s="149"/>
      <c r="NWH76" s="149"/>
      <c r="NWI76" s="149"/>
      <c r="NWJ76" s="149"/>
      <c r="NWK76" s="150"/>
      <c r="NWL76" s="149"/>
      <c r="NWM76" s="149"/>
      <c r="NWN76" s="149"/>
      <c r="NWO76" s="149"/>
      <c r="NWP76" s="149"/>
      <c r="NWQ76" s="149"/>
      <c r="NWR76" s="149"/>
      <c r="NWS76" s="149"/>
      <c r="NWT76" s="149"/>
      <c r="NWU76" s="149"/>
      <c r="NWV76" s="149"/>
      <c r="NWW76" s="149"/>
      <c r="NWX76" s="149"/>
      <c r="NWY76" s="149"/>
      <c r="NWZ76" s="149"/>
      <c r="NXA76" s="150"/>
      <c r="NXB76" s="149"/>
      <c r="NXC76" s="149"/>
      <c r="NXD76" s="149"/>
      <c r="NXE76" s="149"/>
      <c r="NXF76" s="149"/>
      <c r="NXG76" s="149"/>
      <c r="NXH76" s="149"/>
      <c r="NXI76" s="149"/>
      <c r="NXJ76" s="149"/>
      <c r="NXK76" s="149"/>
      <c r="NXL76" s="149"/>
      <c r="NXM76" s="149"/>
      <c r="NXN76" s="149"/>
      <c r="NXO76" s="149"/>
      <c r="NXP76" s="149"/>
      <c r="NXQ76" s="150"/>
      <c r="NXR76" s="149"/>
      <c r="NXS76" s="149"/>
      <c r="NXT76" s="149"/>
      <c r="NXU76" s="149"/>
      <c r="NXV76" s="149"/>
      <c r="NXW76" s="149"/>
      <c r="NXX76" s="149"/>
      <c r="NXY76" s="149"/>
      <c r="NXZ76" s="149"/>
      <c r="NYA76" s="149"/>
      <c r="NYB76" s="149"/>
      <c r="NYC76" s="149"/>
      <c r="NYD76" s="149"/>
      <c r="NYE76" s="149"/>
      <c r="NYF76" s="149"/>
      <c r="NYG76" s="150"/>
      <c r="NYH76" s="149"/>
      <c r="NYI76" s="149"/>
      <c r="NYJ76" s="149"/>
      <c r="NYK76" s="149"/>
      <c r="NYL76" s="149"/>
      <c r="NYM76" s="149"/>
      <c r="NYN76" s="149"/>
      <c r="NYO76" s="149"/>
      <c r="NYP76" s="149"/>
      <c r="NYQ76" s="149"/>
      <c r="NYR76" s="149"/>
      <c r="NYS76" s="149"/>
      <c r="NYT76" s="149"/>
      <c r="NYU76" s="149"/>
      <c r="NYV76" s="149"/>
      <c r="NYW76" s="150"/>
      <c r="NYX76" s="149"/>
      <c r="NYY76" s="149"/>
      <c r="NYZ76" s="149"/>
      <c r="NZA76" s="149"/>
      <c r="NZB76" s="149"/>
      <c r="NZC76" s="149"/>
      <c r="NZD76" s="149"/>
      <c r="NZE76" s="149"/>
      <c r="NZF76" s="149"/>
      <c r="NZG76" s="149"/>
      <c r="NZH76" s="149"/>
      <c r="NZI76" s="149"/>
      <c r="NZJ76" s="149"/>
      <c r="NZK76" s="149"/>
      <c r="NZL76" s="149"/>
      <c r="NZM76" s="150"/>
      <c r="NZN76" s="149"/>
      <c r="NZO76" s="149"/>
      <c r="NZP76" s="149"/>
      <c r="NZQ76" s="149"/>
      <c r="NZR76" s="149"/>
      <c r="NZS76" s="149"/>
      <c r="NZT76" s="149"/>
      <c r="NZU76" s="149"/>
      <c r="NZV76" s="149"/>
      <c r="NZW76" s="149"/>
      <c r="NZX76" s="149"/>
      <c r="NZY76" s="149"/>
      <c r="NZZ76" s="149"/>
      <c r="OAA76" s="149"/>
      <c r="OAB76" s="149"/>
      <c r="OAC76" s="150"/>
      <c r="OAD76" s="149"/>
      <c r="OAE76" s="149"/>
      <c r="OAF76" s="149"/>
      <c r="OAG76" s="149"/>
      <c r="OAH76" s="149"/>
      <c r="OAI76" s="149"/>
      <c r="OAJ76" s="149"/>
      <c r="OAK76" s="149"/>
      <c r="OAL76" s="149"/>
      <c r="OAM76" s="149"/>
      <c r="OAN76" s="149"/>
      <c r="OAO76" s="149"/>
      <c r="OAP76" s="149"/>
      <c r="OAQ76" s="149"/>
      <c r="OAR76" s="149"/>
      <c r="OAS76" s="150"/>
      <c r="OAT76" s="149"/>
      <c r="OAU76" s="149"/>
      <c r="OAV76" s="149"/>
      <c r="OAW76" s="149"/>
      <c r="OAX76" s="149"/>
      <c r="OAY76" s="149"/>
      <c r="OAZ76" s="149"/>
      <c r="OBA76" s="149"/>
      <c r="OBB76" s="149"/>
      <c r="OBC76" s="149"/>
      <c r="OBD76" s="149"/>
      <c r="OBE76" s="149"/>
      <c r="OBF76" s="149"/>
      <c r="OBG76" s="149"/>
      <c r="OBH76" s="149"/>
      <c r="OBI76" s="150"/>
      <c r="OBJ76" s="149"/>
      <c r="OBK76" s="149"/>
      <c r="OBL76" s="149"/>
      <c r="OBM76" s="149"/>
      <c r="OBN76" s="149"/>
      <c r="OBO76" s="149"/>
      <c r="OBP76" s="149"/>
      <c r="OBQ76" s="149"/>
      <c r="OBR76" s="149"/>
      <c r="OBS76" s="149"/>
      <c r="OBT76" s="149"/>
      <c r="OBU76" s="149"/>
      <c r="OBV76" s="149"/>
      <c r="OBW76" s="149"/>
      <c r="OBX76" s="149"/>
      <c r="OBY76" s="150"/>
      <c r="OBZ76" s="149"/>
      <c r="OCA76" s="149"/>
      <c r="OCB76" s="149"/>
      <c r="OCC76" s="149"/>
      <c r="OCD76" s="149"/>
      <c r="OCE76" s="149"/>
      <c r="OCF76" s="149"/>
      <c r="OCG76" s="149"/>
      <c r="OCH76" s="149"/>
      <c r="OCI76" s="149"/>
      <c r="OCJ76" s="149"/>
      <c r="OCK76" s="149"/>
      <c r="OCL76" s="149"/>
      <c r="OCM76" s="149"/>
      <c r="OCN76" s="149"/>
      <c r="OCO76" s="150"/>
      <c r="OCP76" s="149"/>
      <c r="OCQ76" s="149"/>
      <c r="OCR76" s="149"/>
      <c r="OCS76" s="149"/>
      <c r="OCT76" s="149"/>
      <c r="OCU76" s="149"/>
      <c r="OCV76" s="149"/>
      <c r="OCW76" s="149"/>
      <c r="OCX76" s="149"/>
      <c r="OCY76" s="149"/>
      <c r="OCZ76" s="149"/>
      <c r="ODA76" s="149"/>
      <c r="ODB76" s="149"/>
      <c r="ODC76" s="149"/>
      <c r="ODD76" s="149"/>
      <c r="ODE76" s="150"/>
      <c r="ODF76" s="149"/>
      <c r="ODG76" s="149"/>
      <c r="ODH76" s="149"/>
      <c r="ODI76" s="149"/>
      <c r="ODJ76" s="149"/>
      <c r="ODK76" s="149"/>
      <c r="ODL76" s="149"/>
      <c r="ODM76" s="149"/>
      <c r="ODN76" s="149"/>
      <c r="ODO76" s="149"/>
      <c r="ODP76" s="149"/>
      <c r="ODQ76" s="149"/>
      <c r="ODR76" s="149"/>
      <c r="ODS76" s="149"/>
      <c r="ODT76" s="149"/>
      <c r="ODU76" s="150"/>
      <c r="ODV76" s="149"/>
      <c r="ODW76" s="149"/>
      <c r="ODX76" s="149"/>
      <c r="ODY76" s="149"/>
      <c r="ODZ76" s="149"/>
      <c r="OEA76" s="149"/>
      <c r="OEB76" s="149"/>
      <c r="OEC76" s="149"/>
      <c r="OED76" s="149"/>
      <c r="OEE76" s="149"/>
      <c r="OEF76" s="149"/>
      <c r="OEG76" s="149"/>
      <c r="OEH76" s="149"/>
      <c r="OEI76" s="149"/>
      <c r="OEJ76" s="149"/>
      <c r="OEK76" s="150"/>
      <c r="OEL76" s="149"/>
      <c r="OEM76" s="149"/>
      <c r="OEN76" s="149"/>
      <c r="OEO76" s="149"/>
      <c r="OEP76" s="149"/>
      <c r="OEQ76" s="149"/>
      <c r="OER76" s="149"/>
      <c r="OES76" s="149"/>
      <c r="OET76" s="149"/>
      <c r="OEU76" s="149"/>
      <c r="OEV76" s="149"/>
      <c r="OEW76" s="149"/>
      <c r="OEX76" s="149"/>
      <c r="OEY76" s="149"/>
      <c r="OEZ76" s="149"/>
      <c r="OFA76" s="150"/>
      <c r="OFB76" s="149"/>
      <c r="OFC76" s="149"/>
      <c r="OFD76" s="149"/>
      <c r="OFE76" s="149"/>
      <c r="OFF76" s="149"/>
      <c r="OFG76" s="149"/>
      <c r="OFH76" s="149"/>
      <c r="OFI76" s="149"/>
      <c r="OFJ76" s="149"/>
      <c r="OFK76" s="149"/>
      <c r="OFL76" s="149"/>
      <c r="OFM76" s="149"/>
      <c r="OFN76" s="149"/>
      <c r="OFO76" s="149"/>
      <c r="OFP76" s="149"/>
      <c r="OFQ76" s="150"/>
      <c r="OFR76" s="149"/>
      <c r="OFS76" s="149"/>
      <c r="OFT76" s="149"/>
      <c r="OFU76" s="149"/>
      <c r="OFV76" s="149"/>
      <c r="OFW76" s="149"/>
      <c r="OFX76" s="149"/>
      <c r="OFY76" s="149"/>
      <c r="OFZ76" s="149"/>
      <c r="OGA76" s="149"/>
      <c r="OGB76" s="149"/>
      <c r="OGC76" s="149"/>
      <c r="OGD76" s="149"/>
      <c r="OGE76" s="149"/>
      <c r="OGF76" s="149"/>
      <c r="OGG76" s="150"/>
      <c r="OGH76" s="149"/>
      <c r="OGI76" s="149"/>
      <c r="OGJ76" s="149"/>
      <c r="OGK76" s="149"/>
      <c r="OGL76" s="149"/>
      <c r="OGM76" s="149"/>
      <c r="OGN76" s="149"/>
      <c r="OGO76" s="149"/>
      <c r="OGP76" s="149"/>
      <c r="OGQ76" s="149"/>
      <c r="OGR76" s="149"/>
      <c r="OGS76" s="149"/>
      <c r="OGT76" s="149"/>
      <c r="OGU76" s="149"/>
      <c r="OGV76" s="149"/>
      <c r="OGW76" s="150"/>
      <c r="OGX76" s="149"/>
      <c r="OGY76" s="149"/>
      <c r="OGZ76" s="149"/>
      <c r="OHA76" s="149"/>
      <c r="OHB76" s="149"/>
      <c r="OHC76" s="149"/>
      <c r="OHD76" s="149"/>
      <c r="OHE76" s="149"/>
      <c r="OHF76" s="149"/>
      <c r="OHG76" s="149"/>
      <c r="OHH76" s="149"/>
      <c r="OHI76" s="149"/>
      <c r="OHJ76" s="149"/>
      <c r="OHK76" s="149"/>
      <c r="OHL76" s="149"/>
      <c r="OHM76" s="150"/>
      <c r="OHN76" s="149"/>
      <c r="OHO76" s="149"/>
      <c r="OHP76" s="149"/>
      <c r="OHQ76" s="149"/>
      <c r="OHR76" s="149"/>
      <c r="OHS76" s="149"/>
      <c r="OHT76" s="149"/>
      <c r="OHU76" s="149"/>
      <c r="OHV76" s="149"/>
      <c r="OHW76" s="149"/>
      <c r="OHX76" s="149"/>
      <c r="OHY76" s="149"/>
      <c r="OHZ76" s="149"/>
      <c r="OIA76" s="149"/>
      <c r="OIB76" s="149"/>
      <c r="OIC76" s="150"/>
      <c r="OID76" s="149"/>
      <c r="OIE76" s="149"/>
      <c r="OIF76" s="149"/>
      <c r="OIG76" s="149"/>
      <c r="OIH76" s="149"/>
      <c r="OII76" s="149"/>
      <c r="OIJ76" s="149"/>
      <c r="OIK76" s="149"/>
      <c r="OIL76" s="149"/>
      <c r="OIM76" s="149"/>
      <c r="OIN76" s="149"/>
      <c r="OIO76" s="149"/>
      <c r="OIP76" s="149"/>
      <c r="OIQ76" s="149"/>
      <c r="OIR76" s="149"/>
      <c r="OIS76" s="150"/>
      <c r="OIT76" s="149"/>
      <c r="OIU76" s="149"/>
      <c r="OIV76" s="149"/>
      <c r="OIW76" s="149"/>
      <c r="OIX76" s="149"/>
      <c r="OIY76" s="149"/>
      <c r="OIZ76" s="149"/>
      <c r="OJA76" s="149"/>
      <c r="OJB76" s="149"/>
      <c r="OJC76" s="149"/>
      <c r="OJD76" s="149"/>
      <c r="OJE76" s="149"/>
      <c r="OJF76" s="149"/>
      <c r="OJG76" s="149"/>
      <c r="OJH76" s="149"/>
      <c r="OJI76" s="150"/>
      <c r="OJJ76" s="149"/>
      <c r="OJK76" s="149"/>
      <c r="OJL76" s="149"/>
      <c r="OJM76" s="149"/>
      <c r="OJN76" s="149"/>
      <c r="OJO76" s="149"/>
      <c r="OJP76" s="149"/>
      <c r="OJQ76" s="149"/>
      <c r="OJR76" s="149"/>
      <c r="OJS76" s="149"/>
      <c r="OJT76" s="149"/>
      <c r="OJU76" s="149"/>
      <c r="OJV76" s="149"/>
      <c r="OJW76" s="149"/>
      <c r="OJX76" s="149"/>
      <c r="OJY76" s="150"/>
      <c r="OJZ76" s="149"/>
      <c r="OKA76" s="149"/>
      <c r="OKB76" s="149"/>
      <c r="OKC76" s="149"/>
      <c r="OKD76" s="149"/>
      <c r="OKE76" s="149"/>
      <c r="OKF76" s="149"/>
      <c r="OKG76" s="149"/>
      <c r="OKH76" s="149"/>
      <c r="OKI76" s="149"/>
      <c r="OKJ76" s="149"/>
      <c r="OKK76" s="149"/>
      <c r="OKL76" s="149"/>
      <c r="OKM76" s="149"/>
      <c r="OKN76" s="149"/>
      <c r="OKO76" s="150"/>
      <c r="OKP76" s="149"/>
      <c r="OKQ76" s="149"/>
      <c r="OKR76" s="149"/>
      <c r="OKS76" s="149"/>
      <c r="OKT76" s="149"/>
      <c r="OKU76" s="149"/>
      <c r="OKV76" s="149"/>
      <c r="OKW76" s="149"/>
      <c r="OKX76" s="149"/>
      <c r="OKY76" s="149"/>
      <c r="OKZ76" s="149"/>
      <c r="OLA76" s="149"/>
      <c r="OLB76" s="149"/>
      <c r="OLC76" s="149"/>
      <c r="OLD76" s="149"/>
      <c r="OLE76" s="150"/>
      <c r="OLF76" s="149"/>
      <c r="OLG76" s="149"/>
      <c r="OLH76" s="149"/>
      <c r="OLI76" s="149"/>
      <c r="OLJ76" s="149"/>
      <c r="OLK76" s="149"/>
      <c r="OLL76" s="149"/>
      <c r="OLM76" s="149"/>
      <c r="OLN76" s="149"/>
      <c r="OLO76" s="149"/>
      <c r="OLP76" s="149"/>
      <c r="OLQ76" s="149"/>
      <c r="OLR76" s="149"/>
      <c r="OLS76" s="149"/>
      <c r="OLT76" s="149"/>
      <c r="OLU76" s="150"/>
      <c r="OLV76" s="149"/>
      <c r="OLW76" s="149"/>
      <c r="OLX76" s="149"/>
      <c r="OLY76" s="149"/>
      <c r="OLZ76" s="149"/>
      <c r="OMA76" s="149"/>
      <c r="OMB76" s="149"/>
      <c r="OMC76" s="149"/>
      <c r="OMD76" s="149"/>
      <c r="OME76" s="149"/>
      <c r="OMF76" s="149"/>
      <c r="OMG76" s="149"/>
      <c r="OMH76" s="149"/>
      <c r="OMI76" s="149"/>
      <c r="OMJ76" s="149"/>
      <c r="OMK76" s="150"/>
      <c r="OML76" s="149"/>
      <c r="OMM76" s="149"/>
      <c r="OMN76" s="149"/>
      <c r="OMO76" s="149"/>
      <c r="OMP76" s="149"/>
      <c r="OMQ76" s="149"/>
      <c r="OMR76" s="149"/>
      <c r="OMS76" s="149"/>
      <c r="OMT76" s="149"/>
      <c r="OMU76" s="149"/>
      <c r="OMV76" s="149"/>
      <c r="OMW76" s="149"/>
      <c r="OMX76" s="149"/>
      <c r="OMY76" s="149"/>
      <c r="OMZ76" s="149"/>
      <c r="ONA76" s="150"/>
      <c r="ONB76" s="149"/>
      <c r="ONC76" s="149"/>
      <c r="OND76" s="149"/>
      <c r="ONE76" s="149"/>
      <c r="ONF76" s="149"/>
      <c r="ONG76" s="149"/>
      <c r="ONH76" s="149"/>
      <c r="ONI76" s="149"/>
      <c r="ONJ76" s="149"/>
      <c r="ONK76" s="149"/>
      <c r="ONL76" s="149"/>
      <c r="ONM76" s="149"/>
      <c r="ONN76" s="149"/>
      <c r="ONO76" s="149"/>
      <c r="ONP76" s="149"/>
      <c r="ONQ76" s="150"/>
      <c r="ONR76" s="149"/>
      <c r="ONS76" s="149"/>
      <c r="ONT76" s="149"/>
      <c r="ONU76" s="149"/>
      <c r="ONV76" s="149"/>
      <c r="ONW76" s="149"/>
      <c r="ONX76" s="149"/>
      <c r="ONY76" s="149"/>
      <c r="ONZ76" s="149"/>
      <c r="OOA76" s="149"/>
      <c r="OOB76" s="149"/>
      <c r="OOC76" s="149"/>
      <c r="OOD76" s="149"/>
      <c r="OOE76" s="149"/>
      <c r="OOF76" s="149"/>
      <c r="OOG76" s="150"/>
      <c r="OOH76" s="149"/>
      <c r="OOI76" s="149"/>
      <c r="OOJ76" s="149"/>
      <c r="OOK76" s="149"/>
      <c r="OOL76" s="149"/>
      <c r="OOM76" s="149"/>
      <c r="OON76" s="149"/>
      <c r="OOO76" s="149"/>
      <c r="OOP76" s="149"/>
      <c r="OOQ76" s="149"/>
      <c r="OOR76" s="149"/>
      <c r="OOS76" s="149"/>
      <c r="OOT76" s="149"/>
      <c r="OOU76" s="149"/>
      <c r="OOV76" s="149"/>
      <c r="OOW76" s="150"/>
      <c r="OOX76" s="149"/>
      <c r="OOY76" s="149"/>
      <c r="OOZ76" s="149"/>
      <c r="OPA76" s="149"/>
      <c r="OPB76" s="149"/>
      <c r="OPC76" s="149"/>
      <c r="OPD76" s="149"/>
      <c r="OPE76" s="149"/>
      <c r="OPF76" s="149"/>
      <c r="OPG76" s="149"/>
      <c r="OPH76" s="149"/>
      <c r="OPI76" s="149"/>
      <c r="OPJ76" s="149"/>
      <c r="OPK76" s="149"/>
      <c r="OPL76" s="149"/>
      <c r="OPM76" s="150"/>
      <c r="OPN76" s="149"/>
      <c r="OPO76" s="149"/>
      <c r="OPP76" s="149"/>
      <c r="OPQ76" s="149"/>
      <c r="OPR76" s="149"/>
      <c r="OPS76" s="149"/>
      <c r="OPT76" s="149"/>
      <c r="OPU76" s="149"/>
      <c r="OPV76" s="149"/>
      <c r="OPW76" s="149"/>
      <c r="OPX76" s="149"/>
      <c r="OPY76" s="149"/>
      <c r="OPZ76" s="149"/>
      <c r="OQA76" s="149"/>
      <c r="OQB76" s="149"/>
      <c r="OQC76" s="150"/>
      <c r="OQD76" s="149"/>
      <c r="OQE76" s="149"/>
      <c r="OQF76" s="149"/>
      <c r="OQG76" s="149"/>
      <c r="OQH76" s="149"/>
      <c r="OQI76" s="149"/>
      <c r="OQJ76" s="149"/>
      <c r="OQK76" s="149"/>
      <c r="OQL76" s="149"/>
      <c r="OQM76" s="149"/>
      <c r="OQN76" s="149"/>
      <c r="OQO76" s="149"/>
      <c r="OQP76" s="149"/>
      <c r="OQQ76" s="149"/>
      <c r="OQR76" s="149"/>
      <c r="OQS76" s="150"/>
      <c r="OQT76" s="149"/>
      <c r="OQU76" s="149"/>
      <c r="OQV76" s="149"/>
      <c r="OQW76" s="149"/>
      <c r="OQX76" s="149"/>
      <c r="OQY76" s="149"/>
      <c r="OQZ76" s="149"/>
      <c r="ORA76" s="149"/>
      <c r="ORB76" s="149"/>
      <c r="ORC76" s="149"/>
      <c r="ORD76" s="149"/>
      <c r="ORE76" s="149"/>
      <c r="ORF76" s="149"/>
      <c r="ORG76" s="149"/>
      <c r="ORH76" s="149"/>
      <c r="ORI76" s="150"/>
      <c r="ORJ76" s="149"/>
      <c r="ORK76" s="149"/>
      <c r="ORL76" s="149"/>
      <c r="ORM76" s="149"/>
      <c r="ORN76" s="149"/>
      <c r="ORO76" s="149"/>
      <c r="ORP76" s="149"/>
      <c r="ORQ76" s="149"/>
      <c r="ORR76" s="149"/>
      <c r="ORS76" s="149"/>
      <c r="ORT76" s="149"/>
      <c r="ORU76" s="149"/>
      <c r="ORV76" s="149"/>
      <c r="ORW76" s="149"/>
      <c r="ORX76" s="149"/>
      <c r="ORY76" s="150"/>
      <c r="ORZ76" s="149"/>
      <c r="OSA76" s="149"/>
      <c r="OSB76" s="149"/>
      <c r="OSC76" s="149"/>
      <c r="OSD76" s="149"/>
      <c r="OSE76" s="149"/>
      <c r="OSF76" s="149"/>
      <c r="OSG76" s="149"/>
      <c r="OSH76" s="149"/>
      <c r="OSI76" s="149"/>
      <c r="OSJ76" s="149"/>
      <c r="OSK76" s="149"/>
      <c r="OSL76" s="149"/>
      <c r="OSM76" s="149"/>
      <c r="OSN76" s="149"/>
      <c r="OSO76" s="150"/>
      <c r="OSP76" s="149"/>
      <c r="OSQ76" s="149"/>
      <c r="OSR76" s="149"/>
      <c r="OSS76" s="149"/>
      <c r="OST76" s="149"/>
      <c r="OSU76" s="149"/>
      <c r="OSV76" s="149"/>
      <c r="OSW76" s="149"/>
      <c r="OSX76" s="149"/>
      <c r="OSY76" s="149"/>
      <c r="OSZ76" s="149"/>
      <c r="OTA76" s="149"/>
      <c r="OTB76" s="149"/>
      <c r="OTC76" s="149"/>
      <c r="OTD76" s="149"/>
      <c r="OTE76" s="150"/>
      <c r="OTF76" s="149"/>
      <c r="OTG76" s="149"/>
      <c r="OTH76" s="149"/>
      <c r="OTI76" s="149"/>
      <c r="OTJ76" s="149"/>
      <c r="OTK76" s="149"/>
      <c r="OTL76" s="149"/>
      <c r="OTM76" s="149"/>
      <c r="OTN76" s="149"/>
      <c r="OTO76" s="149"/>
      <c r="OTP76" s="149"/>
      <c r="OTQ76" s="149"/>
      <c r="OTR76" s="149"/>
      <c r="OTS76" s="149"/>
      <c r="OTT76" s="149"/>
      <c r="OTU76" s="150"/>
      <c r="OTV76" s="149"/>
      <c r="OTW76" s="149"/>
      <c r="OTX76" s="149"/>
      <c r="OTY76" s="149"/>
      <c r="OTZ76" s="149"/>
      <c r="OUA76" s="149"/>
      <c r="OUB76" s="149"/>
      <c r="OUC76" s="149"/>
      <c r="OUD76" s="149"/>
      <c r="OUE76" s="149"/>
      <c r="OUF76" s="149"/>
      <c r="OUG76" s="149"/>
      <c r="OUH76" s="149"/>
      <c r="OUI76" s="149"/>
      <c r="OUJ76" s="149"/>
      <c r="OUK76" s="150"/>
      <c r="OUL76" s="149"/>
      <c r="OUM76" s="149"/>
      <c r="OUN76" s="149"/>
      <c r="OUO76" s="149"/>
      <c r="OUP76" s="149"/>
      <c r="OUQ76" s="149"/>
      <c r="OUR76" s="149"/>
      <c r="OUS76" s="149"/>
      <c r="OUT76" s="149"/>
      <c r="OUU76" s="149"/>
      <c r="OUV76" s="149"/>
      <c r="OUW76" s="149"/>
      <c r="OUX76" s="149"/>
      <c r="OUY76" s="149"/>
      <c r="OUZ76" s="149"/>
      <c r="OVA76" s="150"/>
      <c r="OVB76" s="149"/>
      <c r="OVC76" s="149"/>
      <c r="OVD76" s="149"/>
      <c r="OVE76" s="149"/>
      <c r="OVF76" s="149"/>
      <c r="OVG76" s="149"/>
      <c r="OVH76" s="149"/>
      <c r="OVI76" s="149"/>
      <c r="OVJ76" s="149"/>
      <c r="OVK76" s="149"/>
      <c r="OVL76" s="149"/>
      <c r="OVM76" s="149"/>
      <c r="OVN76" s="149"/>
      <c r="OVO76" s="149"/>
      <c r="OVP76" s="149"/>
      <c r="OVQ76" s="150"/>
      <c r="OVR76" s="149"/>
      <c r="OVS76" s="149"/>
      <c r="OVT76" s="149"/>
      <c r="OVU76" s="149"/>
      <c r="OVV76" s="149"/>
      <c r="OVW76" s="149"/>
      <c r="OVX76" s="149"/>
      <c r="OVY76" s="149"/>
      <c r="OVZ76" s="149"/>
      <c r="OWA76" s="149"/>
      <c r="OWB76" s="149"/>
      <c r="OWC76" s="149"/>
      <c r="OWD76" s="149"/>
      <c r="OWE76" s="149"/>
      <c r="OWF76" s="149"/>
      <c r="OWG76" s="150"/>
      <c r="OWH76" s="149"/>
      <c r="OWI76" s="149"/>
      <c r="OWJ76" s="149"/>
      <c r="OWK76" s="149"/>
      <c r="OWL76" s="149"/>
      <c r="OWM76" s="149"/>
      <c r="OWN76" s="149"/>
      <c r="OWO76" s="149"/>
      <c r="OWP76" s="149"/>
      <c r="OWQ76" s="149"/>
      <c r="OWR76" s="149"/>
      <c r="OWS76" s="149"/>
      <c r="OWT76" s="149"/>
      <c r="OWU76" s="149"/>
      <c r="OWV76" s="149"/>
      <c r="OWW76" s="150"/>
      <c r="OWX76" s="149"/>
      <c r="OWY76" s="149"/>
      <c r="OWZ76" s="149"/>
      <c r="OXA76" s="149"/>
      <c r="OXB76" s="149"/>
      <c r="OXC76" s="149"/>
      <c r="OXD76" s="149"/>
      <c r="OXE76" s="149"/>
      <c r="OXF76" s="149"/>
      <c r="OXG76" s="149"/>
      <c r="OXH76" s="149"/>
      <c r="OXI76" s="149"/>
      <c r="OXJ76" s="149"/>
      <c r="OXK76" s="149"/>
      <c r="OXL76" s="149"/>
      <c r="OXM76" s="150"/>
      <c r="OXN76" s="149"/>
      <c r="OXO76" s="149"/>
      <c r="OXP76" s="149"/>
      <c r="OXQ76" s="149"/>
      <c r="OXR76" s="149"/>
      <c r="OXS76" s="149"/>
      <c r="OXT76" s="149"/>
      <c r="OXU76" s="149"/>
      <c r="OXV76" s="149"/>
      <c r="OXW76" s="149"/>
      <c r="OXX76" s="149"/>
      <c r="OXY76" s="149"/>
      <c r="OXZ76" s="149"/>
      <c r="OYA76" s="149"/>
      <c r="OYB76" s="149"/>
      <c r="OYC76" s="150"/>
      <c r="OYD76" s="149"/>
      <c r="OYE76" s="149"/>
      <c r="OYF76" s="149"/>
      <c r="OYG76" s="149"/>
      <c r="OYH76" s="149"/>
      <c r="OYI76" s="149"/>
      <c r="OYJ76" s="149"/>
      <c r="OYK76" s="149"/>
      <c r="OYL76" s="149"/>
      <c r="OYM76" s="149"/>
      <c r="OYN76" s="149"/>
      <c r="OYO76" s="149"/>
      <c r="OYP76" s="149"/>
      <c r="OYQ76" s="149"/>
      <c r="OYR76" s="149"/>
      <c r="OYS76" s="150"/>
      <c r="OYT76" s="149"/>
      <c r="OYU76" s="149"/>
      <c r="OYV76" s="149"/>
      <c r="OYW76" s="149"/>
      <c r="OYX76" s="149"/>
      <c r="OYY76" s="149"/>
      <c r="OYZ76" s="149"/>
      <c r="OZA76" s="149"/>
      <c r="OZB76" s="149"/>
      <c r="OZC76" s="149"/>
      <c r="OZD76" s="149"/>
      <c r="OZE76" s="149"/>
      <c r="OZF76" s="149"/>
      <c r="OZG76" s="149"/>
      <c r="OZH76" s="149"/>
      <c r="OZI76" s="150"/>
      <c r="OZJ76" s="149"/>
      <c r="OZK76" s="149"/>
      <c r="OZL76" s="149"/>
      <c r="OZM76" s="149"/>
      <c r="OZN76" s="149"/>
      <c r="OZO76" s="149"/>
      <c r="OZP76" s="149"/>
      <c r="OZQ76" s="149"/>
      <c r="OZR76" s="149"/>
      <c r="OZS76" s="149"/>
      <c r="OZT76" s="149"/>
      <c r="OZU76" s="149"/>
      <c r="OZV76" s="149"/>
      <c r="OZW76" s="149"/>
      <c r="OZX76" s="149"/>
      <c r="OZY76" s="150"/>
      <c r="OZZ76" s="149"/>
      <c r="PAA76" s="149"/>
      <c r="PAB76" s="149"/>
      <c r="PAC76" s="149"/>
      <c r="PAD76" s="149"/>
      <c r="PAE76" s="149"/>
      <c r="PAF76" s="149"/>
      <c r="PAG76" s="149"/>
      <c r="PAH76" s="149"/>
      <c r="PAI76" s="149"/>
      <c r="PAJ76" s="149"/>
      <c r="PAK76" s="149"/>
      <c r="PAL76" s="149"/>
      <c r="PAM76" s="149"/>
      <c r="PAN76" s="149"/>
      <c r="PAO76" s="150"/>
      <c r="PAP76" s="149"/>
      <c r="PAQ76" s="149"/>
      <c r="PAR76" s="149"/>
      <c r="PAS76" s="149"/>
      <c r="PAT76" s="149"/>
      <c r="PAU76" s="149"/>
      <c r="PAV76" s="149"/>
      <c r="PAW76" s="149"/>
      <c r="PAX76" s="149"/>
      <c r="PAY76" s="149"/>
      <c r="PAZ76" s="149"/>
      <c r="PBA76" s="149"/>
      <c r="PBB76" s="149"/>
      <c r="PBC76" s="149"/>
      <c r="PBD76" s="149"/>
      <c r="PBE76" s="150"/>
      <c r="PBF76" s="149"/>
      <c r="PBG76" s="149"/>
      <c r="PBH76" s="149"/>
      <c r="PBI76" s="149"/>
      <c r="PBJ76" s="149"/>
      <c r="PBK76" s="149"/>
      <c r="PBL76" s="149"/>
      <c r="PBM76" s="149"/>
      <c r="PBN76" s="149"/>
      <c r="PBO76" s="149"/>
      <c r="PBP76" s="149"/>
      <c r="PBQ76" s="149"/>
      <c r="PBR76" s="149"/>
      <c r="PBS76" s="149"/>
      <c r="PBT76" s="149"/>
      <c r="PBU76" s="150"/>
      <c r="PBV76" s="149"/>
      <c r="PBW76" s="149"/>
      <c r="PBX76" s="149"/>
      <c r="PBY76" s="149"/>
      <c r="PBZ76" s="149"/>
      <c r="PCA76" s="149"/>
      <c r="PCB76" s="149"/>
      <c r="PCC76" s="149"/>
      <c r="PCD76" s="149"/>
      <c r="PCE76" s="149"/>
      <c r="PCF76" s="149"/>
      <c r="PCG76" s="149"/>
      <c r="PCH76" s="149"/>
      <c r="PCI76" s="149"/>
      <c r="PCJ76" s="149"/>
      <c r="PCK76" s="150"/>
      <c r="PCL76" s="149"/>
      <c r="PCM76" s="149"/>
      <c r="PCN76" s="149"/>
      <c r="PCO76" s="149"/>
      <c r="PCP76" s="149"/>
      <c r="PCQ76" s="149"/>
      <c r="PCR76" s="149"/>
      <c r="PCS76" s="149"/>
      <c r="PCT76" s="149"/>
      <c r="PCU76" s="149"/>
      <c r="PCV76" s="149"/>
      <c r="PCW76" s="149"/>
      <c r="PCX76" s="149"/>
      <c r="PCY76" s="149"/>
      <c r="PCZ76" s="149"/>
      <c r="PDA76" s="150"/>
      <c r="PDB76" s="149"/>
      <c r="PDC76" s="149"/>
      <c r="PDD76" s="149"/>
      <c r="PDE76" s="149"/>
      <c r="PDF76" s="149"/>
      <c r="PDG76" s="149"/>
      <c r="PDH76" s="149"/>
      <c r="PDI76" s="149"/>
      <c r="PDJ76" s="149"/>
      <c r="PDK76" s="149"/>
      <c r="PDL76" s="149"/>
      <c r="PDM76" s="149"/>
      <c r="PDN76" s="149"/>
      <c r="PDO76" s="149"/>
      <c r="PDP76" s="149"/>
      <c r="PDQ76" s="150"/>
      <c r="PDR76" s="149"/>
      <c r="PDS76" s="149"/>
      <c r="PDT76" s="149"/>
      <c r="PDU76" s="149"/>
      <c r="PDV76" s="149"/>
      <c r="PDW76" s="149"/>
      <c r="PDX76" s="149"/>
      <c r="PDY76" s="149"/>
      <c r="PDZ76" s="149"/>
      <c r="PEA76" s="149"/>
      <c r="PEB76" s="149"/>
      <c r="PEC76" s="149"/>
      <c r="PED76" s="149"/>
      <c r="PEE76" s="149"/>
      <c r="PEF76" s="149"/>
      <c r="PEG76" s="150"/>
      <c r="PEH76" s="149"/>
      <c r="PEI76" s="149"/>
      <c r="PEJ76" s="149"/>
      <c r="PEK76" s="149"/>
      <c r="PEL76" s="149"/>
      <c r="PEM76" s="149"/>
      <c r="PEN76" s="149"/>
      <c r="PEO76" s="149"/>
      <c r="PEP76" s="149"/>
      <c r="PEQ76" s="149"/>
      <c r="PER76" s="149"/>
      <c r="PES76" s="149"/>
      <c r="PET76" s="149"/>
      <c r="PEU76" s="149"/>
      <c r="PEV76" s="149"/>
      <c r="PEW76" s="150"/>
      <c r="PEX76" s="149"/>
      <c r="PEY76" s="149"/>
      <c r="PEZ76" s="149"/>
      <c r="PFA76" s="149"/>
      <c r="PFB76" s="149"/>
      <c r="PFC76" s="149"/>
      <c r="PFD76" s="149"/>
      <c r="PFE76" s="149"/>
      <c r="PFF76" s="149"/>
      <c r="PFG76" s="149"/>
      <c r="PFH76" s="149"/>
      <c r="PFI76" s="149"/>
      <c r="PFJ76" s="149"/>
      <c r="PFK76" s="149"/>
      <c r="PFL76" s="149"/>
      <c r="PFM76" s="150"/>
      <c r="PFN76" s="149"/>
      <c r="PFO76" s="149"/>
      <c r="PFP76" s="149"/>
      <c r="PFQ76" s="149"/>
      <c r="PFR76" s="149"/>
      <c r="PFS76" s="149"/>
      <c r="PFT76" s="149"/>
      <c r="PFU76" s="149"/>
      <c r="PFV76" s="149"/>
      <c r="PFW76" s="149"/>
      <c r="PFX76" s="149"/>
      <c r="PFY76" s="149"/>
      <c r="PFZ76" s="149"/>
      <c r="PGA76" s="149"/>
      <c r="PGB76" s="149"/>
      <c r="PGC76" s="150"/>
      <c r="PGD76" s="149"/>
      <c r="PGE76" s="149"/>
      <c r="PGF76" s="149"/>
      <c r="PGG76" s="149"/>
      <c r="PGH76" s="149"/>
      <c r="PGI76" s="149"/>
      <c r="PGJ76" s="149"/>
      <c r="PGK76" s="149"/>
      <c r="PGL76" s="149"/>
      <c r="PGM76" s="149"/>
      <c r="PGN76" s="149"/>
      <c r="PGO76" s="149"/>
      <c r="PGP76" s="149"/>
      <c r="PGQ76" s="149"/>
      <c r="PGR76" s="149"/>
      <c r="PGS76" s="150"/>
      <c r="PGT76" s="149"/>
      <c r="PGU76" s="149"/>
      <c r="PGV76" s="149"/>
      <c r="PGW76" s="149"/>
      <c r="PGX76" s="149"/>
      <c r="PGY76" s="149"/>
      <c r="PGZ76" s="149"/>
      <c r="PHA76" s="149"/>
      <c r="PHB76" s="149"/>
      <c r="PHC76" s="149"/>
      <c r="PHD76" s="149"/>
      <c r="PHE76" s="149"/>
      <c r="PHF76" s="149"/>
      <c r="PHG76" s="149"/>
      <c r="PHH76" s="149"/>
      <c r="PHI76" s="150"/>
      <c r="PHJ76" s="149"/>
      <c r="PHK76" s="149"/>
      <c r="PHL76" s="149"/>
      <c r="PHM76" s="149"/>
      <c r="PHN76" s="149"/>
      <c r="PHO76" s="149"/>
      <c r="PHP76" s="149"/>
      <c r="PHQ76" s="149"/>
      <c r="PHR76" s="149"/>
      <c r="PHS76" s="149"/>
      <c r="PHT76" s="149"/>
      <c r="PHU76" s="149"/>
      <c r="PHV76" s="149"/>
      <c r="PHW76" s="149"/>
      <c r="PHX76" s="149"/>
      <c r="PHY76" s="150"/>
      <c r="PHZ76" s="149"/>
      <c r="PIA76" s="149"/>
      <c r="PIB76" s="149"/>
      <c r="PIC76" s="149"/>
      <c r="PID76" s="149"/>
      <c r="PIE76" s="149"/>
      <c r="PIF76" s="149"/>
      <c r="PIG76" s="149"/>
      <c r="PIH76" s="149"/>
      <c r="PII76" s="149"/>
      <c r="PIJ76" s="149"/>
      <c r="PIK76" s="149"/>
      <c r="PIL76" s="149"/>
      <c r="PIM76" s="149"/>
      <c r="PIN76" s="149"/>
      <c r="PIO76" s="150"/>
      <c r="PIP76" s="149"/>
      <c r="PIQ76" s="149"/>
      <c r="PIR76" s="149"/>
      <c r="PIS76" s="149"/>
      <c r="PIT76" s="149"/>
      <c r="PIU76" s="149"/>
      <c r="PIV76" s="149"/>
      <c r="PIW76" s="149"/>
      <c r="PIX76" s="149"/>
      <c r="PIY76" s="149"/>
      <c r="PIZ76" s="149"/>
      <c r="PJA76" s="149"/>
      <c r="PJB76" s="149"/>
      <c r="PJC76" s="149"/>
      <c r="PJD76" s="149"/>
      <c r="PJE76" s="150"/>
      <c r="PJF76" s="149"/>
      <c r="PJG76" s="149"/>
      <c r="PJH76" s="149"/>
      <c r="PJI76" s="149"/>
      <c r="PJJ76" s="149"/>
      <c r="PJK76" s="149"/>
      <c r="PJL76" s="149"/>
      <c r="PJM76" s="149"/>
      <c r="PJN76" s="149"/>
      <c r="PJO76" s="149"/>
      <c r="PJP76" s="149"/>
      <c r="PJQ76" s="149"/>
      <c r="PJR76" s="149"/>
      <c r="PJS76" s="149"/>
      <c r="PJT76" s="149"/>
      <c r="PJU76" s="150"/>
      <c r="PJV76" s="149"/>
      <c r="PJW76" s="149"/>
      <c r="PJX76" s="149"/>
      <c r="PJY76" s="149"/>
      <c r="PJZ76" s="149"/>
      <c r="PKA76" s="149"/>
      <c r="PKB76" s="149"/>
      <c r="PKC76" s="149"/>
      <c r="PKD76" s="149"/>
      <c r="PKE76" s="149"/>
      <c r="PKF76" s="149"/>
      <c r="PKG76" s="149"/>
      <c r="PKH76" s="149"/>
      <c r="PKI76" s="149"/>
      <c r="PKJ76" s="149"/>
      <c r="PKK76" s="150"/>
      <c r="PKL76" s="149"/>
      <c r="PKM76" s="149"/>
      <c r="PKN76" s="149"/>
      <c r="PKO76" s="149"/>
      <c r="PKP76" s="149"/>
      <c r="PKQ76" s="149"/>
      <c r="PKR76" s="149"/>
      <c r="PKS76" s="149"/>
      <c r="PKT76" s="149"/>
      <c r="PKU76" s="149"/>
      <c r="PKV76" s="149"/>
      <c r="PKW76" s="149"/>
      <c r="PKX76" s="149"/>
      <c r="PKY76" s="149"/>
      <c r="PKZ76" s="149"/>
      <c r="PLA76" s="150"/>
      <c r="PLB76" s="149"/>
      <c r="PLC76" s="149"/>
      <c r="PLD76" s="149"/>
      <c r="PLE76" s="149"/>
      <c r="PLF76" s="149"/>
      <c r="PLG76" s="149"/>
      <c r="PLH76" s="149"/>
      <c r="PLI76" s="149"/>
      <c r="PLJ76" s="149"/>
      <c r="PLK76" s="149"/>
      <c r="PLL76" s="149"/>
      <c r="PLM76" s="149"/>
      <c r="PLN76" s="149"/>
      <c r="PLO76" s="149"/>
      <c r="PLP76" s="149"/>
      <c r="PLQ76" s="150"/>
      <c r="PLR76" s="149"/>
      <c r="PLS76" s="149"/>
      <c r="PLT76" s="149"/>
      <c r="PLU76" s="149"/>
      <c r="PLV76" s="149"/>
      <c r="PLW76" s="149"/>
      <c r="PLX76" s="149"/>
      <c r="PLY76" s="149"/>
      <c r="PLZ76" s="149"/>
      <c r="PMA76" s="149"/>
      <c r="PMB76" s="149"/>
      <c r="PMC76" s="149"/>
      <c r="PMD76" s="149"/>
      <c r="PME76" s="149"/>
      <c r="PMF76" s="149"/>
      <c r="PMG76" s="150"/>
      <c r="PMH76" s="149"/>
      <c r="PMI76" s="149"/>
      <c r="PMJ76" s="149"/>
      <c r="PMK76" s="149"/>
      <c r="PML76" s="149"/>
      <c r="PMM76" s="149"/>
      <c r="PMN76" s="149"/>
      <c r="PMO76" s="149"/>
      <c r="PMP76" s="149"/>
      <c r="PMQ76" s="149"/>
      <c r="PMR76" s="149"/>
      <c r="PMS76" s="149"/>
      <c r="PMT76" s="149"/>
      <c r="PMU76" s="149"/>
      <c r="PMV76" s="149"/>
      <c r="PMW76" s="150"/>
      <c r="PMX76" s="149"/>
      <c r="PMY76" s="149"/>
      <c r="PMZ76" s="149"/>
      <c r="PNA76" s="149"/>
      <c r="PNB76" s="149"/>
      <c r="PNC76" s="149"/>
      <c r="PND76" s="149"/>
      <c r="PNE76" s="149"/>
      <c r="PNF76" s="149"/>
      <c r="PNG76" s="149"/>
      <c r="PNH76" s="149"/>
      <c r="PNI76" s="149"/>
      <c r="PNJ76" s="149"/>
      <c r="PNK76" s="149"/>
      <c r="PNL76" s="149"/>
      <c r="PNM76" s="150"/>
      <c r="PNN76" s="149"/>
      <c r="PNO76" s="149"/>
      <c r="PNP76" s="149"/>
      <c r="PNQ76" s="149"/>
      <c r="PNR76" s="149"/>
      <c r="PNS76" s="149"/>
      <c r="PNT76" s="149"/>
      <c r="PNU76" s="149"/>
      <c r="PNV76" s="149"/>
      <c r="PNW76" s="149"/>
      <c r="PNX76" s="149"/>
      <c r="PNY76" s="149"/>
      <c r="PNZ76" s="149"/>
      <c r="POA76" s="149"/>
      <c r="POB76" s="149"/>
      <c r="POC76" s="150"/>
      <c r="POD76" s="149"/>
      <c r="POE76" s="149"/>
      <c r="POF76" s="149"/>
      <c r="POG76" s="149"/>
      <c r="POH76" s="149"/>
      <c r="POI76" s="149"/>
      <c r="POJ76" s="149"/>
      <c r="POK76" s="149"/>
      <c r="POL76" s="149"/>
      <c r="POM76" s="149"/>
      <c r="PON76" s="149"/>
      <c r="POO76" s="149"/>
      <c r="POP76" s="149"/>
      <c r="POQ76" s="149"/>
      <c r="POR76" s="149"/>
      <c r="POS76" s="150"/>
      <c r="POT76" s="149"/>
      <c r="POU76" s="149"/>
      <c r="POV76" s="149"/>
      <c r="POW76" s="149"/>
      <c r="POX76" s="149"/>
      <c r="POY76" s="149"/>
      <c r="POZ76" s="149"/>
      <c r="PPA76" s="149"/>
      <c r="PPB76" s="149"/>
      <c r="PPC76" s="149"/>
      <c r="PPD76" s="149"/>
      <c r="PPE76" s="149"/>
      <c r="PPF76" s="149"/>
      <c r="PPG76" s="149"/>
      <c r="PPH76" s="149"/>
      <c r="PPI76" s="150"/>
      <c r="PPJ76" s="149"/>
      <c r="PPK76" s="149"/>
      <c r="PPL76" s="149"/>
      <c r="PPM76" s="149"/>
      <c r="PPN76" s="149"/>
      <c r="PPO76" s="149"/>
      <c r="PPP76" s="149"/>
      <c r="PPQ76" s="149"/>
      <c r="PPR76" s="149"/>
      <c r="PPS76" s="149"/>
      <c r="PPT76" s="149"/>
      <c r="PPU76" s="149"/>
      <c r="PPV76" s="149"/>
      <c r="PPW76" s="149"/>
      <c r="PPX76" s="149"/>
      <c r="PPY76" s="150"/>
      <c r="PPZ76" s="149"/>
      <c r="PQA76" s="149"/>
      <c r="PQB76" s="149"/>
      <c r="PQC76" s="149"/>
      <c r="PQD76" s="149"/>
      <c r="PQE76" s="149"/>
      <c r="PQF76" s="149"/>
      <c r="PQG76" s="149"/>
      <c r="PQH76" s="149"/>
      <c r="PQI76" s="149"/>
      <c r="PQJ76" s="149"/>
      <c r="PQK76" s="149"/>
      <c r="PQL76" s="149"/>
      <c r="PQM76" s="149"/>
      <c r="PQN76" s="149"/>
      <c r="PQO76" s="150"/>
      <c r="PQP76" s="149"/>
      <c r="PQQ76" s="149"/>
      <c r="PQR76" s="149"/>
      <c r="PQS76" s="149"/>
      <c r="PQT76" s="149"/>
      <c r="PQU76" s="149"/>
      <c r="PQV76" s="149"/>
      <c r="PQW76" s="149"/>
      <c r="PQX76" s="149"/>
      <c r="PQY76" s="149"/>
      <c r="PQZ76" s="149"/>
      <c r="PRA76" s="149"/>
      <c r="PRB76" s="149"/>
      <c r="PRC76" s="149"/>
      <c r="PRD76" s="149"/>
      <c r="PRE76" s="150"/>
      <c r="PRF76" s="149"/>
      <c r="PRG76" s="149"/>
      <c r="PRH76" s="149"/>
      <c r="PRI76" s="149"/>
      <c r="PRJ76" s="149"/>
      <c r="PRK76" s="149"/>
      <c r="PRL76" s="149"/>
      <c r="PRM76" s="149"/>
      <c r="PRN76" s="149"/>
      <c r="PRO76" s="149"/>
      <c r="PRP76" s="149"/>
      <c r="PRQ76" s="149"/>
      <c r="PRR76" s="149"/>
      <c r="PRS76" s="149"/>
      <c r="PRT76" s="149"/>
      <c r="PRU76" s="150"/>
      <c r="PRV76" s="149"/>
      <c r="PRW76" s="149"/>
      <c r="PRX76" s="149"/>
      <c r="PRY76" s="149"/>
      <c r="PRZ76" s="149"/>
      <c r="PSA76" s="149"/>
      <c r="PSB76" s="149"/>
      <c r="PSC76" s="149"/>
      <c r="PSD76" s="149"/>
      <c r="PSE76" s="149"/>
      <c r="PSF76" s="149"/>
      <c r="PSG76" s="149"/>
      <c r="PSH76" s="149"/>
      <c r="PSI76" s="149"/>
      <c r="PSJ76" s="149"/>
      <c r="PSK76" s="150"/>
      <c r="PSL76" s="149"/>
      <c r="PSM76" s="149"/>
      <c r="PSN76" s="149"/>
      <c r="PSO76" s="149"/>
      <c r="PSP76" s="149"/>
      <c r="PSQ76" s="149"/>
      <c r="PSR76" s="149"/>
      <c r="PSS76" s="149"/>
      <c r="PST76" s="149"/>
      <c r="PSU76" s="149"/>
      <c r="PSV76" s="149"/>
      <c r="PSW76" s="149"/>
      <c r="PSX76" s="149"/>
      <c r="PSY76" s="149"/>
      <c r="PSZ76" s="149"/>
      <c r="PTA76" s="150"/>
      <c r="PTB76" s="149"/>
      <c r="PTC76" s="149"/>
      <c r="PTD76" s="149"/>
      <c r="PTE76" s="149"/>
      <c r="PTF76" s="149"/>
      <c r="PTG76" s="149"/>
      <c r="PTH76" s="149"/>
      <c r="PTI76" s="149"/>
      <c r="PTJ76" s="149"/>
      <c r="PTK76" s="149"/>
      <c r="PTL76" s="149"/>
      <c r="PTM76" s="149"/>
      <c r="PTN76" s="149"/>
      <c r="PTO76" s="149"/>
      <c r="PTP76" s="149"/>
      <c r="PTQ76" s="150"/>
      <c r="PTR76" s="149"/>
      <c r="PTS76" s="149"/>
      <c r="PTT76" s="149"/>
      <c r="PTU76" s="149"/>
      <c r="PTV76" s="149"/>
      <c r="PTW76" s="149"/>
      <c r="PTX76" s="149"/>
      <c r="PTY76" s="149"/>
      <c r="PTZ76" s="149"/>
      <c r="PUA76" s="149"/>
      <c r="PUB76" s="149"/>
      <c r="PUC76" s="149"/>
      <c r="PUD76" s="149"/>
      <c r="PUE76" s="149"/>
      <c r="PUF76" s="149"/>
      <c r="PUG76" s="150"/>
      <c r="PUH76" s="149"/>
      <c r="PUI76" s="149"/>
      <c r="PUJ76" s="149"/>
      <c r="PUK76" s="149"/>
      <c r="PUL76" s="149"/>
      <c r="PUM76" s="149"/>
      <c r="PUN76" s="149"/>
      <c r="PUO76" s="149"/>
      <c r="PUP76" s="149"/>
      <c r="PUQ76" s="149"/>
      <c r="PUR76" s="149"/>
      <c r="PUS76" s="149"/>
      <c r="PUT76" s="149"/>
      <c r="PUU76" s="149"/>
      <c r="PUV76" s="149"/>
      <c r="PUW76" s="150"/>
      <c r="PUX76" s="149"/>
      <c r="PUY76" s="149"/>
      <c r="PUZ76" s="149"/>
      <c r="PVA76" s="149"/>
      <c r="PVB76" s="149"/>
      <c r="PVC76" s="149"/>
      <c r="PVD76" s="149"/>
      <c r="PVE76" s="149"/>
      <c r="PVF76" s="149"/>
      <c r="PVG76" s="149"/>
      <c r="PVH76" s="149"/>
      <c r="PVI76" s="149"/>
      <c r="PVJ76" s="149"/>
      <c r="PVK76" s="149"/>
      <c r="PVL76" s="149"/>
      <c r="PVM76" s="150"/>
      <c r="PVN76" s="149"/>
      <c r="PVO76" s="149"/>
      <c r="PVP76" s="149"/>
      <c r="PVQ76" s="149"/>
      <c r="PVR76" s="149"/>
      <c r="PVS76" s="149"/>
      <c r="PVT76" s="149"/>
      <c r="PVU76" s="149"/>
      <c r="PVV76" s="149"/>
      <c r="PVW76" s="149"/>
      <c r="PVX76" s="149"/>
      <c r="PVY76" s="149"/>
      <c r="PVZ76" s="149"/>
      <c r="PWA76" s="149"/>
      <c r="PWB76" s="149"/>
      <c r="PWC76" s="150"/>
      <c r="PWD76" s="149"/>
      <c r="PWE76" s="149"/>
      <c r="PWF76" s="149"/>
      <c r="PWG76" s="149"/>
      <c r="PWH76" s="149"/>
      <c r="PWI76" s="149"/>
      <c r="PWJ76" s="149"/>
      <c r="PWK76" s="149"/>
      <c r="PWL76" s="149"/>
      <c r="PWM76" s="149"/>
      <c r="PWN76" s="149"/>
      <c r="PWO76" s="149"/>
      <c r="PWP76" s="149"/>
      <c r="PWQ76" s="149"/>
      <c r="PWR76" s="149"/>
      <c r="PWS76" s="150"/>
      <c r="PWT76" s="149"/>
      <c r="PWU76" s="149"/>
      <c r="PWV76" s="149"/>
      <c r="PWW76" s="149"/>
      <c r="PWX76" s="149"/>
      <c r="PWY76" s="149"/>
      <c r="PWZ76" s="149"/>
      <c r="PXA76" s="149"/>
      <c r="PXB76" s="149"/>
      <c r="PXC76" s="149"/>
      <c r="PXD76" s="149"/>
      <c r="PXE76" s="149"/>
      <c r="PXF76" s="149"/>
      <c r="PXG76" s="149"/>
      <c r="PXH76" s="149"/>
      <c r="PXI76" s="150"/>
      <c r="PXJ76" s="149"/>
      <c r="PXK76" s="149"/>
      <c r="PXL76" s="149"/>
      <c r="PXM76" s="149"/>
      <c r="PXN76" s="149"/>
      <c r="PXO76" s="149"/>
      <c r="PXP76" s="149"/>
      <c r="PXQ76" s="149"/>
      <c r="PXR76" s="149"/>
      <c r="PXS76" s="149"/>
      <c r="PXT76" s="149"/>
      <c r="PXU76" s="149"/>
      <c r="PXV76" s="149"/>
      <c r="PXW76" s="149"/>
      <c r="PXX76" s="149"/>
      <c r="PXY76" s="150"/>
      <c r="PXZ76" s="149"/>
      <c r="PYA76" s="149"/>
      <c r="PYB76" s="149"/>
      <c r="PYC76" s="149"/>
      <c r="PYD76" s="149"/>
      <c r="PYE76" s="149"/>
      <c r="PYF76" s="149"/>
      <c r="PYG76" s="149"/>
      <c r="PYH76" s="149"/>
      <c r="PYI76" s="149"/>
      <c r="PYJ76" s="149"/>
      <c r="PYK76" s="149"/>
      <c r="PYL76" s="149"/>
      <c r="PYM76" s="149"/>
      <c r="PYN76" s="149"/>
      <c r="PYO76" s="150"/>
      <c r="PYP76" s="149"/>
      <c r="PYQ76" s="149"/>
      <c r="PYR76" s="149"/>
      <c r="PYS76" s="149"/>
      <c r="PYT76" s="149"/>
      <c r="PYU76" s="149"/>
      <c r="PYV76" s="149"/>
      <c r="PYW76" s="149"/>
      <c r="PYX76" s="149"/>
      <c r="PYY76" s="149"/>
      <c r="PYZ76" s="149"/>
      <c r="PZA76" s="149"/>
      <c r="PZB76" s="149"/>
      <c r="PZC76" s="149"/>
      <c r="PZD76" s="149"/>
      <c r="PZE76" s="150"/>
      <c r="PZF76" s="149"/>
      <c r="PZG76" s="149"/>
      <c r="PZH76" s="149"/>
      <c r="PZI76" s="149"/>
      <c r="PZJ76" s="149"/>
      <c r="PZK76" s="149"/>
      <c r="PZL76" s="149"/>
      <c r="PZM76" s="149"/>
      <c r="PZN76" s="149"/>
      <c r="PZO76" s="149"/>
      <c r="PZP76" s="149"/>
      <c r="PZQ76" s="149"/>
      <c r="PZR76" s="149"/>
      <c r="PZS76" s="149"/>
      <c r="PZT76" s="149"/>
      <c r="PZU76" s="150"/>
      <c r="PZV76" s="149"/>
      <c r="PZW76" s="149"/>
      <c r="PZX76" s="149"/>
      <c r="PZY76" s="149"/>
      <c r="PZZ76" s="149"/>
      <c r="QAA76" s="149"/>
      <c r="QAB76" s="149"/>
      <c r="QAC76" s="149"/>
      <c r="QAD76" s="149"/>
      <c r="QAE76" s="149"/>
      <c r="QAF76" s="149"/>
      <c r="QAG76" s="149"/>
      <c r="QAH76" s="149"/>
      <c r="QAI76" s="149"/>
      <c r="QAJ76" s="149"/>
      <c r="QAK76" s="150"/>
      <c r="QAL76" s="149"/>
      <c r="QAM76" s="149"/>
      <c r="QAN76" s="149"/>
      <c r="QAO76" s="149"/>
      <c r="QAP76" s="149"/>
      <c r="QAQ76" s="149"/>
      <c r="QAR76" s="149"/>
      <c r="QAS76" s="149"/>
      <c r="QAT76" s="149"/>
      <c r="QAU76" s="149"/>
      <c r="QAV76" s="149"/>
      <c r="QAW76" s="149"/>
      <c r="QAX76" s="149"/>
      <c r="QAY76" s="149"/>
      <c r="QAZ76" s="149"/>
      <c r="QBA76" s="150"/>
      <c r="QBB76" s="149"/>
      <c r="QBC76" s="149"/>
      <c r="QBD76" s="149"/>
      <c r="QBE76" s="149"/>
      <c r="QBF76" s="149"/>
      <c r="QBG76" s="149"/>
      <c r="QBH76" s="149"/>
      <c r="QBI76" s="149"/>
      <c r="QBJ76" s="149"/>
      <c r="QBK76" s="149"/>
      <c r="QBL76" s="149"/>
      <c r="QBM76" s="149"/>
      <c r="QBN76" s="149"/>
      <c r="QBO76" s="149"/>
      <c r="QBP76" s="149"/>
      <c r="QBQ76" s="150"/>
      <c r="QBR76" s="149"/>
      <c r="QBS76" s="149"/>
      <c r="QBT76" s="149"/>
      <c r="QBU76" s="149"/>
      <c r="QBV76" s="149"/>
      <c r="QBW76" s="149"/>
      <c r="QBX76" s="149"/>
      <c r="QBY76" s="149"/>
      <c r="QBZ76" s="149"/>
      <c r="QCA76" s="149"/>
      <c r="QCB76" s="149"/>
      <c r="QCC76" s="149"/>
      <c r="QCD76" s="149"/>
      <c r="QCE76" s="149"/>
      <c r="QCF76" s="149"/>
      <c r="QCG76" s="150"/>
      <c r="QCH76" s="149"/>
      <c r="QCI76" s="149"/>
      <c r="QCJ76" s="149"/>
      <c r="QCK76" s="149"/>
      <c r="QCL76" s="149"/>
      <c r="QCM76" s="149"/>
      <c r="QCN76" s="149"/>
      <c r="QCO76" s="149"/>
      <c r="QCP76" s="149"/>
      <c r="QCQ76" s="149"/>
      <c r="QCR76" s="149"/>
      <c r="QCS76" s="149"/>
      <c r="QCT76" s="149"/>
      <c r="QCU76" s="149"/>
      <c r="QCV76" s="149"/>
      <c r="QCW76" s="150"/>
      <c r="QCX76" s="149"/>
      <c r="QCY76" s="149"/>
      <c r="QCZ76" s="149"/>
      <c r="QDA76" s="149"/>
      <c r="QDB76" s="149"/>
      <c r="QDC76" s="149"/>
      <c r="QDD76" s="149"/>
      <c r="QDE76" s="149"/>
      <c r="QDF76" s="149"/>
      <c r="QDG76" s="149"/>
      <c r="QDH76" s="149"/>
      <c r="QDI76" s="149"/>
      <c r="QDJ76" s="149"/>
      <c r="QDK76" s="149"/>
      <c r="QDL76" s="149"/>
      <c r="QDM76" s="150"/>
      <c r="QDN76" s="149"/>
      <c r="QDO76" s="149"/>
      <c r="QDP76" s="149"/>
      <c r="QDQ76" s="149"/>
      <c r="QDR76" s="149"/>
      <c r="QDS76" s="149"/>
      <c r="QDT76" s="149"/>
      <c r="QDU76" s="149"/>
      <c r="QDV76" s="149"/>
      <c r="QDW76" s="149"/>
      <c r="QDX76" s="149"/>
      <c r="QDY76" s="149"/>
      <c r="QDZ76" s="149"/>
      <c r="QEA76" s="149"/>
      <c r="QEB76" s="149"/>
      <c r="QEC76" s="150"/>
      <c r="QED76" s="149"/>
      <c r="QEE76" s="149"/>
      <c r="QEF76" s="149"/>
      <c r="QEG76" s="149"/>
      <c r="QEH76" s="149"/>
      <c r="QEI76" s="149"/>
      <c r="QEJ76" s="149"/>
      <c r="QEK76" s="149"/>
      <c r="QEL76" s="149"/>
      <c r="QEM76" s="149"/>
      <c r="QEN76" s="149"/>
      <c r="QEO76" s="149"/>
      <c r="QEP76" s="149"/>
      <c r="QEQ76" s="149"/>
      <c r="QER76" s="149"/>
      <c r="QES76" s="150"/>
      <c r="QET76" s="149"/>
      <c r="QEU76" s="149"/>
      <c r="QEV76" s="149"/>
      <c r="QEW76" s="149"/>
      <c r="QEX76" s="149"/>
      <c r="QEY76" s="149"/>
      <c r="QEZ76" s="149"/>
      <c r="QFA76" s="149"/>
      <c r="QFB76" s="149"/>
      <c r="QFC76" s="149"/>
      <c r="QFD76" s="149"/>
      <c r="QFE76" s="149"/>
      <c r="QFF76" s="149"/>
      <c r="QFG76" s="149"/>
      <c r="QFH76" s="149"/>
      <c r="QFI76" s="150"/>
      <c r="QFJ76" s="149"/>
      <c r="QFK76" s="149"/>
      <c r="QFL76" s="149"/>
      <c r="QFM76" s="149"/>
      <c r="QFN76" s="149"/>
      <c r="QFO76" s="149"/>
      <c r="QFP76" s="149"/>
      <c r="QFQ76" s="149"/>
      <c r="QFR76" s="149"/>
      <c r="QFS76" s="149"/>
      <c r="QFT76" s="149"/>
      <c r="QFU76" s="149"/>
      <c r="QFV76" s="149"/>
      <c r="QFW76" s="149"/>
      <c r="QFX76" s="149"/>
      <c r="QFY76" s="150"/>
      <c r="QFZ76" s="149"/>
      <c r="QGA76" s="149"/>
      <c r="QGB76" s="149"/>
      <c r="QGC76" s="149"/>
      <c r="QGD76" s="149"/>
      <c r="QGE76" s="149"/>
      <c r="QGF76" s="149"/>
      <c r="QGG76" s="149"/>
      <c r="QGH76" s="149"/>
      <c r="QGI76" s="149"/>
      <c r="QGJ76" s="149"/>
      <c r="QGK76" s="149"/>
      <c r="QGL76" s="149"/>
      <c r="QGM76" s="149"/>
      <c r="QGN76" s="149"/>
      <c r="QGO76" s="150"/>
      <c r="QGP76" s="149"/>
      <c r="QGQ76" s="149"/>
      <c r="QGR76" s="149"/>
      <c r="QGS76" s="149"/>
      <c r="QGT76" s="149"/>
      <c r="QGU76" s="149"/>
      <c r="QGV76" s="149"/>
      <c r="QGW76" s="149"/>
      <c r="QGX76" s="149"/>
      <c r="QGY76" s="149"/>
      <c r="QGZ76" s="149"/>
      <c r="QHA76" s="149"/>
      <c r="QHB76" s="149"/>
      <c r="QHC76" s="149"/>
      <c r="QHD76" s="149"/>
      <c r="QHE76" s="150"/>
      <c r="QHF76" s="149"/>
      <c r="QHG76" s="149"/>
      <c r="QHH76" s="149"/>
      <c r="QHI76" s="149"/>
      <c r="QHJ76" s="149"/>
      <c r="QHK76" s="149"/>
      <c r="QHL76" s="149"/>
      <c r="QHM76" s="149"/>
      <c r="QHN76" s="149"/>
      <c r="QHO76" s="149"/>
      <c r="QHP76" s="149"/>
      <c r="QHQ76" s="149"/>
      <c r="QHR76" s="149"/>
      <c r="QHS76" s="149"/>
      <c r="QHT76" s="149"/>
      <c r="QHU76" s="150"/>
      <c r="QHV76" s="149"/>
      <c r="QHW76" s="149"/>
      <c r="QHX76" s="149"/>
      <c r="QHY76" s="149"/>
      <c r="QHZ76" s="149"/>
      <c r="QIA76" s="149"/>
      <c r="QIB76" s="149"/>
      <c r="QIC76" s="149"/>
      <c r="QID76" s="149"/>
      <c r="QIE76" s="149"/>
      <c r="QIF76" s="149"/>
      <c r="QIG76" s="149"/>
      <c r="QIH76" s="149"/>
      <c r="QII76" s="149"/>
      <c r="QIJ76" s="149"/>
      <c r="QIK76" s="150"/>
      <c r="QIL76" s="149"/>
      <c r="QIM76" s="149"/>
      <c r="QIN76" s="149"/>
      <c r="QIO76" s="149"/>
      <c r="QIP76" s="149"/>
      <c r="QIQ76" s="149"/>
      <c r="QIR76" s="149"/>
      <c r="QIS76" s="149"/>
      <c r="QIT76" s="149"/>
      <c r="QIU76" s="149"/>
      <c r="QIV76" s="149"/>
      <c r="QIW76" s="149"/>
      <c r="QIX76" s="149"/>
      <c r="QIY76" s="149"/>
      <c r="QIZ76" s="149"/>
      <c r="QJA76" s="150"/>
      <c r="QJB76" s="149"/>
      <c r="QJC76" s="149"/>
      <c r="QJD76" s="149"/>
      <c r="QJE76" s="149"/>
      <c r="QJF76" s="149"/>
      <c r="QJG76" s="149"/>
      <c r="QJH76" s="149"/>
      <c r="QJI76" s="149"/>
      <c r="QJJ76" s="149"/>
      <c r="QJK76" s="149"/>
      <c r="QJL76" s="149"/>
      <c r="QJM76" s="149"/>
      <c r="QJN76" s="149"/>
      <c r="QJO76" s="149"/>
      <c r="QJP76" s="149"/>
      <c r="QJQ76" s="150"/>
      <c r="QJR76" s="149"/>
      <c r="QJS76" s="149"/>
      <c r="QJT76" s="149"/>
      <c r="QJU76" s="149"/>
      <c r="QJV76" s="149"/>
      <c r="QJW76" s="149"/>
      <c r="QJX76" s="149"/>
      <c r="QJY76" s="149"/>
      <c r="QJZ76" s="149"/>
      <c r="QKA76" s="149"/>
      <c r="QKB76" s="149"/>
      <c r="QKC76" s="149"/>
      <c r="QKD76" s="149"/>
      <c r="QKE76" s="149"/>
      <c r="QKF76" s="149"/>
      <c r="QKG76" s="150"/>
      <c r="QKH76" s="149"/>
      <c r="QKI76" s="149"/>
      <c r="QKJ76" s="149"/>
      <c r="QKK76" s="149"/>
      <c r="QKL76" s="149"/>
      <c r="QKM76" s="149"/>
      <c r="QKN76" s="149"/>
      <c r="QKO76" s="149"/>
      <c r="QKP76" s="149"/>
      <c r="QKQ76" s="149"/>
      <c r="QKR76" s="149"/>
      <c r="QKS76" s="149"/>
      <c r="QKT76" s="149"/>
      <c r="QKU76" s="149"/>
      <c r="QKV76" s="149"/>
      <c r="QKW76" s="150"/>
      <c r="QKX76" s="149"/>
      <c r="QKY76" s="149"/>
      <c r="QKZ76" s="149"/>
      <c r="QLA76" s="149"/>
      <c r="QLB76" s="149"/>
      <c r="QLC76" s="149"/>
      <c r="QLD76" s="149"/>
      <c r="QLE76" s="149"/>
      <c r="QLF76" s="149"/>
      <c r="QLG76" s="149"/>
      <c r="QLH76" s="149"/>
      <c r="QLI76" s="149"/>
      <c r="QLJ76" s="149"/>
      <c r="QLK76" s="149"/>
      <c r="QLL76" s="149"/>
      <c r="QLM76" s="150"/>
      <c r="QLN76" s="149"/>
      <c r="QLO76" s="149"/>
      <c r="QLP76" s="149"/>
      <c r="QLQ76" s="149"/>
      <c r="QLR76" s="149"/>
      <c r="QLS76" s="149"/>
      <c r="QLT76" s="149"/>
      <c r="QLU76" s="149"/>
      <c r="QLV76" s="149"/>
      <c r="QLW76" s="149"/>
      <c r="QLX76" s="149"/>
      <c r="QLY76" s="149"/>
      <c r="QLZ76" s="149"/>
      <c r="QMA76" s="149"/>
      <c r="QMB76" s="149"/>
      <c r="QMC76" s="150"/>
      <c r="QMD76" s="149"/>
      <c r="QME76" s="149"/>
      <c r="QMF76" s="149"/>
      <c r="QMG76" s="149"/>
      <c r="QMH76" s="149"/>
      <c r="QMI76" s="149"/>
      <c r="QMJ76" s="149"/>
      <c r="QMK76" s="149"/>
      <c r="QML76" s="149"/>
      <c r="QMM76" s="149"/>
      <c r="QMN76" s="149"/>
      <c r="QMO76" s="149"/>
      <c r="QMP76" s="149"/>
      <c r="QMQ76" s="149"/>
      <c r="QMR76" s="149"/>
      <c r="QMS76" s="150"/>
      <c r="QMT76" s="149"/>
      <c r="QMU76" s="149"/>
      <c r="QMV76" s="149"/>
      <c r="QMW76" s="149"/>
      <c r="QMX76" s="149"/>
      <c r="QMY76" s="149"/>
      <c r="QMZ76" s="149"/>
      <c r="QNA76" s="149"/>
      <c r="QNB76" s="149"/>
      <c r="QNC76" s="149"/>
      <c r="QND76" s="149"/>
      <c r="QNE76" s="149"/>
      <c r="QNF76" s="149"/>
      <c r="QNG76" s="149"/>
      <c r="QNH76" s="149"/>
      <c r="QNI76" s="150"/>
      <c r="QNJ76" s="149"/>
      <c r="QNK76" s="149"/>
      <c r="QNL76" s="149"/>
      <c r="QNM76" s="149"/>
      <c r="QNN76" s="149"/>
      <c r="QNO76" s="149"/>
      <c r="QNP76" s="149"/>
      <c r="QNQ76" s="149"/>
      <c r="QNR76" s="149"/>
      <c r="QNS76" s="149"/>
      <c r="QNT76" s="149"/>
      <c r="QNU76" s="149"/>
      <c r="QNV76" s="149"/>
      <c r="QNW76" s="149"/>
      <c r="QNX76" s="149"/>
      <c r="QNY76" s="150"/>
      <c r="QNZ76" s="149"/>
      <c r="QOA76" s="149"/>
      <c r="QOB76" s="149"/>
      <c r="QOC76" s="149"/>
      <c r="QOD76" s="149"/>
      <c r="QOE76" s="149"/>
      <c r="QOF76" s="149"/>
      <c r="QOG76" s="149"/>
      <c r="QOH76" s="149"/>
      <c r="QOI76" s="149"/>
      <c r="QOJ76" s="149"/>
      <c r="QOK76" s="149"/>
      <c r="QOL76" s="149"/>
      <c r="QOM76" s="149"/>
      <c r="QON76" s="149"/>
      <c r="QOO76" s="150"/>
      <c r="QOP76" s="149"/>
      <c r="QOQ76" s="149"/>
      <c r="QOR76" s="149"/>
      <c r="QOS76" s="149"/>
      <c r="QOT76" s="149"/>
      <c r="QOU76" s="149"/>
      <c r="QOV76" s="149"/>
      <c r="QOW76" s="149"/>
      <c r="QOX76" s="149"/>
      <c r="QOY76" s="149"/>
      <c r="QOZ76" s="149"/>
      <c r="QPA76" s="149"/>
      <c r="QPB76" s="149"/>
      <c r="QPC76" s="149"/>
      <c r="QPD76" s="149"/>
      <c r="QPE76" s="150"/>
      <c r="QPF76" s="149"/>
      <c r="QPG76" s="149"/>
      <c r="QPH76" s="149"/>
      <c r="QPI76" s="149"/>
      <c r="QPJ76" s="149"/>
      <c r="QPK76" s="149"/>
      <c r="QPL76" s="149"/>
      <c r="QPM76" s="149"/>
      <c r="QPN76" s="149"/>
      <c r="QPO76" s="149"/>
      <c r="QPP76" s="149"/>
      <c r="QPQ76" s="149"/>
      <c r="QPR76" s="149"/>
      <c r="QPS76" s="149"/>
      <c r="QPT76" s="149"/>
      <c r="QPU76" s="150"/>
      <c r="QPV76" s="149"/>
      <c r="QPW76" s="149"/>
      <c r="QPX76" s="149"/>
      <c r="QPY76" s="149"/>
      <c r="QPZ76" s="149"/>
      <c r="QQA76" s="149"/>
      <c r="QQB76" s="149"/>
      <c r="QQC76" s="149"/>
      <c r="QQD76" s="149"/>
      <c r="QQE76" s="149"/>
      <c r="QQF76" s="149"/>
      <c r="QQG76" s="149"/>
      <c r="QQH76" s="149"/>
      <c r="QQI76" s="149"/>
      <c r="QQJ76" s="149"/>
      <c r="QQK76" s="150"/>
      <c r="QQL76" s="149"/>
      <c r="QQM76" s="149"/>
      <c r="QQN76" s="149"/>
      <c r="QQO76" s="149"/>
      <c r="QQP76" s="149"/>
      <c r="QQQ76" s="149"/>
      <c r="QQR76" s="149"/>
      <c r="QQS76" s="149"/>
      <c r="QQT76" s="149"/>
      <c r="QQU76" s="149"/>
      <c r="QQV76" s="149"/>
      <c r="QQW76" s="149"/>
      <c r="QQX76" s="149"/>
      <c r="QQY76" s="149"/>
      <c r="QQZ76" s="149"/>
      <c r="QRA76" s="150"/>
      <c r="QRB76" s="149"/>
      <c r="QRC76" s="149"/>
      <c r="QRD76" s="149"/>
      <c r="QRE76" s="149"/>
      <c r="QRF76" s="149"/>
      <c r="QRG76" s="149"/>
      <c r="QRH76" s="149"/>
      <c r="QRI76" s="149"/>
      <c r="QRJ76" s="149"/>
      <c r="QRK76" s="149"/>
      <c r="QRL76" s="149"/>
      <c r="QRM76" s="149"/>
      <c r="QRN76" s="149"/>
      <c r="QRO76" s="149"/>
      <c r="QRP76" s="149"/>
      <c r="QRQ76" s="150"/>
      <c r="QRR76" s="149"/>
      <c r="QRS76" s="149"/>
      <c r="QRT76" s="149"/>
      <c r="QRU76" s="149"/>
      <c r="QRV76" s="149"/>
      <c r="QRW76" s="149"/>
      <c r="QRX76" s="149"/>
      <c r="QRY76" s="149"/>
      <c r="QRZ76" s="149"/>
      <c r="QSA76" s="149"/>
      <c r="QSB76" s="149"/>
      <c r="QSC76" s="149"/>
      <c r="QSD76" s="149"/>
      <c r="QSE76" s="149"/>
      <c r="QSF76" s="149"/>
      <c r="QSG76" s="150"/>
      <c r="QSH76" s="149"/>
      <c r="QSI76" s="149"/>
      <c r="QSJ76" s="149"/>
      <c r="QSK76" s="149"/>
      <c r="QSL76" s="149"/>
      <c r="QSM76" s="149"/>
      <c r="QSN76" s="149"/>
      <c r="QSO76" s="149"/>
      <c r="QSP76" s="149"/>
      <c r="QSQ76" s="149"/>
      <c r="QSR76" s="149"/>
      <c r="QSS76" s="149"/>
      <c r="QST76" s="149"/>
      <c r="QSU76" s="149"/>
      <c r="QSV76" s="149"/>
      <c r="QSW76" s="150"/>
      <c r="QSX76" s="149"/>
      <c r="QSY76" s="149"/>
      <c r="QSZ76" s="149"/>
      <c r="QTA76" s="149"/>
      <c r="QTB76" s="149"/>
      <c r="QTC76" s="149"/>
      <c r="QTD76" s="149"/>
      <c r="QTE76" s="149"/>
      <c r="QTF76" s="149"/>
      <c r="QTG76" s="149"/>
      <c r="QTH76" s="149"/>
      <c r="QTI76" s="149"/>
      <c r="QTJ76" s="149"/>
      <c r="QTK76" s="149"/>
      <c r="QTL76" s="149"/>
      <c r="QTM76" s="150"/>
      <c r="QTN76" s="149"/>
      <c r="QTO76" s="149"/>
      <c r="QTP76" s="149"/>
      <c r="QTQ76" s="149"/>
      <c r="QTR76" s="149"/>
      <c r="QTS76" s="149"/>
      <c r="QTT76" s="149"/>
      <c r="QTU76" s="149"/>
      <c r="QTV76" s="149"/>
      <c r="QTW76" s="149"/>
      <c r="QTX76" s="149"/>
      <c r="QTY76" s="149"/>
      <c r="QTZ76" s="149"/>
      <c r="QUA76" s="149"/>
      <c r="QUB76" s="149"/>
      <c r="QUC76" s="150"/>
      <c r="QUD76" s="149"/>
      <c r="QUE76" s="149"/>
      <c r="QUF76" s="149"/>
      <c r="QUG76" s="149"/>
      <c r="QUH76" s="149"/>
      <c r="QUI76" s="149"/>
      <c r="QUJ76" s="149"/>
      <c r="QUK76" s="149"/>
      <c r="QUL76" s="149"/>
      <c r="QUM76" s="149"/>
      <c r="QUN76" s="149"/>
      <c r="QUO76" s="149"/>
      <c r="QUP76" s="149"/>
      <c r="QUQ76" s="149"/>
      <c r="QUR76" s="149"/>
      <c r="QUS76" s="150"/>
      <c r="QUT76" s="149"/>
      <c r="QUU76" s="149"/>
      <c r="QUV76" s="149"/>
      <c r="QUW76" s="149"/>
      <c r="QUX76" s="149"/>
      <c r="QUY76" s="149"/>
      <c r="QUZ76" s="149"/>
      <c r="QVA76" s="149"/>
      <c r="QVB76" s="149"/>
      <c r="QVC76" s="149"/>
      <c r="QVD76" s="149"/>
      <c r="QVE76" s="149"/>
      <c r="QVF76" s="149"/>
      <c r="QVG76" s="149"/>
      <c r="QVH76" s="149"/>
      <c r="QVI76" s="150"/>
      <c r="QVJ76" s="149"/>
      <c r="QVK76" s="149"/>
      <c r="QVL76" s="149"/>
      <c r="QVM76" s="149"/>
      <c r="QVN76" s="149"/>
      <c r="QVO76" s="149"/>
      <c r="QVP76" s="149"/>
      <c r="QVQ76" s="149"/>
      <c r="QVR76" s="149"/>
      <c r="QVS76" s="149"/>
      <c r="QVT76" s="149"/>
      <c r="QVU76" s="149"/>
      <c r="QVV76" s="149"/>
      <c r="QVW76" s="149"/>
      <c r="QVX76" s="149"/>
      <c r="QVY76" s="150"/>
      <c r="QVZ76" s="149"/>
      <c r="QWA76" s="149"/>
      <c r="QWB76" s="149"/>
      <c r="QWC76" s="149"/>
      <c r="QWD76" s="149"/>
      <c r="QWE76" s="149"/>
      <c r="QWF76" s="149"/>
      <c r="QWG76" s="149"/>
      <c r="QWH76" s="149"/>
      <c r="QWI76" s="149"/>
      <c r="QWJ76" s="149"/>
      <c r="QWK76" s="149"/>
      <c r="QWL76" s="149"/>
      <c r="QWM76" s="149"/>
      <c r="QWN76" s="149"/>
      <c r="QWO76" s="150"/>
      <c r="QWP76" s="149"/>
      <c r="QWQ76" s="149"/>
      <c r="QWR76" s="149"/>
      <c r="QWS76" s="149"/>
      <c r="QWT76" s="149"/>
      <c r="QWU76" s="149"/>
      <c r="QWV76" s="149"/>
      <c r="QWW76" s="149"/>
      <c r="QWX76" s="149"/>
      <c r="QWY76" s="149"/>
      <c r="QWZ76" s="149"/>
      <c r="QXA76" s="149"/>
      <c r="QXB76" s="149"/>
      <c r="QXC76" s="149"/>
      <c r="QXD76" s="149"/>
      <c r="QXE76" s="150"/>
      <c r="QXF76" s="149"/>
      <c r="QXG76" s="149"/>
      <c r="QXH76" s="149"/>
      <c r="QXI76" s="149"/>
      <c r="QXJ76" s="149"/>
      <c r="QXK76" s="149"/>
      <c r="QXL76" s="149"/>
      <c r="QXM76" s="149"/>
      <c r="QXN76" s="149"/>
      <c r="QXO76" s="149"/>
      <c r="QXP76" s="149"/>
      <c r="QXQ76" s="149"/>
      <c r="QXR76" s="149"/>
      <c r="QXS76" s="149"/>
      <c r="QXT76" s="149"/>
      <c r="QXU76" s="150"/>
      <c r="QXV76" s="149"/>
      <c r="QXW76" s="149"/>
      <c r="QXX76" s="149"/>
      <c r="QXY76" s="149"/>
      <c r="QXZ76" s="149"/>
      <c r="QYA76" s="149"/>
      <c r="QYB76" s="149"/>
      <c r="QYC76" s="149"/>
      <c r="QYD76" s="149"/>
      <c r="QYE76" s="149"/>
      <c r="QYF76" s="149"/>
      <c r="QYG76" s="149"/>
      <c r="QYH76" s="149"/>
      <c r="QYI76" s="149"/>
      <c r="QYJ76" s="149"/>
      <c r="QYK76" s="150"/>
      <c r="QYL76" s="149"/>
      <c r="QYM76" s="149"/>
      <c r="QYN76" s="149"/>
      <c r="QYO76" s="149"/>
      <c r="QYP76" s="149"/>
      <c r="QYQ76" s="149"/>
      <c r="QYR76" s="149"/>
      <c r="QYS76" s="149"/>
      <c r="QYT76" s="149"/>
      <c r="QYU76" s="149"/>
      <c r="QYV76" s="149"/>
      <c r="QYW76" s="149"/>
      <c r="QYX76" s="149"/>
      <c r="QYY76" s="149"/>
      <c r="QYZ76" s="149"/>
      <c r="QZA76" s="150"/>
      <c r="QZB76" s="149"/>
      <c r="QZC76" s="149"/>
      <c r="QZD76" s="149"/>
      <c r="QZE76" s="149"/>
      <c r="QZF76" s="149"/>
      <c r="QZG76" s="149"/>
      <c r="QZH76" s="149"/>
      <c r="QZI76" s="149"/>
      <c r="QZJ76" s="149"/>
      <c r="QZK76" s="149"/>
      <c r="QZL76" s="149"/>
      <c r="QZM76" s="149"/>
      <c r="QZN76" s="149"/>
      <c r="QZO76" s="149"/>
      <c r="QZP76" s="149"/>
      <c r="QZQ76" s="150"/>
      <c r="QZR76" s="149"/>
      <c r="QZS76" s="149"/>
      <c r="QZT76" s="149"/>
      <c r="QZU76" s="149"/>
      <c r="QZV76" s="149"/>
      <c r="QZW76" s="149"/>
      <c r="QZX76" s="149"/>
      <c r="QZY76" s="149"/>
      <c r="QZZ76" s="149"/>
      <c r="RAA76" s="149"/>
      <c r="RAB76" s="149"/>
      <c r="RAC76" s="149"/>
      <c r="RAD76" s="149"/>
      <c r="RAE76" s="149"/>
      <c r="RAF76" s="149"/>
      <c r="RAG76" s="150"/>
      <c r="RAH76" s="149"/>
      <c r="RAI76" s="149"/>
      <c r="RAJ76" s="149"/>
      <c r="RAK76" s="149"/>
      <c r="RAL76" s="149"/>
      <c r="RAM76" s="149"/>
      <c r="RAN76" s="149"/>
      <c r="RAO76" s="149"/>
      <c r="RAP76" s="149"/>
      <c r="RAQ76" s="149"/>
      <c r="RAR76" s="149"/>
      <c r="RAS76" s="149"/>
      <c r="RAT76" s="149"/>
      <c r="RAU76" s="149"/>
      <c r="RAV76" s="149"/>
      <c r="RAW76" s="150"/>
      <c r="RAX76" s="149"/>
      <c r="RAY76" s="149"/>
      <c r="RAZ76" s="149"/>
      <c r="RBA76" s="149"/>
      <c r="RBB76" s="149"/>
      <c r="RBC76" s="149"/>
      <c r="RBD76" s="149"/>
      <c r="RBE76" s="149"/>
      <c r="RBF76" s="149"/>
      <c r="RBG76" s="149"/>
      <c r="RBH76" s="149"/>
      <c r="RBI76" s="149"/>
      <c r="RBJ76" s="149"/>
      <c r="RBK76" s="149"/>
      <c r="RBL76" s="149"/>
      <c r="RBM76" s="150"/>
      <c r="RBN76" s="149"/>
      <c r="RBO76" s="149"/>
      <c r="RBP76" s="149"/>
      <c r="RBQ76" s="149"/>
      <c r="RBR76" s="149"/>
      <c r="RBS76" s="149"/>
      <c r="RBT76" s="149"/>
      <c r="RBU76" s="149"/>
      <c r="RBV76" s="149"/>
      <c r="RBW76" s="149"/>
      <c r="RBX76" s="149"/>
      <c r="RBY76" s="149"/>
      <c r="RBZ76" s="149"/>
      <c r="RCA76" s="149"/>
      <c r="RCB76" s="149"/>
      <c r="RCC76" s="150"/>
      <c r="RCD76" s="149"/>
      <c r="RCE76" s="149"/>
      <c r="RCF76" s="149"/>
      <c r="RCG76" s="149"/>
      <c r="RCH76" s="149"/>
      <c r="RCI76" s="149"/>
      <c r="RCJ76" s="149"/>
      <c r="RCK76" s="149"/>
      <c r="RCL76" s="149"/>
      <c r="RCM76" s="149"/>
      <c r="RCN76" s="149"/>
      <c r="RCO76" s="149"/>
      <c r="RCP76" s="149"/>
      <c r="RCQ76" s="149"/>
      <c r="RCR76" s="149"/>
      <c r="RCS76" s="150"/>
      <c r="RCT76" s="149"/>
      <c r="RCU76" s="149"/>
      <c r="RCV76" s="149"/>
      <c r="RCW76" s="149"/>
      <c r="RCX76" s="149"/>
      <c r="RCY76" s="149"/>
      <c r="RCZ76" s="149"/>
      <c r="RDA76" s="149"/>
      <c r="RDB76" s="149"/>
      <c r="RDC76" s="149"/>
      <c r="RDD76" s="149"/>
      <c r="RDE76" s="149"/>
      <c r="RDF76" s="149"/>
      <c r="RDG76" s="149"/>
      <c r="RDH76" s="149"/>
      <c r="RDI76" s="150"/>
      <c r="RDJ76" s="149"/>
      <c r="RDK76" s="149"/>
      <c r="RDL76" s="149"/>
      <c r="RDM76" s="149"/>
      <c r="RDN76" s="149"/>
      <c r="RDO76" s="149"/>
      <c r="RDP76" s="149"/>
      <c r="RDQ76" s="149"/>
      <c r="RDR76" s="149"/>
      <c r="RDS76" s="149"/>
      <c r="RDT76" s="149"/>
      <c r="RDU76" s="149"/>
      <c r="RDV76" s="149"/>
      <c r="RDW76" s="149"/>
      <c r="RDX76" s="149"/>
      <c r="RDY76" s="150"/>
      <c r="RDZ76" s="149"/>
      <c r="REA76" s="149"/>
      <c r="REB76" s="149"/>
      <c r="REC76" s="149"/>
      <c r="RED76" s="149"/>
      <c r="REE76" s="149"/>
      <c r="REF76" s="149"/>
      <c r="REG76" s="149"/>
      <c r="REH76" s="149"/>
      <c r="REI76" s="149"/>
      <c r="REJ76" s="149"/>
      <c r="REK76" s="149"/>
      <c r="REL76" s="149"/>
      <c r="REM76" s="149"/>
      <c r="REN76" s="149"/>
      <c r="REO76" s="150"/>
      <c r="REP76" s="149"/>
      <c r="REQ76" s="149"/>
      <c r="RER76" s="149"/>
      <c r="RES76" s="149"/>
      <c r="RET76" s="149"/>
      <c r="REU76" s="149"/>
      <c r="REV76" s="149"/>
      <c r="REW76" s="149"/>
      <c r="REX76" s="149"/>
      <c r="REY76" s="149"/>
      <c r="REZ76" s="149"/>
      <c r="RFA76" s="149"/>
      <c r="RFB76" s="149"/>
      <c r="RFC76" s="149"/>
      <c r="RFD76" s="149"/>
      <c r="RFE76" s="150"/>
      <c r="RFF76" s="149"/>
      <c r="RFG76" s="149"/>
      <c r="RFH76" s="149"/>
      <c r="RFI76" s="149"/>
      <c r="RFJ76" s="149"/>
      <c r="RFK76" s="149"/>
      <c r="RFL76" s="149"/>
      <c r="RFM76" s="149"/>
      <c r="RFN76" s="149"/>
      <c r="RFO76" s="149"/>
      <c r="RFP76" s="149"/>
      <c r="RFQ76" s="149"/>
      <c r="RFR76" s="149"/>
      <c r="RFS76" s="149"/>
      <c r="RFT76" s="149"/>
      <c r="RFU76" s="150"/>
      <c r="RFV76" s="149"/>
      <c r="RFW76" s="149"/>
      <c r="RFX76" s="149"/>
      <c r="RFY76" s="149"/>
      <c r="RFZ76" s="149"/>
      <c r="RGA76" s="149"/>
      <c r="RGB76" s="149"/>
      <c r="RGC76" s="149"/>
      <c r="RGD76" s="149"/>
      <c r="RGE76" s="149"/>
      <c r="RGF76" s="149"/>
      <c r="RGG76" s="149"/>
      <c r="RGH76" s="149"/>
      <c r="RGI76" s="149"/>
      <c r="RGJ76" s="149"/>
      <c r="RGK76" s="150"/>
      <c r="RGL76" s="149"/>
      <c r="RGM76" s="149"/>
      <c r="RGN76" s="149"/>
      <c r="RGO76" s="149"/>
      <c r="RGP76" s="149"/>
      <c r="RGQ76" s="149"/>
      <c r="RGR76" s="149"/>
      <c r="RGS76" s="149"/>
      <c r="RGT76" s="149"/>
      <c r="RGU76" s="149"/>
      <c r="RGV76" s="149"/>
      <c r="RGW76" s="149"/>
      <c r="RGX76" s="149"/>
      <c r="RGY76" s="149"/>
      <c r="RGZ76" s="149"/>
      <c r="RHA76" s="150"/>
      <c r="RHB76" s="149"/>
      <c r="RHC76" s="149"/>
      <c r="RHD76" s="149"/>
      <c r="RHE76" s="149"/>
      <c r="RHF76" s="149"/>
      <c r="RHG76" s="149"/>
      <c r="RHH76" s="149"/>
      <c r="RHI76" s="149"/>
      <c r="RHJ76" s="149"/>
      <c r="RHK76" s="149"/>
      <c r="RHL76" s="149"/>
      <c r="RHM76" s="149"/>
      <c r="RHN76" s="149"/>
      <c r="RHO76" s="149"/>
      <c r="RHP76" s="149"/>
      <c r="RHQ76" s="150"/>
      <c r="RHR76" s="149"/>
      <c r="RHS76" s="149"/>
      <c r="RHT76" s="149"/>
      <c r="RHU76" s="149"/>
      <c r="RHV76" s="149"/>
      <c r="RHW76" s="149"/>
      <c r="RHX76" s="149"/>
      <c r="RHY76" s="149"/>
      <c r="RHZ76" s="149"/>
      <c r="RIA76" s="149"/>
      <c r="RIB76" s="149"/>
      <c r="RIC76" s="149"/>
      <c r="RID76" s="149"/>
      <c r="RIE76" s="149"/>
      <c r="RIF76" s="149"/>
      <c r="RIG76" s="150"/>
      <c r="RIH76" s="149"/>
      <c r="RII76" s="149"/>
      <c r="RIJ76" s="149"/>
      <c r="RIK76" s="149"/>
      <c r="RIL76" s="149"/>
      <c r="RIM76" s="149"/>
      <c r="RIN76" s="149"/>
      <c r="RIO76" s="149"/>
      <c r="RIP76" s="149"/>
      <c r="RIQ76" s="149"/>
      <c r="RIR76" s="149"/>
      <c r="RIS76" s="149"/>
      <c r="RIT76" s="149"/>
      <c r="RIU76" s="149"/>
      <c r="RIV76" s="149"/>
      <c r="RIW76" s="150"/>
      <c r="RIX76" s="149"/>
      <c r="RIY76" s="149"/>
      <c r="RIZ76" s="149"/>
      <c r="RJA76" s="149"/>
      <c r="RJB76" s="149"/>
      <c r="RJC76" s="149"/>
      <c r="RJD76" s="149"/>
      <c r="RJE76" s="149"/>
      <c r="RJF76" s="149"/>
      <c r="RJG76" s="149"/>
      <c r="RJH76" s="149"/>
      <c r="RJI76" s="149"/>
      <c r="RJJ76" s="149"/>
      <c r="RJK76" s="149"/>
      <c r="RJL76" s="149"/>
      <c r="RJM76" s="150"/>
      <c r="RJN76" s="149"/>
      <c r="RJO76" s="149"/>
      <c r="RJP76" s="149"/>
      <c r="RJQ76" s="149"/>
      <c r="RJR76" s="149"/>
      <c r="RJS76" s="149"/>
      <c r="RJT76" s="149"/>
      <c r="RJU76" s="149"/>
      <c r="RJV76" s="149"/>
      <c r="RJW76" s="149"/>
      <c r="RJX76" s="149"/>
      <c r="RJY76" s="149"/>
      <c r="RJZ76" s="149"/>
      <c r="RKA76" s="149"/>
      <c r="RKB76" s="149"/>
      <c r="RKC76" s="150"/>
      <c r="RKD76" s="149"/>
      <c r="RKE76" s="149"/>
      <c r="RKF76" s="149"/>
      <c r="RKG76" s="149"/>
      <c r="RKH76" s="149"/>
      <c r="RKI76" s="149"/>
      <c r="RKJ76" s="149"/>
      <c r="RKK76" s="149"/>
      <c r="RKL76" s="149"/>
      <c r="RKM76" s="149"/>
      <c r="RKN76" s="149"/>
      <c r="RKO76" s="149"/>
      <c r="RKP76" s="149"/>
      <c r="RKQ76" s="149"/>
      <c r="RKR76" s="149"/>
      <c r="RKS76" s="150"/>
      <c r="RKT76" s="149"/>
      <c r="RKU76" s="149"/>
      <c r="RKV76" s="149"/>
      <c r="RKW76" s="149"/>
      <c r="RKX76" s="149"/>
      <c r="RKY76" s="149"/>
      <c r="RKZ76" s="149"/>
      <c r="RLA76" s="149"/>
      <c r="RLB76" s="149"/>
      <c r="RLC76" s="149"/>
      <c r="RLD76" s="149"/>
      <c r="RLE76" s="149"/>
      <c r="RLF76" s="149"/>
      <c r="RLG76" s="149"/>
      <c r="RLH76" s="149"/>
      <c r="RLI76" s="150"/>
      <c r="RLJ76" s="149"/>
      <c r="RLK76" s="149"/>
      <c r="RLL76" s="149"/>
      <c r="RLM76" s="149"/>
      <c r="RLN76" s="149"/>
      <c r="RLO76" s="149"/>
      <c r="RLP76" s="149"/>
      <c r="RLQ76" s="149"/>
      <c r="RLR76" s="149"/>
      <c r="RLS76" s="149"/>
      <c r="RLT76" s="149"/>
      <c r="RLU76" s="149"/>
      <c r="RLV76" s="149"/>
      <c r="RLW76" s="149"/>
      <c r="RLX76" s="149"/>
      <c r="RLY76" s="150"/>
      <c r="RLZ76" s="149"/>
      <c r="RMA76" s="149"/>
      <c r="RMB76" s="149"/>
      <c r="RMC76" s="149"/>
      <c r="RMD76" s="149"/>
      <c r="RME76" s="149"/>
      <c r="RMF76" s="149"/>
      <c r="RMG76" s="149"/>
      <c r="RMH76" s="149"/>
      <c r="RMI76" s="149"/>
      <c r="RMJ76" s="149"/>
      <c r="RMK76" s="149"/>
      <c r="RML76" s="149"/>
      <c r="RMM76" s="149"/>
      <c r="RMN76" s="149"/>
      <c r="RMO76" s="150"/>
      <c r="RMP76" s="149"/>
      <c r="RMQ76" s="149"/>
      <c r="RMR76" s="149"/>
      <c r="RMS76" s="149"/>
      <c r="RMT76" s="149"/>
      <c r="RMU76" s="149"/>
      <c r="RMV76" s="149"/>
      <c r="RMW76" s="149"/>
      <c r="RMX76" s="149"/>
      <c r="RMY76" s="149"/>
      <c r="RMZ76" s="149"/>
      <c r="RNA76" s="149"/>
      <c r="RNB76" s="149"/>
      <c r="RNC76" s="149"/>
      <c r="RND76" s="149"/>
      <c r="RNE76" s="150"/>
      <c r="RNF76" s="149"/>
      <c r="RNG76" s="149"/>
      <c r="RNH76" s="149"/>
      <c r="RNI76" s="149"/>
      <c r="RNJ76" s="149"/>
      <c r="RNK76" s="149"/>
      <c r="RNL76" s="149"/>
      <c r="RNM76" s="149"/>
      <c r="RNN76" s="149"/>
      <c r="RNO76" s="149"/>
      <c r="RNP76" s="149"/>
      <c r="RNQ76" s="149"/>
      <c r="RNR76" s="149"/>
      <c r="RNS76" s="149"/>
      <c r="RNT76" s="149"/>
      <c r="RNU76" s="150"/>
      <c r="RNV76" s="149"/>
      <c r="RNW76" s="149"/>
      <c r="RNX76" s="149"/>
      <c r="RNY76" s="149"/>
      <c r="RNZ76" s="149"/>
      <c r="ROA76" s="149"/>
      <c r="ROB76" s="149"/>
      <c r="ROC76" s="149"/>
      <c r="ROD76" s="149"/>
      <c r="ROE76" s="149"/>
      <c r="ROF76" s="149"/>
      <c r="ROG76" s="149"/>
      <c r="ROH76" s="149"/>
      <c r="ROI76" s="149"/>
      <c r="ROJ76" s="149"/>
      <c r="ROK76" s="150"/>
      <c r="ROL76" s="149"/>
      <c r="ROM76" s="149"/>
      <c r="RON76" s="149"/>
      <c r="ROO76" s="149"/>
      <c r="ROP76" s="149"/>
      <c r="ROQ76" s="149"/>
      <c r="ROR76" s="149"/>
      <c r="ROS76" s="149"/>
      <c r="ROT76" s="149"/>
      <c r="ROU76" s="149"/>
      <c r="ROV76" s="149"/>
      <c r="ROW76" s="149"/>
      <c r="ROX76" s="149"/>
      <c r="ROY76" s="149"/>
      <c r="ROZ76" s="149"/>
      <c r="RPA76" s="150"/>
      <c r="RPB76" s="149"/>
      <c r="RPC76" s="149"/>
      <c r="RPD76" s="149"/>
      <c r="RPE76" s="149"/>
      <c r="RPF76" s="149"/>
      <c r="RPG76" s="149"/>
      <c r="RPH76" s="149"/>
      <c r="RPI76" s="149"/>
      <c r="RPJ76" s="149"/>
      <c r="RPK76" s="149"/>
      <c r="RPL76" s="149"/>
      <c r="RPM76" s="149"/>
      <c r="RPN76" s="149"/>
      <c r="RPO76" s="149"/>
      <c r="RPP76" s="149"/>
      <c r="RPQ76" s="150"/>
      <c r="RPR76" s="149"/>
      <c r="RPS76" s="149"/>
      <c r="RPT76" s="149"/>
      <c r="RPU76" s="149"/>
      <c r="RPV76" s="149"/>
      <c r="RPW76" s="149"/>
      <c r="RPX76" s="149"/>
      <c r="RPY76" s="149"/>
      <c r="RPZ76" s="149"/>
      <c r="RQA76" s="149"/>
      <c r="RQB76" s="149"/>
      <c r="RQC76" s="149"/>
      <c r="RQD76" s="149"/>
      <c r="RQE76" s="149"/>
      <c r="RQF76" s="149"/>
      <c r="RQG76" s="150"/>
      <c r="RQH76" s="149"/>
      <c r="RQI76" s="149"/>
      <c r="RQJ76" s="149"/>
      <c r="RQK76" s="149"/>
      <c r="RQL76" s="149"/>
      <c r="RQM76" s="149"/>
      <c r="RQN76" s="149"/>
      <c r="RQO76" s="149"/>
      <c r="RQP76" s="149"/>
      <c r="RQQ76" s="149"/>
      <c r="RQR76" s="149"/>
      <c r="RQS76" s="149"/>
      <c r="RQT76" s="149"/>
      <c r="RQU76" s="149"/>
      <c r="RQV76" s="149"/>
      <c r="RQW76" s="150"/>
      <c r="RQX76" s="149"/>
      <c r="RQY76" s="149"/>
      <c r="RQZ76" s="149"/>
      <c r="RRA76" s="149"/>
      <c r="RRB76" s="149"/>
      <c r="RRC76" s="149"/>
      <c r="RRD76" s="149"/>
      <c r="RRE76" s="149"/>
      <c r="RRF76" s="149"/>
      <c r="RRG76" s="149"/>
      <c r="RRH76" s="149"/>
      <c r="RRI76" s="149"/>
      <c r="RRJ76" s="149"/>
      <c r="RRK76" s="149"/>
      <c r="RRL76" s="149"/>
      <c r="RRM76" s="150"/>
      <c r="RRN76" s="149"/>
      <c r="RRO76" s="149"/>
      <c r="RRP76" s="149"/>
      <c r="RRQ76" s="149"/>
      <c r="RRR76" s="149"/>
      <c r="RRS76" s="149"/>
      <c r="RRT76" s="149"/>
      <c r="RRU76" s="149"/>
      <c r="RRV76" s="149"/>
      <c r="RRW76" s="149"/>
      <c r="RRX76" s="149"/>
      <c r="RRY76" s="149"/>
      <c r="RRZ76" s="149"/>
      <c r="RSA76" s="149"/>
      <c r="RSB76" s="149"/>
      <c r="RSC76" s="150"/>
      <c r="RSD76" s="149"/>
      <c r="RSE76" s="149"/>
      <c r="RSF76" s="149"/>
      <c r="RSG76" s="149"/>
      <c r="RSH76" s="149"/>
      <c r="RSI76" s="149"/>
      <c r="RSJ76" s="149"/>
      <c r="RSK76" s="149"/>
      <c r="RSL76" s="149"/>
      <c r="RSM76" s="149"/>
      <c r="RSN76" s="149"/>
      <c r="RSO76" s="149"/>
      <c r="RSP76" s="149"/>
      <c r="RSQ76" s="149"/>
      <c r="RSR76" s="149"/>
      <c r="RSS76" s="150"/>
      <c r="RST76" s="149"/>
      <c r="RSU76" s="149"/>
      <c r="RSV76" s="149"/>
      <c r="RSW76" s="149"/>
      <c r="RSX76" s="149"/>
      <c r="RSY76" s="149"/>
      <c r="RSZ76" s="149"/>
      <c r="RTA76" s="149"/>
      <c r="RTB76" s="149"/>
      <c r="RTC76" s="149"/>
      <c r="RTD76" s="149"/>
      <c r="RTE76" s="149"/>
      <c r="RTF76" s="149"/>
      <c r="RTG76" s="149"/>
      <c r="RTH76" s="149"/>
      <c r="RTI76" s="150"/>
      <c r="RTJ76" s="149"/>
      <c r="RTK76" s="149"/>
      <c r="RTL76" s="149"/>
      <c r="RTM76" s="149"/>
      <c r="RTN76" s="149"/>
      <c r="RTO76" s="149"/>
      <c r="RTP76" s="149"/>
      <c r="RTQ76" s="149"/>
      <c r="RTR76" s="149"/>
      <c r="RTS76" s="149"/>
      <c r="RTT76" s="149"/>
      <c r="RTU76" s="149"/>
      <c r="RTV76" s="149"/>
      <c r="RTW76" s="149"/>
      <c r="RTX76" s="149"/>
      <c r="RTY76" s="150"/>
      <c r="RTZ76" s="149"/>
      <c r="RUA76" s="149"/>
      <c r="RUB76" s="149"/>
      <c r="RUC76" s="149"/>
      <c r="RUD76" s="149"/>
      <c r="RUE76" s="149"/>
      <c r="RUF76" s="149"/>
      <c r="RUG76" s="149"/>
      <c r="RUH76" s="149"/>
      <c r="RUI76" s="149"/>
      <c r="RUJ76" s="149"/>
      <c r="RUK76" s="149"/>
      <c r="RUL76" s="149"/>
      <c r="RUM76" s="149"/>
      <c r="RUN76" s="149"/>
      <c r="RUO76" s="150"/>
      <c r="RUP76" s="149"/>
      <c r="RUQ76" s="149"/>
      <c r="RUR76" s="149"/>
      <c r="RUS76" s="149"/>
      <c r="RUT76" s="149"/>
      <c r="RUU76" s="149"/>
      <c r="RUV76" s="149"/>
      <c r="RUW76" s="149"/>
      <c r="RUX76" s="149"/>
      <c r="RUY76" s="149"/>
      <c r="RUZ76" s="149"/>
      <c r="RVA76" s="149"/>
      <c r="RVB76" s="149"/>
      <c r="RVC76" s="149"/>
      <c r="RVD76" s="149"/>
      <c r="RVE76" s="150"/>
      <c r="RVF76" s="149"/>
      <c r="RVG76" s="149"/>
      <c r="RVH76" s="149"/>
      <c r="RVI76" s="149"/>
      <c r="RVJ76" s="149"/>
      <c r="RVK76" s="149"/>
      <c r="RVL76" s="149"/>
      <c r="RVM76" s="149"/>
      <c r="RVN76" s="149"/>
      <c r="RVO76" s="149"/>
      <c r="RVP76" s="149"/>
      <c r="RVQ76" s="149"/>
      <c r="RVR76" s="149"/>
      <c r="RVS76" s="149"/>
      <c r="RVT76" s="149"/>
      <c r="RVU76" s="150"/>
      <c r="RVV76" s="149"/>
      <c r="RVW76" s="149"/>
      <c r="RVX76" s="149"/>
      <c r="RVY76" s="149"/>
      <c r="RVZ76" s="149"/>
      <c r="RWA76" s="149"/>
      <c r="RWB76" s="149"/>
      <c r="RWC76" s="149"/>
      <c r="RWD76" s="149"/>
      <c r="RWE76" s="149"/>
      <c r="RWF76" s="149"/>
      <c r="RWG76" s="149"/>
      <c r="RWH76" s="149"/>
      <c r="RWI76" s="149"/>
      <c r="RWJ76" s="149"/>
      <c r="RWK76" s="150"/>
      <c r="RWL76" s="149"/>
      <c r="RWM76" s="149"/>
      <c r="RWN76" s="149"/>
      <c r="RWO76" s="149"/>
      <c r="RWP76" s="149"/>
      <c r="RWQ76" s="149"/>
      <c r="RWR76" s="149"/>
      <c r="RWS76" s="149"/>
      <c r="RWT76" s="149"/>
      <c r="RWU76" s="149"/>
      <c r="RWV76" s="149"/>
      <c r="RWW76" s="149"/>
      <c r="RWX76" s="149"/>
      <c r="RWY76" s="149"/>
      <c r="RWZ76" s="149"/>
      <c r="RXA76" s="150"/>
      <c r="RXB76" s="149"/>
      <c r="RXC76" s="149"/>
      <c r="RXD76" s="149"/>
      <c r="RXE76" s="149"/>
      <c r="RXF76" s="149"/>
      <c r="RXG76" s="149"/>
      <c r="RXH76" s="149"/>
      <c r="RXI76" s="149"/>
      <c r="RXJ76" s="149"/>
      <c r="RXK76" s="149"/>
      <c r="RXL76" s="149"/>
      <c r="RXM76" s="149"/>
      <c r="RXN76" s="149"/>
      <c r="RXO76" s="149"/>
      <c r="RXP76" s="149"/>
      <c r="RXQ76" s="150"/>
      <c r="RXR76" s="149"/>
      <c r="RXS76" s="149"/>
      <c r="RXT76" s="149"/>
      <c r="RXU76" s="149"/>
      <c r="RXV76" s="149"/>
      <c r="RXW76" s="149"/>
      <c r="RXX76" s="149"/>
      <c r="RXY76" s="149"/>
      <c r="RXZ76" s="149"/>
      <c r="RYA76" s="149"/>
      <c r="RYB76" s="149"/>
      <c r="RYC76" s="149"/>
      <c r="RYD76" s="149"/>
      <c r="RYE76" s="149"/>
      <c r="RYF76" s="149"/>
      <c r="RYG76" s="150"/>
      <c r="RYH76" s="149"/>
      <c r="RYI76" s="149"/>
      <c r="RYJ76" s="149"/>
      <c r="RYK76" s="149"/>
      <c r="RYL76" s="149"/>
      <c r="RYM76" s="149"/>
      <c r="RYN76" s="149"/>
      <c r="RYO76" s="149"/>
      <c r="RYP76" s="149"/>
      <c r="RYQ76" s="149"/>
      <c r="RYR76" s="149"/>
      <c r="RYS76" s="149"/>
      <c r="RYT76" s="149"/>
      <c r="RYU76" s="149"/>
      <c r="RYV76" s="149"/>
      <c r="RYW76" s="150"/>
      <c r="RYX76" s="149"/>
      <c r="RYY76" s="149"/>
      <c r="RYZ76" s="149"/>
      <c r="RZA76" s="149"/>
      <c r="RZB76" s="149"/>
      <c r="RZC76" s="149"/>
      <c r="RZD76" s="149"/>
      <c r="RZE76" s="149"/>
      <c r="RZF76" s="149"/>
      <c r="RZG76" s="149"/>
      <c r="RZH76" s="149"/>
      <c r="RZI76" s="149"/>
      <c r="RZJ76" s="149"/>
      <c r="RZK76" s="149"/>
      <c r="RZL76" s="149"/>
      <c r="RZM76" s="150"/>
      <c r="RZN76" s="149"/>
      <c r="RZO76" s="149"/>
      <c r="RZP76" s="149"/>
      <c r="RZQ76" s="149"/>
      <c r="RZR76" s="149"/>
      <c r="RZS76" s="149"/>
      <c r="RZT76" s="149"/>
      <c r="RZU76" s="149"/>
      <c r="RZV76" s="149"/>
      <c r="RZW76" s="149"/>
      <c r="RZX76" s="149"/>
      <c r="RZY76" s="149"/>
      <c r="RZZ76" s="149"/>
      <c r="SAA76" s="149"/>
      <c r="SAB76" s="149"/>
      <c r="SAC76" s="150"/>
      <c r="SAD76" s="149"/>
      <c r="SAE76" s="149"/>
      <c r="SAF76" s="149"/>
      <c r="SAG76" s="149"/>
      <c r="SAH76" s="149"/>
      <c r="SAI76" s="149"/>
      <c r="SAJ76" s="149"/>
      <c r="SAK76" s="149"/>
      <c r="SAL76" s="149"/>
      <c r="SAM76" s="149"/>
      <c r="SAN76" s="149"/>
      <c r="SAO76" s="149"/>
      <c r="SAP76" s="149"/>
      <c r="SAQ76" s="149"/>
      <c r="SAR76" s="149"/>
      <c r="SAS76" s="150"/>
      <c r="SAT76" s="149"/>
      <c r="SAU76" s="149"/>
      <c r="SAV76" s="149"/>
      <c r="SAW76" s="149"/>
      <c r="SAX76" s="149"/>
      <c r="SAY76" s="149"/>
      <c r="SAZ76" s="149"/>
      <c r="SBA76" s="149"/>
      <c r="SBB76" s="149"/>
      <c r="SBC76" s="149"/>
      <c r="SBD76" s="149"/>
      <c r="SBE76" s="149"/>
      <c r="SBF76" s="149"/>
      <c r="SBG76" s="149"/>
      <c r="SBH76" s="149"/>
      <c r="SBI76" s="150"/>
      <c r="SBJ76" s="149"/>
      <c r="SBK76" s="149"/>
      <c r="SBL76" s="149"/>
      <c r="SBM76" s="149"/>
      <c r="SBN76" s="149"/>
      <c r="SBO76" s="149"/>
      <c r="SBP76" s="149"/>
      <c r="SBQ76" s="149"/>
      <c r="SBR76" s="149"/>
      <c r="SBS76" s="149"/>
      <c r="SBT76" s="149"/>
      <c r="SBU76" s="149"/>
      <c r="SBV76" s="149"/>
      <c r="SBW76" s="149"/>
      <c r="SBX76" s="149"/>
      <c r="SBY76" s="150"/>
      <c r="SBZ76" s="149"/>
      <c r="SCA76" s="149"/>
      <c r="SCB76" s="149"/>
      <c r="SCC76" s="149"/>
      <c r="SCD76" s="149"/>
      <c r="SCE76" s="149"/>
      <c r="SCF76" s="149"/>
      <c r="SCG76" s="149"/>
      <c r="SCH76" s="149"/>
      <c r="SCI76" s="149"/>
      <c r="SCJ76" s="149"/>
      <c r="SCK76" s="149"/>
      <c r="SCL76" s="149"/>
      <c r="SCM76" s="149"/>
      <c r="SCN76" s="149"/>
      <c r="SCO76" s="150"/>
      <c r="SCP76" s="149"/>
      <c r="SCQ76" s="149"/>
      <c r="SCR76" s="149"/>
      <c r="SCS76" s="149"/>
      <c r="SCT76" s="149"/>
      <c r="SCU76" s="149"/>
      <c r="SCV76" s="149"/>
      <c r="SCW76" s="149"/>
      <c r="SCX76" s="149"/>
      <c r="SCY76" s="149"/>
      <c r="SCZ76" s="149"/>
      <c r="SDA76" s="149"/>
      <c r="SDB76" s="149"/>
      <c r="SDC76" s="149"/>
      <c r="SDD76" s="149"/>
      <c r="SDE76" s="150"/>
      <c r="SDF76" s="149"/>
      <c r="SDG76" s="149"/>
      <c r="SDH76" s="149"/>
      <c r="SDI76" s="149"/>
      <c r="SDJ76" s="149"/>
      <c r="SDK76" s="149"/>
      <c r="SDL76" s="149"/>
      <c r="SDM76" s="149"/>
      <c r="SDN76" s="149"/>
      <c r="SDO76" s="149"/>
      <c r="SDP76" s="149"/>
      <c r="SDQ76" s="149"/>
      <c r="SDR76" s="149"/>
      <c r="SDS76" s="149"/>
      <c r="SDT76" s="149"/>
      <c r="SDU76" s="150"/>
      <c r="SDV76" s="149"/>
      <c r="SDW76" s="149"/>
      <c r="SDX76" s="149"/>
      <c r="SDY76" s="149"/>
      <c r="SDZ76" s="149"/>
      <c r="SEA76" s="149"/>
      <c r="SEB76" s="149"/>
      <c r="SEC76" s="149"/>
      <c r="SED76" s="149"/>
      <c r="SEE76" s="149"/>
      <c r="SEF76" s="149"/>
      <c r="SEG76" s="149"/>
      <c r="SEH76" s="149"/>
      <c r="SEI76" s="149"/>
      <c r="SEJ76" s="149"/>
      <c r="SEK76" s="150"/>
      <c r="SEL76" s="149"/>
      <c r="SEM76" s="149"/>
      <c r="SEN76" s="149"/>
      <c r="SEO76" s="149"/>
      <c r="SEP76" s="149"/>
      <c r="SEQ76" s="149"/>
      <c r="SER76" s="149"/>
      <c r="SES76" s="149"/>
      <c r="SET76" s="149"/>
      <c r="SEU76" s="149"/>
      <c r="SEV76" s="149"/>
      <c r="SEW76" s="149"/>
      <c r="SEX76" s="149"/>
      <c r="SEY76" s="149"/>
      <c r="SEZ76" s="149"/>
      <c r="SFA76" s="150"/>
      <c r="SFB76" s="149"/>
      <c r="SFC76" s="149"/>
      <c r="SFD76" s="149"/>
      <c r="SFE76" s="149"/>
      <c r="SFF76" s="149"/>
      <c r="SFG76" s="149"/>
      <c r="SFH76" s="149"/>
      <c r="SFI76" s="149"/>
      <c r="SFJ76" s="149"/>
      <c r="SFK76" s="149"/>
      <c r="SFL76" s="149"/>
      <c r="SFM76" s="149"/>
      <c r="SFN76" s="149"/>
      <c r="SFO76" s="149"/>
      <c r="SFP76" s="149"/>
      <c r="SFQ76" s="150"/>
      <c r="SFR76" s="149"/>
      <c r="SFS76" s="149"/>
      <c r="SFT76" s="149"/>
      <c r="SFU76" s="149"/>
      <c r="SFV76" s="149"/>
      <c r="SFW76" s="149"/>
      <c r="SFX76" s="149"/>
      <c r="SFY76" s="149"/>
      <c r="SFZ76" s="149"/>
      <c r="SGA76" s="149"/>
      <c r="SGB76" s="149"/>
      <c r="SGC76" s="149"/>
      <c r="SGD76" s="149"/>
      <c r="SGE76" s="149"/>
      <c r="SGF76" s="149"/>
      <c r="SGG76" s="150"/>
      <c r="SGH76" s="149"/>
      <c r="SGI76" s="149"/>
      <c r="SGJ76" s="149"/>
      <c r="SGK76" s="149"/>
      <c r="SGL76" s="149"/>
      <c r="SGM76" s="149"/>
      <c r="SGN76" s="149"/>
      <c r="SGO76" s="149"/>
      <c r="SGP76" s="149"/>
      <c r="SGQ76" s="149"/>
      <c r="SGR76" s="149"/>
      <c r="SGS76" s="149"/>
      <c r="SGT76" s="149"/>
      <c r="SGU76" s="149"/>
      <c r="SGV76" s="149"/>
      <c r="SGW76" s="150"/>
      <c r="SGX76" s="149"/>
      <c r="SGY76" s="149"/>
      <c r="SGZ76" s="149"/>
      <c r="SHA76" s="149"/>
      <c r="SHB76" s="149"/>
      <c r="SHC76" s="149"/>
      <c r="SHD76" s="149"/>
      <c r="SHE76" s="149"/>
      <c r="SHF76" s="149"/>
      <c r="SHG76" s="149"/>
      <c r="SHH76" s="149"/>
      <c r="SHI76" s="149"/>
      <c r="SHJ76" s="149"/>
      <c r="SHK76" s="149"/>
      <c r="SHL76" s="149"/>
      <c r="SHM76" s="150"/>
      <c r="SHN76" s="149"/>
      <c r="SHO76" s="149"/>
      <c r="SHP76" s="149"/>
      <c r="SHQ76" s="149"/>
      <c r="SHR76" s="149"/>
      <c r="SHS76" s="149"/>
      <c r="SHT76" s="149"/>
      <c r="SHU76" s="149"/>
      <c r="SHV76" s="149"/>
      <c r="SHW76" s="149"/>
      <c r="SHX76" s="149"/>
      <c r="SHY76" s="149"/>
      <c r="SHZ76" s="149"/>
      <c r="SIA76" s="149"/>
      <c r="SIB76" s="149"/>
      <c r="SIC76" s="150"/>
      <c r="SID76" s="149"/>
      <c r="SIE76" s="149"/>
      <c r="SIF76" s="149"/>
      <c r="SIG76" s="149"/>
      <c r="SIH76" s="149"/>
      <c r="SII76" s="149"/>
      <c r="SIJ76" s="149"/>
      <c r="SIK76" s="149"/>
      <c r="SIL76" s="149"/>
      <c r="SIM76" s="149"/>
      <c r="SIN76" s="149"/>
      <c r="SIO76" s="149"/>
      <c r="SIP76" s="149"/>
      <c r="SIQ76" s="149"/>
      <c r="SIR76" s="149"/>
      <c r="SIS76" s="150"/>
      <c r="SIT76" s="149"/>
      <c r="SIU76" s="149"/>
      <c r="SIV76" s="149"/>
      <c r="SIW76" s="149"/>
      <c r="SIX76" s="149"/>
      <c r="SIY76" s="149"/>
      <c r="SIZ76" s="149"/>
      <c r="SJA76" s="149"/>
      <c r="SJB76" s="149"/>
      <c r="SJC76" s="149"/>
      <c r="SJD76" s="149"/>
      <c r="SJE76" s="149"/>
      <c r="SJF76" s="149"/>
      <c r="SJG76" s="149"/>
      <c r="SJH76" s="149"/>
      <c r="SJI76" s="150"/>
      <c r="SJJ76" s="149"/>
      <c r="SJK76" s="149"/>
      <c r="SJL76" s="149"/>
      <c r="SJM76" s="149"/>
      <c r="SJN76" s="149"/>
      <c r="SJO76" s="149"/>
      <c r="SJP76" s="149"/>
      <c r="SJQ76" s="149"/>
      <c r="SJR76" s="149"/>
      <c r="SJS76" s="149"/>
      <c r="SJT76" s="149"/>
      <c r="SJU76" s="149"/>
      <c r="SJV76" s="149"/>
      <c r="SJW76" s="149"/>
      <c r="SJX76" s="149"/>
      <c r="SJY76" s="150"/>
      <c r="SJZ76" s="149"/>
      <c r="SKA76" s="149"/>
      <c r="SKB76" s="149"/>
      <c r="SKC76" s="149"/>
      <c r="SKD76" s="149"/>
      <c r="SKE76" s="149"/>
      <c r="SKF76" s="149"/>
      <c r="SKG76" s="149"/>
      <c r="SKH76" s="149"/>
      <c r="SKI76" s="149"/>
      <c r="SKJ76" s="149"/>
      <c r="SKK76" s="149"/>
      <c r="SKL76" s="149"/>
      <c r="SKM76" s="149"/>
      <c r="SKN76" s="149"/>
      <c r="SKO76" s="150"/>
      <c r="SKP76" s="149"/>
      <c r="SKQ76" s="149"/>
      <c r="SKR76" s="149"/>
      <c r="SKS76" s="149"/>
      <c r="SKT76" s="149"/>
      <c r="SKU76" s="149"/>
      <c r="SKV76" s="149"/>
      <c r="SKW76" s="149"/>
      <c r="SKX76" s="149"/>
      <c r="SKY76" s="149"/>
      <c r="SKZ76" s="149"/>
      <c r="SLA76" s="149"/>
      <c r="SLB76" s="149"/>
      <c r="SLC76" s="149"/>
      <c r="SLD76" s="149"/>
      <c r="SLE76" s="150"/>
      <c r="SLF76" s="149"/>
      <c r="SLG76" s="149"/>
      <c r="SLH76" s="149"/>
      <c r="SLI76" s="149"/>
      <c r="SLJ76" s="149"/>
      <c r="SLK76" s="149"/>
      <c r="SLL76" s="149"/>
      <c r="SLM76" s="149"/>
      <c r="SLN76" s="149"/>
      <c r="SLO76" s="149"/>
      <c r="SLP76" s="149"/>
      <c r="SLQ76" s="149"/>
      <c r="SLR76" s="149"/>
      <c r="SLS76" s="149"/>
      <c r="SLT76" s="149"/>
      <c r="SLU76" s="150"/>
      <c r="SLV76" s="149"/>
      <c r="SLW76" s="149"/>
      <c r="SLX76" s="149"/>
      <c r="SLY76" s="149"/>
      <c r="SLZ76" s="149"/>
      <c r="SMA76" s="149"/>
      <c r="SMB76" s="149"/>
      <c r="SMC76" s="149"/>
      <c r="SMD76" s="149"/>
      <c r="SME76" s="149"/>
      <c r="SMF76" s="149"/>
      <c r="SMG76" s="149"/>
      <c r="SMH76" s="149"/>
      <c r="SMI76" s="149"/>
      <c r="SMJ76" s="149"/>
      <c r="SMK76" s="150"/>
      <c r="SML76" s="149"/>
      <c r="SMM76" s="149"/>
      <c r="SMN76" s="149"/>
      <c r="SMO76" s="149"/>
      <c r="SMP76" s="149"/>
      <c r="SMQ76" s="149"/>
      <c r="SMR76" s="149"/>
      <c r="SMS76" s="149"/>
      <c r="SMT76" s="149"/>
      <c r="SMU76" s="149"/>
      <c r="SMV76" s="149"/>
      <c r="SMW76" s="149"/>
      <c r="SMX76" s="149"/>
      <c r="SMY76" s="149"/>
      <c r="SMZ76" s="149"/>
      <c r="SNA76" s="150"/>
      <c r="SNB76" s="149"/>
      <c r="SNC76" s="149"/>
      <c r="SND76" s="149"/>
      <c r="SNE76" s="149"/>
      <c r="SNF76" s="149"/>
      <c r="SNG76" s="149"/>
      <c r="SNH76" s="149"/>
      <c r="SNI76" s="149"/>
      <c r="SNJ76" s="149"/>
      <c r="SNK76" s="149"/>
      <c r="SNL76" s="149"/>
      <c r="SNM76" s="149"/>
      <c r="SNN76" s="149"/>
      <c r="SNO76" s="149"/>
      <c r="SNP76" s="149"/>
      <c r="SNQ76" s="150"/>
      <c r="SNR76" s="149"/>
      <c r="SNS76" s="149"/>
      <c r="SNT76" s="149"/>
      <c r="SNU76" s="149"/>
      <c r="SNV76" s="149"/>
      <c r="SNW76" s="149"/>
      <c r="SNX76" s="149"/>
      <c r="SNY76" s="149"/>
      <c r="SNZ76" s="149"/>
      <c r="SOA76" s="149"/>
      <c r="SOB76" s="149"/>
      <c r="SOC76" s="149"/>
      <c r="SOD76" s="149"/>
      <c r="SOE76" s="149"/>
      <c r="SOF76" s="149"/>
      <c r="SOG76" s="150"/>
      <c r="SOH76" s="149"/>
      <c r="SOI76" s="149"/>
      <c r="SOJ76" s="149"/>
      <c r="SOK76" s="149"/>
      <c r="SOL76" s="149"/>
      <c r="SOM76" s="149"/>
      <c r="SON76" s="149"/>
      <c r="SOO76" s="149"/>
      <c r="SOP76" s="149"/>
      <c r="SOQ76" s="149"/>
      <c r="SOR76" s="149"/>
      <c r="SOS76" s="149"/>
      <c r="SOT76" s="149"/>
      <c r="SOU76" s="149"/>
      <c r="SOV76" s="149"/>
      <c r="SOW76" s="150"/>
      <c r="SOX76" s="149"/>
      <c r="SOY76" s="149"/>
      <c r="SOZ76" s="149"/>
      <c r="SPA76" s="149"/>
      <c r="SPB76" s="149"/>
      <c r="SPC76" s="149"/>
      <c r="SPD76" s="149"/>
      <c r="SPE76" s="149"/>
      <c r="SPF76" s="149"/>
      <c r="SPG76" s="149"/>
      <c r="SPH76" s="149"/>
      <c r="SPI76" s="149"/>
      <c r="SPJ76" s="149"/>
      <c r="SPK76" s="149"/>
      <c r="SPL76" s="149"/>
      <c r="SPM76" s="150"/>
      <c r="SPN76" s="149"/>
      <c r="SPO76" s="149"/>
      <c r="SPP76" s="149"/>
      <c r="SPQ76" s="149"/>
      <c r="SPR76" s="149"/>
      <c r="SPS76" s="149"/>
      <c r="SPT76" s="149"/>
      <c r="SPU76" s="149"/>
      <c r="SPV76" s="149"/>
      <c r="SPW76" s="149"/>
      <c r="SPX76" s="149"/>
      <c r="SPY76" s="149"/>
      <c r="SPZ76" s="149"/>
      <c r="SQA76" s="149"/>
      <c r="SQB76" s="149"/>
      <c r="SQC76" s="150"/>
      <c r="SQD76" s="149"/>
      <c r="SQE76" s="149"/>
      <c r="SQF76" s="149"/>
      <c r="SQG76" s="149"/>
      <c r="SQH76" s="149"/>
      <c r="SQI76" s="149"/>
      <c r="SQJ76" s="149"/>
      <c r="SQK76" s="149"/>
      <c r="SQL76" s="149"/>
      <c r="SQM76" s="149"/>
      <c r="SQN76" s="149"/>
      <c r="SQO76" s="149"/>
      <c r="SQP76" s="149"/>
      <c r="SQQ76" s="149"/>
      <c r="SQR76" s="149"/>
      <c r="SQS76" s="150"/>
      <c r="SQT76" s="149"/>
      <c r="SQU76" s="149"/>
      <c r="SQV76" s="149"/>
      <c r="SQW76" s="149"/>
      <c r="SQX76" s="149"/>
      <c r="SQY76" s="149"/>
      <c r="SQZ76" s="149"/>
      <c r="SRA76" s="149"/>
      <c r="SRB76" s="149"/>
      <c r="SRC76" s="149"/>
      <c r="SRD76" s="149"/>
      <c r="SRE76" s="149"/>
      <c r="SRF76" s="149"/>
      <c r="SRG76" s="149"/>
      <c r="SRH76" s="149"/>
      <c r="SRI76" s="150"/>
      <c r="SRJ76" s="149"/>
      <c r="SRK76" s="149"/>
      <c r="SRL76" s="149"/>
      <c r="SRM76" s="149"/>
      <c r="SRN76" s="149"/>
      <c r="SRO76" s="149"/>
      <c r="SRP76" s="149"/>
      <c r="SRQ76" s="149"/>
      <c r="SRR76" s="149"/>
      <c r="SRS76" s="149"/>
      <c r="SRT76" s="149"/>
      <c r="SRU76" s="149"/>
      <c r="SRV76" s="149"/>
      <c r="SRW76" s="149"/>
      <c r="SRX76" s="149"/>
      <c r="SRY76" s="150"/>
      <c r="SRZ76" s="149"/>
      <c r="SSA76" s="149"/>
      <c r="SSB76" s="149"/>
      <c r="SSC76" s="149"/>
      <c r="SSD76" s="149"/>
      <c r="SSE76" s="149"/>
      <c r="SSF76" s="149"/>
      <c r="SSG76" s="149"/>
      <c r="SSH76" s="149"/>
      <c r="SSI76" s="149"/>
      <c r="SSJ76" s="149"/>
      <c r="SSK76" s="149"/>
      <c r="SSL76" s="149"/>
      <c r="SSM76" s="149"/>
      <c r="SSN76" s="149"/>
      <c r="SSO76" s="150"/>
      <c r="SSP76" s="149"/>
      <c r="SSQ76" s="149"/>
      <c r="SSR76" s="149"/>
      <c r="SSS76" s="149"/>
      <c r="SST76" s="149"/>
      <c r="SSU76" s="149"/>
      <c r="SSV76" s="149"/>
      <c r="SSW76" s="149"/>
      <c r="SSX76" s="149"/>
      <c r="SSY76" s="149"/>
      <c r="SSZ76" s="149"/>
      <c r="STA76" s="149"/>
      <c r="STB76" s="149"/>
      <c r="STC76" s="149"/>
      <c r="STD76" s="149"/>
      <c r="STE76" s="150"/>
      <c r="STF76" s="149"/>
      <c r="STG76" s="149"/>
      <c r="STH76" s="149"/>
      <c r="STI76" s="149"/>
      <c r="STJ76" s="149"/>
      <c r="STK76" s="149"/>
      <c r="STL76" s="149"/>
      <c r="STM76" s="149"/>
      <c r="STN76" s="149"/>
      <c r="STO76" s="149"/>
      <c r="STP76" s="149"/>
      <c r="STQ76" s="149"/>
      <c r="STR76" s="149"/>
      <c r="STS76" s="149"/>
      <c r="STT76" s="149"/>
      <c r="STU76" s="150"/>
      <c r="STV76" s="149"/>
      <c r="STW76" s="149"/>
      <c r="STX76" s="149"/>
      <c r="STY76" s="149"/>
      <c r="STZ76" s="149"/>
      <c r="SUA76" s="149"/>
      <c r="SUB76" s="149"/>
      <c r="SUC76" s="149"/>
      <c r="SUD76" s="149"/>
      <c r="SUE76" s="149"/>
      <c r="SUF76" s="149"/>
      <c r="SUG76" s="149"/>
      <c r="SUH76" s="149"/>
      <c r="SUI76" s="149"/>
      <c r="SUJ76" s="149"/>
      <c r="SUK76" s="150"/>
      <c r="SUL76" s="149"/>
      <c r="SUM76" s="149"/>
      <c r="SUN76" s="149"/>
      <c r="SUO76" s="149"/>
      <c r="SUP76" s="149"/>
      <c r="SUQ76" s="149"/>
      <c r="SUR76" s="149"/>
      <c r="SUS76" s="149"/>
      <c r="SUT76" s="149"/>
      <c r="SUU76" s="149"/>
      <c r="SUV76" s="149"/>
      <c r="SUW76" s="149"/>
      <c r="SUX76" s="149"/>
      <c r="SUY76" s="149"/>
      <c r="SUZ76" s="149"/>
      <c r="SVA76" s="150"/>
      <c r="SVB76" s="149"/>
      <c r="SVC76" s="149"/>
      <c r="SVD76" s="149"/>
      <c r="SVE76" s="149"/>
      <c r="SVF76" s="149"/>
      <c r="SVG76" s="149"/>
      <c r="SVH76" s="149"/>
      <c r="SVI76" s="149"/>
      <c r="SVJ76" s="149"/>
      <c r="SVK76" s="149"/>
      <c r="SVL76" s="149"/>
      <c r="SVM76" s="149"/>
      <c r="SVN76" s="149"/>
      <c r="SVO76" s="149"/>
      <c r="SVP76" s="149"/>
      <c r="SVQ76" s="150"/>
      <c r="SVR76" s="149"/>
      <c r="SVS76" s="149"/>
      <c r="SVT76" s="149"/>
      <c r="SVU76" s="149"/>
      <c r="SVV76" s="149"/>
      <c r="SVW76" s="149"/>
      <c r="SVX76" s="149"/>
      <c r="SVY76" s="149"/>
      <c r="SVZ76" s="149"/>
      <c r="SWA76" s="149"/>
      <c r="SWB76" s="149"/>
      <c r="SWC76" s="149"/>
      <c r="SWD76" s="149"/>
      <c r="SWE76" s="149"/>
      <c r="SWF76" s="149"/>
      <c r="SWG76" s="150"/>
      <c r="SWH76" s="149"/>
      <c r="SWI76" s="149"/>
      <c r="SWJ76" s="149"/>
      <c r="SWK76" s="149"/>
      <c r="SWL76" s="149"/>
      <c r="SWM76" s="149"/>
      <c r="SWN76" s="149"/>
      <c r="SWO76" s="149"/>
      <c r="SWP76" s="149"/>
      <c r="SWQ76" s="149"/>
      <c r="SWR76" s="149"/>
      <c r="SWS76" s="149"/>
      <c r="SWT76" s="149"/>
      <c r="SWU76" s="149"/>
      <c r="SWV76" s="149"/>
      <c r="SWW76" s="150"/>
      <c r="SWX76" s="149"/>
      <c r="SWY76" s="149"/>
      <c r="SWZ76" s="149"/>
      <c r="SXA76" s="149"/>
      <c r="SXB76" s="149"/>
      <c r="SXC76" s="149"/>
      <c r="SXD76" s="149"/>
      <c r="SXE76" s="149"/>
      <c r="SXF76" s="149"/>
      <c r="SXG76" s="149"/>
      <c r="SXH76" s="149"/>
      <c r="SXI76" s="149"/>
      <c r="SXJ76" s="149"/>
      <c r="SXK76" s="149"/>
      <c r="SXL76" s="149"/>
      <c r="SXM76" s="150"/>
      <c r="SXN76" s="149"/>
      <c r="SXO76" s="149"/>
      <c r="SXP76" s="149"/>
      <c r="SXQ76" s="149"/>
      <c r="SXR76" s="149"/>
      <c r="SXS76" s="149"/>
      <c r="SXT76" s="149"/>
      <c r="SXU76" s="149"/>
      <c r="SXV76" s="149"/>
      <c r="SXW76" s="149"/>
      <c r="SXX76" s="149"/>
      <c r="SXY76" s="149"/>
      <c r="SXZ76" s="149"/>
      <c r="SYA76" s="149"/>
      <c r="SYB76" s="149"/>
      <c r="SYC76" s="150"/>
      <c r="SYD76" s="149"/>
      <c r="SYE76" s="149"/>
      <c r="SYF76" s="149"/>
      <c r="SYG76" s="149"/>
      <c r="SYH76" s="149"/>
      <c r="SYI76" s="149"/>
      <c r="SYJ76" s="149"/>
      <c r="SYK76" s="149"/>
      <c r="SYL76" s="149"/>
      <c r="SYM76" s="149"/>
      <c r="SYN76" s="149"/>
      <c r="SYO76" s="149"/>
      <c r="SYP76" s="149"/>
      <c r="SYQ76" s="149"/>
      <c r="SYR76" s="149"/>
      <c r="SYS76" s="150"/>
      <c r="SYT76" s="149"/>
      <c r="SYU76" s="149"/>
      <c r="SYV76" s="149"/>
      <c r="SYW76" s="149"/>
      <c r="SYX76" s="149"/>
      <c r="SYY76" s="149"/>
      <c r="SYZ76" s="149"/>
      <c r="SZA76" s="149"/>
      <c r="SZB76" s="149"/>
      <c r="SZC76" s="149"/>
      <c r="SZD76" s="149"/>
      <c r="SZE76" s="149"/>
      <c r="SZF76" s="149"/>
      <c r="SZG76" s="149"/>
      <c r="SZH76" s="149"/>
      <c r="SZI76" s="150"/>
      <c r="SZJ76" s="149"/>
      <c r="SZK76" s="149"/>
      <c r="SZL76" s="149"/>
      <c r="SZM76" s="149"/>
      <c r="SZN76" s="149"/>
      <c r="SZO76" s="149"/>
      <c r="SZP76" s="149"/>
      <c r="SZQ76" s="149"/>
      <c r="SZR76" s="149"/>
      <c r="SZS76" s="149"/>
      <c r="SZT76" s="149"/>
      <c r="SZU76" s="149"/>
      <c r="SZV76" s="149"/>
      <c r="SZW76" s="149"/>
      <c r="SZX76" s="149"/>
      <c r="SZY76" s="150"/>
      <c r="SZZ76" s="149"/>
      <c r="TAA76" s="149"/>
      <c r="TAB76" s="149"/>
      <c r="TAC76" s="149"/>
      <c r="TAD76" s="149"/>
      <c r="TAE76" s="149"/>
      <c r="TAF76" s="149"/>
      <c r="TAG76" s="149"/>
      <c r="TAH76" s="149"/>
      <c r="TAI76" s="149"/>
      <c r="TAJ76" s="149"/>
      <c r="TAK76" s="149"/>
      <c r="TAL76" s="149"/>
      <c r="TAM76" s="149"/>
      <c r="TAN76" s="149"/>
      <c r="TAO76" s="150"/>
      <c r="TAP76" s="149"/>
      <c r="TAQ76" s="149"/>
      <c r="TAR76" s="149"/>
      <c r="TAS76" s="149"/>
      <c r="TAT76" s="149"/>
      <c r="TAU76" s="149"/>
      <c r="TAV76" s="149"/>
      <c r="TAW76" s="149"/>
      <c r="TAX76" s="149"/>
      <c r="TAY76" s="149"/>
      <c r="TAZ76" s="149"/>
      <c r="TBA76" s="149"/>
      <c r="TBB76" s="149"/>
      <c r="TBC76" s="149"/>
      <c r="TBD76" s="149"/>
      <c r="TBE76" s="150"/>
      <c r="TBF76" s="149"/>
      <c r="TBG76" s="149"/>
      <c r="TBH76" s="149"/>
      <c r="TBI76" s="149"/>
      <c r="TBJ76" s="149"/>
      <c r="TBK76" s="149"/>
      <c r="TBL76" s="149"/>
      <c r="TBM76" s="149"/>
      <c r="TBN76" s="149"/>
      <c r="TBO76" s="149"/>
      <c r="TBP76" s="149"/>
      <c r="TBQ76" s="149"/>
      <c r="TBR76" s="149"/>
      <c r="TBS76" s="149"/>
      <c r="TBT76" s="149"/>
      <c r="TBU76" s="150"/>
      <c r="TBV76" s="149"/>
      <c r="TBW76" s="149"/>
      <c r="TBX76" s="149"/>
      <c r="TBY76" s="149"/>
      <c r="TBZ76" s="149"/>
      <c r="TCA76" s="149"/>
      <c r="TCB76" s="149"/>
      <c r="TCC76" s="149"/>
      <c r="TCD76" s="149"/>
      <c r="TCE76" s="149"/>
      <c r="TCF76" s="149"/>
      <c r="TCG76" s="149"/>
      <c r="TCH76" s="149"/>
      <c r="TCI76" s="149"/>
      <c r="TCJ76" s="149"/>
      <c r="TCK76" s="150"/>
      <c r="TCL76" s="149"/>
      <c r="TCM76" s="149"/>
      <c r="TCN76" s="149"/>
      <c r="TCO76" s="149"/>
      <c r="TCP76" s="149"/>
      <c r="TCQ76" s="149"/>
      <c r="TCR76" s="149"/>
      <c r="TCS76" s="149"/>
      <c r="TCT76" s="149"/>
      <c r="TCU76" s="149"/>
      <c r="TCV76" s="149"/>
      <c r="TCW76" s="149"/>
      <c r="TCX76" s="149"/>
      <c r="TCY76" s="149"/>
      <c r="TCZ76" s="149"/>
      <c r="TDA76" s="150"/>
      <c r="TDB76" s="149"/>
      <c r="TDC76" s="149"/>
      <c r="TDD76" s="149"/>
      <c r="TDE76" s="149"/>
      <c r="TDF76" s="149"/>
      <c r="TDG76" s="149"/>
      <c r="TDH76" s="149"/>
      <c r="TDI76" s="149"/>
      <c r="TDJ76" s="149"/>
      <c r="TDK76" s="149"/>
      <c r="TDL76" s="149"/>
      <c r="TDM76" s="149"/>
      <c r="TDN76" s="149"/>
      <c r="TDO76" s="149"/>
      <c r="TDP76" s="149"/>
      <c r="TDQ76" s="150"/>
      <c r="TDR76" s="149"/>
      <c r="TDS76" s="149"/>
      <c r="TDT76" s="149"/>
      <c r="TDU76" s="149"/>
      <c r="TDV76" s="149"/>
      <c r="TDW76" s="149"/>
      <c r="TDX76" s="149"/>
      <c r="TDY76" s="149"/>
      <c r="TDZ76" s="149"/>
      <c r="TEA76" s="149"/>
      <c r="TEB76" s="149"/>
      <c r="TEC76" s="149"/>
      <c r="TED76" s="149"/>
      <c r="TEE76" s="149"/>
      <c r="TEF76" s="149"/>
      <c r="TEG76" s="150"/>
      <c r="TEH76" s="149"/>
      <c r="TEI76" s="149"/>
      <c r="TEJ76" s="149"/>
      <c r="TEK76" s="149"/>
      <c r="TEL76" s="149"/>
      <c r="TEM76" s="149"/>
      <c r="TEN76" s="149"/>
      <c r="TEO76" s="149"/>
      <c r="TEP76" s="149"/>
      <c r="TEQ76" s="149"/>
      <c r="TER76" s="149"/>
      <c r="TES76" s="149"/>
      <c r="TET76" s="149"/>
      <c r="TEU76" s="149"/>
      <c r="TEV76" s="149"/>
      <c r="TEW76" s="150"/>
      <c r="TEX76" s="149"/>
      <c r="TEY76" s="149"/>
      <c r="TEZ76" s="149"/>
      <c r="TFA76" s="149"/>
      <c r="TFB76" s="149"/>
      <c r="TFC76" s="149"/>
      <c r="TFD76" s="149"/>
      <c r="TFE76" s="149"/>
      <c r="TFF76" s="149"/>
      <c r="TFG76" s="149"/>
      <c r="TFH76" s="149"/>
      <c r="TFI76" s="149"/>
      <c r="TFJ76" s="149"/>
      <c r="TFK76" s="149"/>
      <c r="TFL76" s="149"/>
      <c r="TFM76" s="150"/>
      <c r="TFN76" s="149"/>
      <c r="TFO76" s="149"/>
      <c r="TFP76" s="149"/>
      <c r="TFQ76" s="149"/>
      <c r="TFR76" s="149"/>
      <c r="TFS76" s="149"/>
      <c r="TFT76" s="149"/>
      <c r="TFU76" s="149"/>
      <c r="TFV76" s="149"/>
      <c r="TFW76" s="149"/>
      <c r="TFX76" s="149"/>
      <c r="TFY76" s="149"/>
      <c r="TFZ76" s="149"/>
      <c r="TGA76" s="149"/>
      <c r="TGB76" s="149"/>
      <c r="TGC76" s="150"/>
      <c r="TGD76" s="149"/>
      <c r="TGE76" s="149"/>
      <c r="TGF76" s="149"/>
      <c r="TGG76" s="149"/>
      <c r="TGH76" s="149"/>
      <c r="TGI76" s="149"/>
      <c r="TGJ76" s="149"/>
      <c r="TGK76" s="149"/>
      <c r="TGL76" s="149"/>
      <c r="TGM76" s="149"/>
      <c r="TGN76" s="149"/>
      <c r="TGO76" s="149"/>
      <c r="TGP76" s="149"/>
      <c r="TGQ76" s="149"/>
      <c r="TGR76" s="149"/>
      <c r="TGS76" s="150"/>
      <c r="TGT76" s="149"/>
      <c r="TGU76" s="149"/>
      <c r="TGV76" s="149"/>
      <c r="TGW76" s="149"/>
      <c r="TGX76" s="149"/>
      <c r="TGY76" s="149"/>
      <c r="TGZ76" s="149"/>
      <c r="THA76" s="149"/>
      <c r="THB76" s="149"/>
      <c r="THC76" s="149"/>
      <c r="THD76" s="149"/>
      <c r="THE76" s="149"/>
      <c r="THF76" s="149"/>
      <c r="THG76" s="149"/>
      <c r="THH76" s="149"/>
      <c r="THI76" s="150"/>
      <c r="THJ76" s="149"/>
      <c r="THK76" s="149"/>
      <c r="THL76" s="149"/>
      <c r="THM76" s="149"/>
      <c r="THN76" s="149"/>
      <c r="THO76" s="149"/>
      <c r="THP76" s="149"/>
      <c r="THQ76" s="149"/>
      <c r="THR76" s="149"/>
      <c r="THS76" s="149"/>
      <c r="THT76" s="149"/>
      <c r="THU76" s="149"/>
      <c r="THV76" s="149"/>
      <c r="THW76" s="149"/>
      <c r="THX76" s="149"/>
      <c r="THY76" s="150"/>
      <c r="THZ76" s="149"/>
      <c r="TIA76" s="149"/>
      <c r="TIB76" s="149"/>
      <c r="TIC76" s="149"/>
      <c r="TID76" s="149"/>
      <c r="TIE76" s="149"/>
      <c r="TIF76" s="149"/>
      <c r="TIG76" s="149"/>
      <c r="TIH76" s="149"/>
      <c r="TII76" s="149"/>
      <c r="TIJ76" s="149"/>
      <c r="TIK76" s="149"/>
      <c r="TIL76" s="149"/>
      <c r="TIM76" s="149"/>
      <c r="TIN76" s="149"/>
      <c r="TIO76" s="150"/>
      <c r="TIP76" s="149"/>
      <c r="TIQ76" s="149"/>
      <c r="TIR76" s="149"/>
      <c r="TIS76" s="149"/>
      <c r="TIT76" s="149"/>
      <c r="TIU76" s="149"/>
      <c r="TIV76" s="149"/>
      <c r="TIW76" s="149"/>
      <c r="TIX76" s="149"/>
      <c r="TIY76" s="149"/>
      <c r="TIZ76" s="149"/>
      <c r="TJA76" s="149"/>
      <c r="TJB76" s="149"/>
      <c r="TJC76" s="149"/>
      <c r="TJD76" s="149"/>
      <c r="TJE76" s="150"/>
      <c r="TJF76" s="149"/>
      <c r="TJG76" s="149"/>
      <c r="TJH76" s="149"/>
      <c r="TJI76" s="149"/>
      <c r="TJJ76" s="149"/>
      <c r="TJK76" s="149"/>
      <c r="TJL76" s="149"/>
      <c r="TJM76" s="149"/>
      <c r="TJN76" s="149"/>
      <c r="TJO76" s="149"/>
      <c r="TJP76" s="149"/>
      <c r="TJQ76" s="149"/>
      <c r="TJR76" s="149"/>
      <c r="TJS76" s="149"/>
      <c r="TJT76" s="149"/>
      <c r="TJU76" s="150"/>
      <c r="TJV76" s="149"/>
      <c r="TJW76" s="149"/>
      <c r="TJX76" s="149"/>
      <c r="TJY76" s="149"/>
      <c r="TJZ76" s="149"/>
      <c r="TKA76" s="149"/>
      <c r="TKB76" s="149"/>
      <c r="TKC76" s="149"/>
      <c r="TKD76" s="149"/>
      <c r="TKE76" s="149"/>
      <c r="TKF76" s="149"/>
      <c r="TKG76" s="149"/>
      <c r="TKH76" s="149"/>
      <c r="TKI76" s="149"/>
      <c r="TKJ76" s="149"/>
      <c r="TKK76" s="150"/>
      <c r="TKL76" s="149"/>
      <c r="TKM76" s="149"/>
      <c r="TKN76" s="149"/>
      <c r="TKO76" s="149"/>
      <c r="TKP76" s="149"/>
      <c r="TKQ76" s="149"/>
      <c r="TKR76" s="149"/>
      <c r="TKS76" s="149"/>
      <c r="TKT76" s="149"/>
      <c r="TKU76" s="149"/>
      <c r="TKV76" s="149"/>
      <c r="TKW76" s="149"/>
      <c r="TKX76" s="149"/>
      <c r="TKY76" s="149"/>
      <c r="TKZ76" s="149"/>
      <c r="TLA76" s="150"/>
      <c r="TLB76" s="149"/>
      <c r="TLC76" s="149"/>
      <c r="TLD76" s="149"/>
      <c r="TLE76" s="149"/>
      <c r="TLF76" s="149"/>
      <c r="TLG76" s="149"/>
      <c r="TLH76" s="149"/>
      <c r="TLI76" s="149"/>
      <c r="TLJ76" s="149"/>
      <c r="TLK76" s="149"/>
      <c r="TLL76" s="149"/>
      <c r="TLM76" s="149"/>
      <c r="TLN76" s="149"/>
      <c r="TLO76" s="149"/>
      <c r="TLP76" s="149"/>
      <c r="TLQ76" s="150"/>
      <c r="TLR76" s="149"/>
      <c r="TLS76" s="149"/>
      <c r="TLT76" s="149"/>
      <c r="TLU76" s="149"/>
      <c r="TLV76" s="149"/>
      <c r="TLW76" s="149"/>
      <c r="TLX76" s="149"/>
      <c r="TLY76" s="149"/>
      <c r="TLZ76" s="149"/>
      <c r="TMA76" s="149"/>
      <c r="TMB76" s="149"/>
      <c r="TMC76" s="149"/>
      <c r="TMD76" s="149"/>
      <c r="TME76" s="149"/>
      <c r="TMF76" s="149"/>
      <c r="TMG76" s="150"/>
      <c r="TMH76" s="149"/>
      <c r="TMI76" s="149"/>
      <c r="TMJ76" s="149"/>
      <c r="TMK76" s="149"/>
      <c r="TML76" s="149"/>
      <c r="TMM76" s="149"/>
      <c r="TMN76" s="149"/>
      <c r="TMO76" s="149"/>
      <c r="TMP76" s="149"/>
      <c r="TMQ76" s="149"/>
      <c r="TMR76" s="149"/>
      <c r="TMS76" s="149"/>
      <c r="TMT76" s="149"/>
      <c r="TMU76" s="149"/>
      <c r="TMV76" s="149"/>
      <c r="TMW76" s="150"/>
      <c r="TMX76" s="149"/>
      <c r="TMY76" s="149"/>
      <c r="TMZ76" s="149"/>
      <c r="TNA76" s="149"/>
      <c r="TNB76" s="149"/>
      <c r="TNC76" s="149"/>
      <c r="TND76" s="149"/>
      <c r="TNE76" s="149"/>
      <c r="TNF76" s="149"/>
      <c r="TNG76" s="149"/>
      <c r="TNH76" s="149"/>
      <c r="TNI76" s="149"/>
      <c r="TNJ76" s="149"/>
      <c r="TNK76" s="149"/>
      <c r="TNL76" s="149"/>
      <c r="TNM76" s="150"/>
      <c r="TNN76" s="149"/>
      <c r="TNO76" s="149"/>
      <c r="TNP76" s="149"/>
      <c r="TNQ76" s="149"/>
      <c r="TNR76" s="149"/>
      <c r="TNS76" s="149"/>
      <c r="TNT76" s="149"/>
      <c r="TNU76" s="149"/>
      <c r="TNV76" s="149"/>
      <c r="TNW76" s="149"/>
      <c r="TNX76" s="149"/>
      <c r="TNY76" s="149"/>
      <c r="TNZ76" s="149"/>
      <c r="TOA76" s="149"/>
      <c r="TOB76" s="149"/>
      <c r="TOC76" s="150"/>
      <c r="TOD76" s="149"/>
      <c r="TOE76" s="149"/>
      <c r="TOF76" s="149"/>
      <c r="TOG76" s="149"/>
      <c r="TOH76" s="149"/>
      <c r="TOI76" s="149"/>
      <c r="TOJ76" s="149"/>
      <c r="TOK76" s="149"/>
      <c r="TOL76" s="149"/>
      <c r="TOM76" s="149"/>
      <c r="TON76" s="149"/>
      <c r="TOO76" s="149"/>
      <c r="TOP76" s="149"/>
      <c r="TOQ76" s="149"/>
      <c r="TOR76" s="149"/>
      <c r="TOS76" s="150"/>
      <c r="TOT76" s="149"/>
      <c r="TOU76" s="149"/>
      <c r="TOV76" s="149"/>
      <c r="TOW76" s="149"/>
      <c r="TOX76" s="149"/>
      <c r="TOY76" s="149"/>
      <c r="TOZ76" s="149"/>
      <c r="TPA76" s="149"/>
      <c r="TPB76" s="149"/>
      <c r="TPC76" s="149"/>
      <c r="TPD76" s="149"/>
      <c r="TPE76" s="149"/>
      <c r="TPF76" s="149"/>
      <c r="TPG76" s="149"/>
      <c r="TPH76" s="149"/>
      <c r="TPI76" s="150"/>
      <c r="TPJ76" s="149"/>
      <c r="TPK76" s="149"/>
      <c r="TPL76" s="149"/>
      <c r="TPM76" s="149"/>
      <c r="TPN76" s="149"/>
      <c r="TPO76" s="149"/>
      <c r="TPP76" s="149"/>
      <c r="TPQ76" s="149"/>
      <c r="TPR76" s="149"/>
      <c r="TPS76" s="149"/>
      <c r="TPT76" s="149"/>
      <c r="TPU76" s="149"/>
      <c r="TPV76" s="149"/>
      <c r="TPW76" s="149"/>
      <c r="TPX76" s="149"/>
      <c r="TPY76" s="150"/>
      <c r="TPZ76" s="149"/>
      <c r="TQA76" s="149"/>
      <c r="TQB76" s="149"/>
      <c r="TQC76" s="149"/>
      <c r="TQD76" s="149"/>
      <c r="TQE76" s="149"/>
      <c r="TQF76" s="149"/>
      <c r="TQG76" s="149"/>
      <c r="TQH76" s="149"/>
      <c r="TQI76" s="149"/>
      <c r="TQJ76" s="149"/>
      <c r="TQK76" s="149"/>
      <c r="TQL76" s="149"/>
      <c r="TQM76" s="149"/>
      <c r="TQN76" s="149"/>
      <c r="TQO76" s="150"/>
      <c r="TQP76" s="149"/>
      <c r="TQQ76" s="149"/>
      <c r="TQR76" s="149"/>
      <c r="TQS76" s="149"/>
      <c r="TQT76" s="149"/>
      <c r="TQU76" s="149"/>
      <c r="TQV76" s="149"/>
      <c r="TQW76" s="149"/>
      <c r="TQX76" s="149"/>
      <c r="TQY76" s="149"/>
      <c r="TQZ76" s="149"/>
      <c r="TRA76" s="149"/>
      <c r="TRB76" s="149"/>
      <c r="TRC76" s="149"/>
      <c r="TRD76" s="149"/>
      <c r="TRE76" s="150"/>
      <c r="TRF76" s="149"/>
      <c r="TRG76" s="149"/>
      <c r="TRH76" s="149"/>
      <c r="TRI76" s="149"/>
      <c r="TRJ76" s="149"/>
      <c r="TRK76" s="149"/>
      <c r="TRL76" s="149"/>
      <c r="TRM76" s="149"/>
      <c r="TRN76" s="149"/>
      <c r="TRO76" s="149"/>
      <c r="TRP76" s="149"/>
      <c r="TRQ76" s="149"/>
      <c r="TRR76" s="149"/>
      <c r="TRS76" s="149"/>
      <c r="TRT76" s="149"/>
      <c r="TRU76" s="150"/>
      <c r="TRV76" s="149"/>
      <c r="TRW76" s="149"/>
      <c r="TRX76" s="149"/>
      <c r="TRY76" s="149"/>
      <c r="TRZ76" s="149"/>
      <c r="TSA76" s="149"/>
      <c r="TSB76" s="149"/>
      <c r="TSC76" s="149"/>
      <c r="TSD76" s="149"/>
      <c r="TSE76" s="149"/>
      <c r="TSF76" s="149"/>
      <c r="TSG76" s="149"/>
      <c r="TSH76" s="149"/>
      <c r="TSI76" s="149"/>
      <c r="TSJ76" s="149"/>
      <c r="TSK76" s="150"/>
      <c r="TSL76" s="149"/>
      <c r="TSM76" s="149"/>
      <c r="TSN76" s="149"/>
      <c r="TSO76" s="149"/>
      <c r="TSP76" s="149"/>
      <c r="TSQ76" s="149"/>
      <c r="TSR76" s="149"/>
      <c r="TSS76" s="149"/>
      <c r="TST76" s="149"/>
      <c r="TSU76" s="149"/>
      <c r="TSV76" s="149"/>
      <c r="TSW76" s="149"/>
      <c r="TSX76" s="149"/>
      <c r="TSY76" s="149"/>
      <c r="TSZ76" s="149"/>
      <c r="TTA76" s="150"/>
      <c r="TTB76" s="149"/>
      <c r="TTC76" s="149"/>
      <c r="TTD76" s="149"/>
      <c r="TTE76" s="149"/>
      <c r="TTF76" s="149"/>
      <c r="TTG76" s="149"/>
      <c r="TTH76" s="149"/>
      <c r="TTI76" s="149"/>
      <c r="TTJ76" s="149"/>
      <c r="TTK76" s="149"/>
      <c r="TTL76" s="149"/>
      <c r="TTM76" s="149"/>
      <c r="TTN76" s="149"/>
      <c r="TTO76" s="149"/>
      <c r="TTP76" s="149"/>
      <c r="TTQ76" s="150"/>
      <c r="TTR76" s="149"/>
      <c r="TTS76" s="149"/>
      <c r="TTT76" s="149"/>
      <c r="TTU76" s="149"/>
      <c r="TTV76" s="149"/>
      <c r="TTW76" s="149"/>
      <c r="TTX76" s="149"/>
      <c r="TTY76" s="149"/>
      <c r="TTZ76" s="149"/>
      <c r="TUA76" s="149"/>
      <c r="TUB76" s="149"/>
      <c r="TUC76" s="149"/>
      <c r="TUD76" s="149"/>
      <c r="TUE76" s="149"/>
      <c r="TUF76" s="149"/>
      <c r="TUG76" s="150"/>
      <c r="TUH76" s="149"/>
      <c r="TUI76" s="149"/>
      <c r="TUJ76" s="149"/>
      <c r="TUK76" s="149"/>
      <c r="TUL76" s="149"/>
      <c r="TUM76" s="149"/>
      <c r="TUN76" s="149"/>
      <c r="TUO76" s="149"/>
      <c r="TUP76" s="149"/>
      <c r="TUQ76" s="149"/>
      <c r="TUR76" s="149"/>
      <c r="TUS76" s="149"/>
      <c r="TUT76" s="149"/>
      <c r="TUU76" s="149"/>
      <c r="TUV76" s="149"/>
      <c r="TUW76" s="150"/>
      <c r="TUX76" s="149"/>
      <c r="TUY76" s="149"/>
      <c r="TUZ76" s="149"/>
      <c r="TVA76" s="149"/>
      <c r="TVB76" s="149"/>
      <c r="TVC76" s="149"/>
      <c r="TVD76" s="149"/>
      <c r="TVE76" s="149"/>
      <c r="TVF76" s="149"/>
      <c r="TVG76" s="149"/>
      <c r="TVH76" s="149"/>
      <c r="TVI76" s="149"/>
      <c r="TVJ76" s="149"/>
      <c r="TVK76" s="149"/>
      <c r="TVL76" s="149"/>
      <c r="TVM76" s="150"/>
      <c r="TVN76" s="149"/>
      <c r="TVO76" s="149"/>
      <c r="TVP76" s="149"/>
      <c r="TVQ76" s="149"/>
      <c r="TVR76" s="149"/>
      <c r="TVS76" s="149"/>
      <c r="TVT76" s="149"/>
      <c r="TVU76" s="149"/>
      <c r="TVV76" s="149"/>
      <c r="TVW76" s="149"/>
      <c r="TVX76" s="149"/>
      <c r="TVY76" s="149"/>
      <c r="TVZ76" s="149"/>
      <c r="TWA76" s="149"/>
      <c r="TWB76" s="149"/>
      <c r="TWC76" s="150"/>
      <c r="TWD76" s="149"/>
      <c r="TWE76" s="149"/>
      <c r="TWF76" s="149"/>
      <c r="TWG76" s="149"/>
      <c r="TWH76" s="149"/>
      <c r="TWI76" s="149"/>
      <c r="TWJ76" s="149"/>
      <c r="TWK76" s="149"/>
      <c r="TWL76" s="149"/>
      <c r="TWM76" s="149"/>
      <c r="TWN76" s="149"/>
      <c r="TWO76" s="149"/>
      <c r="TWP76" s="149"/>
      <c r="TWQ76" s="149"/>
      <c r="TWR76" s="149"/>
      <c r="TWS76" s="150"/>
      <c r="TWT76" s="149"/>
      <c r="TWU76" s="149"/>
      <c r="TWV76" s="149"/>
      <c r="TWW76" s="149"/>
      <c r="TWX76" s="149"/>
      <c r="TWY76" s="149"/>
      <c r="TWZ76" s="149"/>
      <c r="TXA76" s="149"/>
      <c r="TXB76" s="149"/>
      <c r="TXC76" s="149"/>
      <c r="TXD76" s="149"/>
      <c r="TXE76" s="149"/>
      <c r="TXF76" s="149"/>
      <c r="TXG76" s="149"/>
      <c r="TXH76" s="149"/>
      <c r="TXI76" s="150"/>
      <c r="TXJ76" s="149"/>
      <c r="TXK76" s="149"/>
      <c r="TXL76" s="149"/>
      <c r="TXM76" s="149"/>
      <c r="TXN76" s="149"/>
      <c r="TXO76" s="149"/>
      <c r="TXP76" s="149"/>
      <c r="TXQ76" s="149"/>
      <c r="TXR76" s="149"/>
      <c r="TXS76" s="149"/>
      <c r="TXT76" s="149"/>
      <c r="TXU76" s="149"/>
      <c r="TXV76" s="149"/>
      <c r="TXW76" s="149"/>
      <c r="TXX76" s="149"/>
      <c r="TXY76" s="150"/>
      <c r="TXZ76" s="149"/>
      <c r="TYA76" s="149"/>
      <c r="TYB76" s="149"/>
      <c r="TYC76" s="149"/>
      <c r="TYD76" s="149"/>
      <c r="TYE76" s="149"/>
      <c r="TYF76" s="149"/>
      <c r="TYG76" s="149"/>
      <c r="TYH76" s="149"/>
      <c r="TYI76" s="149"/>
      <c r="TYJ76" s="149"/>
      <c r="TYK76" s="149"/>
      <c r="TYL76" s="149"/>
      <c r="TYM76" s="149"/>
      <c r="TYN76" s="149"/>
      <c r="TYO76" s="150"/>
      <c r="TYP76" s="149"/>
      <c r="TYQ76" s="149"/>
      <c r="TYR76" s="149"/>
      <c r="TYS76" s="149"/>
      <c r="TYT76" s="149"/>
      <c r="TYU76" s="149"/>
      <c r="TYV76" s="149"/>
      <c r="TYW76" s="149"/>
      <c r="TYX76" s="149"/>
      <c r="TYY76" s="149"/>
      <c r="TYZ76" s="149"/>
      <c r="TZA76" s="149"/>
      <c r="TZB76" s="149"/>
      <c r="TZC76" s="149"/>
      <c r="TZD76" s="149"/>
      <c r="TZE76" s="150"/>
      <c r="TZF76" s="149"/>
      <c r="TZG76" s="149"/>
      <c r="TZH76" s="149"/>
      <c r="TZI76" s="149"/>
      <c r="TZJ76" s="149"/>
      <c r="TZK76" s="149"/>
      <c r="TZL76" s="149"/>
      <c r="TZM76" s="149"/>
      <c r="TZN76" s="149"/>
      <c r="TZO76" s="149"/>
      <c r="TZP76" s="149"/>
      <c r="TZQ76" s="149"/>
      <c r="TZR76" s="149"/>
      <c r="TZS76" s="149"/>
      <c r="TZT76" s="149"/>
      <c r="TZU76" s="150"/>
      <c r="TZV76" s="149"/>
      <c r="TZW76" s="149"/>
      <c r="TZX76" s="149"/>
      <c r="TZY76" s="149"/>
      <c r="TZZ76" s="149"/>
      <c r="UAA76" s="149"/>
      <c r="UAB76" s="149"/>
      <c r="UAC76" s="149"/>
      <c r="UAD76" s="149"/>
      <c r="UAE76" s="149"/>
      <c r="UAF76" s="149"/>
      <c r="UAG76" s="149"/>
      <c r="UAH76" s="149"/>
      <c r="UAI76" s="149"/>
      <c r="UAJ76" s="149"/>
      <c r="UAK76" s="150"/>
      <c r="UAL76" s="149"/>
      <c r="UAM76" s="149"/>
      <c r="UAN76" s="149"/>
      <c r="UAO76" s="149"/>
      <c r="UAP76" s="149"/>
      <c r="UAQ76" s="149"/>
      <c r="UAR76" s="149"/>
      <c r="UAS76" s="149"/>
      <c r="UAT76" s="149"/>
      <c r="UAU76" s="149"/>
      <c r="UAV76" s="149"/>
      <c r="UAW76" s="149"/>
      <c r="UAX76" s="149"/>
      <c r="UAY76" s="149"/>
      <c r="UAZ76" s="149"/>
      <c r="UBA76" s="150"/>
      <c r="UBB76" s="149"/>
      <c r="UBC76" s="149"/>
      <c r="UBD76" s="149"/>
      <c r="UBE76" s="149"/>
      <c r="UBF76" s="149"/>
      <c r="UBG76" s="149"/>
      <c r="UBH76" s="149"/>
      <c r="UBI76" s="149"/>
      <c r="UBJ76" s="149"/>
      <c r="UBK76" s="149"/>
      <c r="UBL76" s="149"/>
      <c r="UBM76" s="149"/>
      <c r="UBN76" s="149"/>
      <c r="UBO76" s="149"/>
      <c r="UBP76" s="149"/>
      <c r="UBQ76" s="150"/>
      <c r="UBR76" s="149"/>
      <c r="UBS76" s="149"/>
      <c r="UBT76" s="149"/>
      <c r="UBU76" s="149"/>
      <c r="UBV76" s="149"/>
      <c r="UBW76" s="149"/>
      <c r="UBX76" s="149"/>
      <c r="UBY76" s="149"/>
      <c r="UBZ76" s="149"/>
      <c r="UCA76" s="149"/>
      <c r="UCB76" s="149"/>
      <c r="UCC76" s="149"/>
      <c r="UCD76" s="149"/>
      <c r="UCE76" s="149"/>
      <c r="UCF76" s="149"/>
      <c r="UCG76" s="150"/>
      <c r="UCH76" s="149"/>
      <c r="UCI76" s="149"/>
      <c r="UCJ76" s="149"/>
      <c r="UCK76" s="149"/>
      <c r="UCL76" s="149"/>
      <c r="UCM76" s="149"/>
      <c r="UCN76" s="149"/>
      <c r="UCO76" s="149"/>
      <c r="UCP76" s="149"/>
      <c r="UCQ76" s="149"/>
      <c r="UCR76" s="149"/>
      <c r="UCS76" s="149"/>
      <c r="UCT76" s="149"/>
      <c r="UCU76" s="149"/>
      <c r="UCV76" s="149"/>
      <c r="UCW76" s="150"/>
      <c r="UCX76" s="149"/>
      <c r="UCY76" s="149"/>
      <c r="UCZ76" s="149"/>
      <c r="UDA76" s="149"/>
      <c r="UDB76" s="149"/>
      <c r="UDC76" s="149"/>
      <c r="UDD76" s="149"/>
      <c r="UDE76" s="149"/>
      <c r="UDF76" s="149"/>
      <c r="UDG76" s="149"/>
      <c r="UDH76" s="149"/>
      <c r="UDI76" s="149"/>
      <c r="UDJ76" s="149"/>
      <c r="UDK76" s="149"/>
      <c r="UDL76" s="149"/>
      <c r="UDM76" s="150"/>
      <c r="UDN76" s="149"/>
      <c r="UDO76" s="149"/>
      <c r="UDP76" s="149"/>
      <c r="UDQ76" s="149"/>
      <c r="UDR76" s="149"/>
      <c r="UDS76" s="149"/>
      <c r="UDT76" s="149"/>
      <c r="UDU76" s="149"/>
      <c r="UDV76" s="149"/>
      <c r="UDW76" s="149"/>
      <c r="UDX76" s="149"/>
      <c r="UDY76" s="149"/>
      <c r="UDZ76" s="149"/>
      <c r="UEA76" s="149"/>
      <c r="UEB76" s="149"/>
      <c r="UEC76" s="150"/>
      <c r="UED76" s="149"/>
      <c r="UEE76" s="149"/>
      <c r="UEF76" s="149"/>
      <c r="UEG76" s="149"/>
      <c r="UEH76" s="149"/>
      <c r="UEI76" s="149"/>
      <c r="UEJ76" s="149"/>
      <c r="UEK76" s="149"/>
      <c r="UEL76" s="149"/>
      <c r="UEM76" s="149"/>
      <c r="UEN76" s="149"/>
      <c r="UEO76" s="149"/>
      <c r="UEP76" s="149"/>
      <c r="UEQ76" s="149"/>
      <c r="UER76" s="149"/>
      <c r="UES76" s="150"/>
      <c r="UET76" s="149"/>
      <c r="UEU76" s="149"/>
      <c r="UEV76" s="149"/>
      <c r="UEW76" s="149"/>
      <c r="UEX76" s="149"/>
      <c r="UEY76" s="149"/>
      <c r="UEZ76" s="149"/>
      <c r="UFA76" s="149"/>
      <c r="UFB76" s="149"/>
      <c r="UFC76" s="149"/>
      <c r="UFD76" s="149"/>
      <c r="UFE76" s="149"/>
      <c r="UFF76" s="149"/>
      <c r="UFG76" s="149"/>
      <c r="UFH76" s="149"/>
      <c r="UFI76" s="150"/>
      <c r="UFJ76" s="149"/>
      <c r="UFK76" s="149"/>
      <c r="UFL76" s="149"/>
      <c r="UFM76" s="149"/>
      <c r="UFN76" s="149"/>
      <c r="UFO76" s="149"/>
      <c r="UFP76" s="149"/>
      <c r="UFQ76" s="149"/>
      <c r="UFR76" s="149"/>
      <c r="UFS76" s="149"/>
      <c r="UFT76" s="149"/>
      <c r="UFU76" s="149"/>
      <c r="UFV76" s="149"/>
      <c r="UFW76" s="149"/>
      <c r="UFX76" s="149"/>
      <c r="UFY76" s="150"/>
      <c r="UFZ76" s="149"/>
      <c r="UGA76" s="149"/>
      <c r="UGB76" s="149"/>
      <c r="UGC76" s="149"/>
      <c r="UGD76" s="149"/>
      <c r="UGE76" s="149"/>
      <c r="UGF76" s="149"/>
      <c r="UGG76" s="149"/>
      <c r="UGH76" s="149"/>
      <c r="UGI76" s="149"/>
      <c r="UGJ76" s="149"/>
      <c r="UGK76" s="149"/>
      <c r="UGL76" s="149"/>
      <c r="UGM76" s="149"/>
      <c r="UGN76" s="149"/>
      <c r="UGO76" s="150"/>
      <c r="UGP76" s="149"/>
      <c r="UGQ76" s="149"/>
      <c r="UGR76" s="149"/>
      <c r="UGS76" s="149"/>
      <c r="UGT76" s="149"/>
      <c r="UGU76" s="149"/>
      <c r="UGV76" s="149"/>
      <c r="UGW76" s="149"/>
      <c r="UGX76" s="149"/>
      <c r="UGY76" s="149"/>
      <c r="UGZ76" s="149"/>
      <c r="UHA76" s="149"/>
      <c r="UHB76" s="149"/>
      <c r="UHC76" s="149"/>
      <c r="UHD76" s="149"/>
      <c r="UHE76" s="150"/>
      <c r="UHF76" s="149"/>
      <c r="UHG76" s="149"/>
      <c r="UHH76" s="149"/>
      <c r="UHI76" s="149"/>
      <c r="UHJ76" s="149"/>
      <c r="UHK76" s="149"/>
      <c r="UHL76" s="149"/>
      <c r="UHM76" s="149"/>
      <c r="UHN76" s="149"/>
      <c r="UHO76" s="149"/>
      <c r="UHP76" s="149"/>
      <c r="UHQ76" s="149"/>
      <c r="UHR76" s="149"/>
      <c r="UHS76" s="149"/>
      <c r="UHT76" s="149"/>
      <c r="UHU76" s="150"/>
      <c r="UHV76" s="149"/>
      <c r="UHW76" s="149"/>
      <c r="UHX76" s="149"/>
      <c r="UHY76" s="149"/>
      <c r="UHZ76" s="149"/>
      <c r="UIA76" s="149"/>
      <c r="UIB76" s="149"/>
      <c r="UIC76" s="149"/>
      <c r="UID76" s="149"/>
      <c r="UIE76" s="149"/>
      <c r="UIF76" s="149"/>
      <c r="UIG76" s="149"/>
      <c r="UIH76" s="149"/>
      <c r="UII76" s="149"/>
      <c r="UIJ76" s="149"/>
      <c r="UIK76" s="150"/>
      <c r="UIL76" s="149"/>
      <c r="UIM76" s="149"/>
      <c r="UIN76" s="149"/>
      <c r="UIO76" s="149"/>
      <c r="UIP76" s="149"/>
      <c r="UIQ76" s="149"/>
      <c r="UIR76" s="149"/>
      <c r="UIS76" s="149"/>
      <c r="UIT76" s="149"/>
      <c r="UIU76" s="149"/>
      <c r="UIV76" s="149"/>
      <c r="UIW76" s="149"/>
      <c r="UIX76" s="149"/>
      <c r="UIY76" s="149"/>
      <c r="UIZ76" s="149"/>
      <c r="UJA76" s="150"/>
      <c r="UJB76" s="149"/>
      <c r="UJC76" s="149"/>
      <c r="UJD76" s="149"/>
      <c r="UJE76" s="149"/>
      <c r="UJF76" s="149"/>
      <c r="UJG76" s="149"/>
      <c r="UJH76" s="149"/>
      <c r="UJI76" s="149"/>
      <c r="UJJ76" s="149"/>
      <c r="UJK76" s="149"/>
      <c r="UJL76" s="149"/>
      <c r="UJM76" s="149"/>
      <c r="UJN76" s="149"/>
      <c r="UJO76" s="149"/>
      <c r="UJP76" s="149"/>
      <c r="UJQ76" s="150"/>
      <c r="UJR76" s="149"/>
      <c r="UJS76" s="149"/>
      <c r="UJT76" s="149"/>
      <c r="UJU76" s="149"/>
      <c r="UJV76" s="149"/>
      <c r="UJW76" s="149"/>
      <c r="UJX76" s="149"/>
      <c r="UJY76" s="149"/>
      <c r="UJZ76" s="149"/>
      <c r="UKA76" s="149"/>
      <c r="UKB76" s="149"/>
      <c r="UKC76" s="149"/>
      <c r="UKD76" s="149"/>
      <c r="UKE76" s="149"/>
      <c r="UKF76" s="149"/>
      <c r="UKG76" s="150"/>
      <c r="UKH76" s="149"/>
      <c r="UKI76" s="149"/>
      <c r="UKJ76" s="149"/>
      <c r="UKK76" s="149"/>
      <c r="UKL76" s="149"/>
      <c r="UKM76" s="149"/>
      <c r="UKN76" s="149"/>
      <c r="UKO76" s="149"/>
      <c r="UKP76" s="149"/>
      <c r="UKQ76" s="149"/>
      <c r="UKR76" s="149"/>
      <c r="UKS76" s="149"/>
      <c r="UKT76" s="149"/>
      <c r="UKU76" s="149"/>
      <c r="UKV76" s="149"/>
      <c r="UKW76" s="150"/>
      <c r="UKX76" s="149"/>
      <c r="UKY76" s="149"/>
      <c r="UKZ76" s="149"/>
      <c r="ULA76" s="149"/>
      <c r="ULB76" s="149"/>
      <c r="ULC76" s="149"/>
      <c r="ULD76" s="149"/>
      <c r="ULE76" s="149"/>
      <c r="ULF76" s="149"/>
      <c r="ULG76" s="149"/>
      <c r="ULH76" s="149"/>
      <c r="ULI76" s="149"/>
      <c r="ULJ76" s="149"/>
      <c r="ULK76" s="149"/>
      <c r="ULL76" s="149"/>
      <c r="ULM76" s="150"/>
      <c r="ULN76" s="149"/>
      <c r="ULO76" s="149"/>
      <c r="ULP76" s="149"/>
      <c r="ULQ76" s="149"/>
      <c r="ULR76" s="149"/>
      <c r="ULS76" s="149"/>
      <c r="ULT76" s="149"/>
      <c r="ULU76" s="149"/>
      <c r="ULV76" s="149"/>
      <c r="ULW76" s="149"/>
      <c r="ULX76" s="149"/>
      <c r="ULY76" s="149"/>
      <c r="ULZ76" s="149"/>
      <c r="UMA76" s="149"/>
      <c r="UMB76" s="149"/>
      <c r="UMC76" s="150"/>
      <c r="UMD76" s="149"/>
      <c r="UME76" s="149"/>
      <c r="UMF76" s="149"/>
      <c r="UMG76" s="149"/>
      <c r="UMH76" s="149"/>
      <c r="UMI76" s="149"/>
      <c r="UMJ76" s="149"/>
      <c r="UMK76" s="149"/>
      <c r="UML76" s="149"/>
      <c r="UMM76" s="149"/>
      <c r="UMN76" s="149"/>
      <c r="UMO76" s="149"/>
      <c r="UMP76" s="149"/>
      <c r="UMQ76" s="149"/>
      <c r="UMR76" s="149"/>
      <c r="UMS76" s="150"/>
      <c r="UMT76" s="149"/>
      <c r="UMU76" s="149"/>
      <c r="UMV76" s="149"/>
      <c r="UMW76" s="149"/>
      <c r="UMX76" s="149"/>
      <c r="UMY76" s="149"/>
      <c r="UMZ76" s="149"/>
      <c r="UNA76" s="149"/>
      <c r="UNB76" s="149"/>
      <c r="UNC76" s="149"/>
      <c r="UND76" s="149"/>
      <c r="UNE76" s="149"/>
      <c r="UNF76" s="149"/>
      <c r="UNG76" s="149"/>
      <c r="UNH76" s="149"/>
      <c r="UNI76" s="150"/>
      <c r="UNJ76" s="149"/>
      <c r="UNK76" s="149"/>
      <c r="UNL76" s="149"/>
      <c r="UNM76" s="149"/>
      <c r="UNN76" s="149"/>
      <c r="UNO76" s="149"/>
      <c r="UNP76" s="149"/>
      <c r="UNQ76" s="149"/>
      <c r="UNR76" s="149"/>
      <c r="UNS76" s="149"/>
      <c r="UNT76" s="149"/>
      <c r="UNU76" s="149"/>
      <c r="UNV76" s="149"/>
      <c r="UNW76" s="149"/>
      <c r="UNX76" s="149"/>
      <c r="UNY76" s="150"/>
      <c r="UNZ76" s="149"/>
      <c r="UOA76" s="149"/>
      <c r="UOB76" s="149"/>
      <c r="UOC76" s="149"/>
      <c r="UOD76" s="149"/>
      <c r="UOE76" s="149"/>
      <c r="UOF76" s="149"/>
      <c r="UOG76" s="149"/>
      <c r="UOH76" s="149"/>
      <c r="UOI76" s="149"/>
      <c r="UOJ76" s="149"/>
      <c r="UOK76" s="149"/>
      <c r="UOL76" s="149"/>
      <c r="UOM76" s="149"/>
      <c r="UON76" s="149"/>
      <c r="UOO76" s="150"/>
      <c r="UOP76" s="149"/>
      <c r="UOQ76" s="149"/>
      <c r="UOR76" s="149"/>
      <c r="UOS76" s="149"/>
      <c r="UOT76" s="149"/>
      <c r="UOU76" s="149"/>
      <c r="UOV76" s="149"/>
      <c r="UOW76" s="149"/>
      <c r="UOX76" s="149"/>
      <c r="UOY76" s="149"/>
      <c r="UOZ76" s="149"/>
      <c r="UPA76" s="149"/>
      <c r="UPB76" s="149"/>
      <c r="UPC76" s="149"/>
      <c r="UPD76" s="149"/>
      <c r="UPE76" s="150"/>
      <c r="UPF76" s="149"/>
      <c r="UPG76" s="149"/>
      <c r="UPH76" s="149"/>
      <c r="UPI76" s="149"/>
      <c r="UPJ76" s="149"/>
      <c r="UPK76" s="149"/>
      <c r="UPL76" s="149"/>
      <c r="UPM76" s="149"/>
      <c r="UPN76" s="149"/>
      <c r="UPO76" s="149"/>
      <c r="UPP76" s="149"/>
      <c r="UPQ76" s="149"/>
      <c r="UPR76" s="149"/>
      <c r="UPS76" s="149"/>
      <c r="UPT76" s="149"/>
      <c r="UPU76" s="150"/>
      <c r="UPV76" s="149"/>
      <c r="UPW76" s="149"/>
      <c r="UPX76" s="149"/>
      <c r="UPY76" s="149"/>
      <c r="UPZ76" s="149"/>
      <c r="UQA76" s="149"/>
      <c r="UQB76" s="149"/>
      <c r="UQC76" s="149"/>
      <c r="UQD76" s="149"/>
      <c r="UQE76" s="149"/>
      <c r="UQF76" s="149"/>
      <c r="UQG76" s="149"/>
      <c r="UQH76" s="149"/>
      <c r="UQI76" s="149"/>
      <c r="UQJ76" s="149"/>
      <c r="UQK76" s="150"/>
      <c r="UQL76" s="149"/>
      <c r="UQM76" s="149"/>
      <c r="UQN76" s="149"/>
      <c r="UQO76" s="149"/>
      <c r="UQP76" s="149"/>
      <c r="UQQ76" s="149"/>
      <c r="UQR76" s="149"/>
      <c r="UQS76" s="149"/>
      <c r="UQT76" s="149"/>
      <c r="UQU76" s="149"/>
      <c r="UQV76" s="149"/>
      <c r="UQW76" s="149"/>
      <c r="UQX76" s="149"/>
      <c r="UQY76" s="149"/>
      <c r="UQZ76" s="149"/>
      <c r="URA76" s="150"/>
      <c r="URB76" s="149"/>
      <c r="URC76" s="149"/>
      <c r="URD76" s="149"/>
      <c r="URE76" s="149"/>
      <c r="URF76" s="149"/>
      <c r="URG76" s="149"/>
      <c r="URH76" s="149"/>
      <c r="URI76" s="149"/>
      <c r="URJ76" s="149"/>
      <c r="URK76" s="149"/>
      <c r="URL76" s="149"/>
      <c r="URM76" s="149"/>
      <c r="URN76" s="149"/>
      <c r="URO76" s="149"/>
      <c r="URP76" s="149"/>
      <c r="URQ76" s="150"/>
      <c r="URR76" s="149"/>
      <c r="URS76" s="149"/>
      <c r="URT76" s="149"/>
      <c r="URU76" s="149"/>
      <c r="URV76" s="149"/>
      <c r="URW76" s="149"/>
      <c r="URX76" s="149"/>
      <c r="URY76" s="149"/>
      <c r="URZ76" s="149"/>
      <c r="USA76" s="149"/>
      <c r="USB76" s="149"/>
      <c r="USC76" s="149"/>
      <c r="USD76" s="149"/>
      <c r="USE76" s="149"/>
      <c r="USF76" s="149"/>
      <c r="USG76" s="150"/>
      <c r="USH76" s="149"/>
      <c r="USI76" s="149"/>
      <c r="USJ76" s="149"/>
      <c r="USK76" s="149"/>
      <c r="USL76" s="149"/>
      <c r="USM76" s="149"/>
      <c r="USN76" s="149"/>
      <c r="USO76" s="149"/>
      <c r="USP76" s="149"/>
      <c r="USQ76" s="149"/>
      <c r="USR76" s="149"/>
      <c r="USS76" s="149"/>
      <c r="UST76" s="149"/>
      <c r="USU76" s="149"/>
      <c r="USV76" s="149"/>
      <c r="USW76" s="150"/>
      <c r="USX76" s="149"/>
      <c r="USY76" s="149"/>
      <c r="USZ76" s="149"/>
      <c r="UTA76" s="149"/>
      <c r="UTB76" s="149"/>
      <c r="UTC76" s="149"/>
      <c r="UTD76" s="149"/>
      <c r="UTE76" s="149"/>
      <c r="UTF76" s="149"/>
      <c r="UTG76" s="149"/>
      <c r="UTH76" s="149"/>
      <c r="UTI76" s="149"/>
      <c r="UTJ76" s="149"/>
      <c r="UTK76" s="149"/>
      <c r="UTL76" s="149"/>
      <c r="UTM76" s="150"/>
      <c r="UTN76" s="149"/>
      <c r="UTO76" s="149"/>
      <c r="UTP76" s="149"/>
      <c r="UTQ76" s="149"/>
      <c r="UTR76" s="149"/>
      <c r="UTS76" s="149"/>
      <c r="UTT76" s="149"/>
      <c r="UTU76" s="149"/>
      <c r="UTV76" s="149"/>
      <c r="UTW76" s="149"/>
      <c r="UTX76" s="149"/>
      <c r="UTY76" s="149"/>
      <c r="UTZ76" s="149"/>
      <c r="UUA76" s="149"/>
      <c r="UUB76" s="149"/>
      <c r="UUC76" s="150"/>
      <c r="UUD76" s="149"/>
      <c r="UUE76" s="149"/>
      <c r="UUF76" s="149"/>
      <c r="UUG76" s="149"/>
      <c r="UUH76" s="149"/>
      <c r="UUI76" s="149"/>
      <c r="UUJ76" s="149"/>
      <c r="UUK76" s="149"/>
      <c r="UUL76" s="149"/>
      <c r="UUM76" s="149"/>
      <c r="UUN76" s="149"/>
      <c r="UUO76" s="149"/>
      <c r="UUP76" s="149"/>
      <c r="UUQ76" s="149"/>
      <c r="UUR76" s="149"/>
      <c r="UUS76" s="150"/>
      <c r="UUT76" s="149"/>
      <c r="UUU76" s="149"/>
      <c r="UUV76" s="149"/>
      <c r="UUW76" s="149"/>
      <c r="UUX76" s="149"/>
      <c r="UUY76" s="149"/>
      <c r="UUZ76" s="149"/>
      <c r="UVA76" s="149"/>
      <c r="UVB76" s="149"/>
      <c r="UVC76" s="149"/>
      <c r="UVD76" s="149"/>
      <c r="UVE76" s="149"/>
      <c r="UVF76" s="149"/>
      <c r="UVG76" s="149"/>
      <c r="UVH76" s="149"/>
      <c r="UVI76" s="150"/>
      <c r="UVJ76" s="149"/>
      <c r="UVK76" s="149"/>
      <c r="UVL76" s="149"/>
      <c r="UVM76" s="149"/>
      <c r="UVN76" s="149"/>
      <c r="UVO76" s="149"/>
      <c r="UVP76" s="149"/>
      <c r="UVQ76" s="149"/>
      <c r="UVR76" s="149"/>
      <c r="UVS76" s="149"/>
      <c r="UVT76" s="149"/>
      <c r="UVU76" s="149"/>
      <c r="UVV76" s="149"/>
      <c r="UVW76" s="149"/>
      <c r="UVX76" s="149"/>
      <c r="UVY76" s="150"/>
      <c r="UVZ76" s="149"/>
      <c r="UWA76" s="149"/>
      <c r="UWB76" s="149"/>
      <c r="UWC76" s="149"/>
      <c r="UWD76" s="149"/>
      <c r="UWE76" s="149"/>
      <c r="UWF76" s="149"/>
      <c r="UWG76" s="149"/>
      <c r="UWH76" s="149"/>
      <c r="UWI76" s="149"/>
      <c r="UWJ76" s="149"/>
      <c r="UWK76" s="149"/>
      <c r="UWL76" s="149"/>
      <c r="UWM76" s="149"/>
      <c r="UWN76" s="149"/>
      <c r="UWO76" s="150"/>
      <c r="UWP76" s="149"/>
      <c r="UWQ76" s="149"/>
      <c r="UWR76" s="149"/>
      <c r="UWS76" s="149"/>
      <c r="UWT76" s="149"/>
      <c r="UWU76" s="149"/>
      <c r="UWV76" s="149"/>
      <c r="UWW76" s="149"/>
      <c r="UWX76" s="149"/>
      <c r="UWY76" s="149"/>
      <c r="UWZ76" s="149"/>
      <c r="UXA76" s="149"/>
      <c r="UXB76" s="149"/>
      <c r="UXC76" s="149"/>
      <c r="UXD76" s="149"/>
      <c r="UXE76" s="150"/>
      <c r="UXF76" s="149"/>
      <c r="UXG76" s="149"/>
      <c r="UXH76" s="149"/>
      <c r="UXI76" s="149"/>
      <c r="UXJ76" s="149"/>
      <c r="UXK76" s="149"/>
      <c r="UXL76" s="149"/>
      <c r="UXM76" s="149"/>
      <c r="UXN76" s="149"/>
      <c r="UXO76" s="149"/>
      <c r="UXP76" s="149"/>
      <c r="UXQ76" s="149"/>
      <c r="UXR76" s="149"/>
      <c r="UXS76" s="149"/>
      <c r="UXT76" s="149"/>
      <c r="UXU76" s="150"/>
      <c r="UXV76" s="149"/>
      <c r="UXW76" s="149"/>
      <c r="UXX76" s="149"/>
      <c r="UXY76" s="149"/>
      <c r="UXZ76" s="149"/>
      <c r="UYA76" s="149"/>
      <c r="UYB76" s="149"/>
      <c r="UYC76" s="149"/>
      <c r="UYD76" s="149"/>
      <c r="UYE76" s="149"/>
      <c r="UYF76" s="149"/>
      <c r="UYG76" s="149"/>
      <c r="UYH76" s="149"/>
      <c r="UYI76" s="149"/>
      <c r="UYJ76" s="149"/>
      <c r="UYK76" s="150"/>
      <c r="UYL76" s="149"/>
      <c r="UYM76" s="149"/>
      <c r="UYN76" s="149"/>
      <c r="UYO76" s="149"/>
      <c r="UYP76" s="149"/>
      <c r="UYQ76" s="149"/>
      <c r="UYR76" s="149"/>
      <c r="UYS76" s="149"/>
      <c r="UYT76" s="149"/>
      <c r="UYU76" s="149"/>
      <c r="UYV76" s="149"/>
      <c r="UYW76" s="149"/>
      <c r="UYX76" s="149"/>
      <c r="UYY76" s="149"/>
      <c r="UYZ76" s="149"/>
      <c r="UZA76" s="150"/>
      <c r="UZB76" s="149"/>
      <c r="UZC76" s="149"/>
      <c r="UZD76" s="149"/>
      <c r="UZE76" s="149"/>
      <c r="UZF76" s="149"/>
      <c r="UZG76" s="149"/>
      <c r="UZH76" s="149"/>
      <c r="UZI76" s="149"/>
      <c r="UZJ76" s="149"/>
      <c r="UZK76" s="149"/>
      <c r="UZL76" s="149"/>
      <c r="UZM76" s="149"/>
      <c r="UZN76" s="149"/>
      <c r="UZO76" s="149"/>
      <c r="UZP76" s="149"/>
      <c r="UZQ76" s="150"/>
      <c r="UZR76" s="149"/>
      <c r="UZS76" s="149"/>
      <c r="UZT76" s="149"/>
      <c r="UZU76" s="149"/>
      <c r="UZV76" s="149"/>
      <c r="UZW76" s="149"/>
      <c r="UZX76" s="149"/>
      <c r="UZY76" s="149"/>
      <c r="UZZ76" s="149"/>
      <c r="VAA76" s="149"/>
      <c r="VAB76" s="149"/>
      <c r="VAC76" s="149"/>
      <c r="VAD76" s="149"/>
      <c r="VAE76" s="149"/>
      <c r="VAF76" s="149"/>
      <c r="VAG76" s="150"/>
      <c r="VAH76" s="149"/>
      <c r="VAI76" s="149"/>
      <c r="VAJ76" s="149"/>
      <c r="VAK76" s="149"/>
      <c r="VAL76" s="149"/>
      <c r="VAM76" s="149"/>
      <c r="VAN76" s="149"/>
      <c r="VAO76" s="149"/>
      <c r="VAP76" s="149"/>
      <c r="VAQ76" s="149"/>
      <c r="VAR76" s="149"/>
      <c r="VAS76" s="149"/>
      <c r="VAT76" s="149"/>
      <c r="VAU76" s="149"/>
      <c r="VAV76" s="149"/>
      <c r="VAW76" s="150"/>
      <c r="VAX76" s="149"/>
      <c r="VAY76" s="149"/>
      <c r="VAZ76" s="149"/>
      <c r="VBA76" s="149"/>
      <c r="VBB76" s="149"/>
      <c r="VBC76" s="149"/>
      <c r="VBD76" s="149"/>
      <c r="VBE76" s="149"/>
      <c r="VBF76" s="149"/>
      <c r="VBG76" s="149"/>
      <c r="VBH76" s="149"/>
      <c r="VBI76" s="149"/>
      <c r="VBJ76" s="149"/>
      <c r="VBK76" s="149"/>
      <c r="VBL76" s="149"/>
      <c r="VBM76" s="150"/>
      <c r="VBN76" s="149"/>
      <c r="VBO76" s="149"/>
      <c r="VBP76" s="149"/>
      <c r="VBQ76" s="149"/>
      <c r="VBR76" s="149"/>
      <c r="VBS76" s="149"/>
      <c r="VBT76" s="149"/>
      <c r="VBU76" s="149"/>
      <c r="VBV76" s="149"/>
      <c r="VBW76" s="149"/>
      <c r="VBX76" s="149"/>
      <c r="VBY76" s="149"/>
      <c r="VBZ76" s="149"/>
      <c r="VCA76" s="149"/>
      <c r="VCB76" s="149"/>
      <c r="VCC76" s="150"/>
      <c r="VCD76" s="149"/>
      <c r="VCE76" s="149"/>
      <c r="VCF76" s="149"/>
      <c r="VCG76" s="149"/>
      <c r="VCH76" s="149"/>
      <c r="VCI76" s="149"/>
      <c r="VCJ76" s="149"/>
      <c r="VCK76" s="149"/>
      <c r="VCL76" s="149"/>
      <c r="VCM76" s="149"/>
      <c r="VCN76" s="149"/>
      <c r="VCO76" s="149"/>
      <c r="VCP76" s="149"/>
      <c r="VCQ76" s="149"/>
      <c r="VCR76" s="149"/>
      <c r="VCS76" s="150"/>
      <c r="VCT76" s="149"/>
      <c r="VCU76" s="149"/>
      <c r="VCV76" s="149"/>
      <c r="VCW76" s="149"/>
      <c r="VCX76" s="149"/>
      <c r="VCY76" s="149"/>
      <c r="VCZ76" s="149"/>
      <c r="VDA76" s="149"/>
      <c r="VDB76" s="149"/>
      <c r="VDC76" s="149"/>
      <c r="VDD76" s="149"/>
      <c r="VDE76" s="149"/>
      <c r="VDF76" s="149"/>
      <c r="VDG76" s="149"/>
      <c r="VDH76" s="149"/>
      <c r="VDI76" s="150"/>
      <c r="VDJ76" s="149"/>
      <c r="VDK76" s="149"/>
      <c r="VDL76" s="149"/>
      <c r="VDM76" s="149"/>
      <c r="VDN76" s="149"/>
      <c r="VDO76" s="149"/>
      <c r="VDP76" s="149"/>
      <c r="VDQ76" s="149"/>
      <c r="VDR76" s="149"/>
      <c r="VDS76" s="149"/>
      <c r="VDT76" s="149"/>
      <c r="VDU76" s="149"/>
      <c r="VDV76" s="149"/>
      <c r="VDW76" s="149"/>
      <c r="VDX76" s="149"/>
      <c r="VDY76" s="150"/>
      <c r="VDZ76" s="149"/>
      <c r="VEA76" s="149"/>
      <c r="VEB76" s="149"/>
      <c r="VEC76" s="149"/>
      <c r="VED76" s="149"/>
      <c r="VEE76" s="149"/>
      <c r="VEF76" s="149"/>
      <c r="VEG76" s="149"/>
      <c r="VEH76" s="149"/>
      <c r="VEI76" s="149"/>
      <c r="VEJ76" s="149"/>
      <c r="VEK76" s="149"/>
      <c r="VEL76" s="149"/>
      <c r="VEM76" s="149"/>
      <c r="VEN76" s="149"/>
      <c r="VEO76" s="150"/>
      <c r="VEP76" s="149"/>
      <c r="VEQ76" s="149"/>
      <c r="VER76" s="149"/>
      <c r="VES76" s="149"/>
      <c r="VET76" s="149"/>
      <c r="VEU76" s="149"/>
      <c r="VEV76" s="149"/>
      <c r="VEW76" s="149"/>
      <c r="VEX76" s="149"/>
      <c r="VEY76" s="149"/>
      <c r="VEZ76" s="149"/>
      <c r="VFA76" s="149"/>
      <c r="VFB76" s="149"/>
      <c r="VFC76" s="149"/>
      <c r="VFD76" s="149"/>
      <c r="VFE76" s="150"/>
      <c r="VFF76" s="149"/>
      <c r="VFG76" s="149"/>
      <c r="VFH76" s="149"/>
      <c r="VFI76" s="149"/>
      <c r="VFJ76" s="149"/>
      <c r="VFK76" s="149"/>
      <c r="VFL76" s="149"/>
      <c r="VFM76" s="149"/>
      <c r="VFN76" s="149"/>
      <c r="VFO76" s="149"/>
      <c r="VFP76" s="149"/>
      <c r="VFQ76" s="149"/>
      <c r="VFR76" s="149"/>
      <c r="VFS76" s="149"/>
      <c r="VFT76" s="149"/>
      <c r="VFU76" s="150"/>
      <c r="VFV76" s="149"/>
      <c r="VFW76" s="149"/>
      <c r="VFX76" s="149"/>
      <c r="VFY76" s="149"/>
      <c r="VFZ76" s="149"/>
      <c r="VGA76" s="149"/>
      <c r="VGB76" s="149"/>
      <c r="VGC76" s="149"/>
      <c r="VGD76" s="149"/>
      <c r="VGE76" s="149"/>
      <c r="VGF76" s="149"/>
      <c r="VGG76" s="149"/>
      <c r="VGH76" s="149"/>
      <c r="VGI76" s="149"/>
      <c r="VGJ76" s="149"/>
      <c r="VGK76" s="150"/>
      <c r="VGL76" s="149"/>
      <c r="VGM76" s="149"/>
      <c r="VGN76" s="149"/>
      <c r="VGO76" s="149"/>
      <c r="VGP76" s="149"/>
      <c r="VGQ76" s="149"/>
      <c r="VGR76" s="149"/>
      <c r="VGS76" s="149"/>
      <c r="VGT76" s="149"/>
      <c r="VGU76" s="149"/>
      <c r="VGV76" s="149"/>
      <c r="VGW76" s="149"/>
      <c r="VGX76" s="149"/>
      <c r="VGY76" s="149"/>
      <c r="VGZ76" s="149"/>
      <c r="VHA76" s="150"/>
      <c r="VHB76" s="149"/>
      <c r="VHC76" s="149"/>
      <c r="VHD76" s="149"/>
      <c r="VHE76" s="149"/>
      <c r="VHF76" s="149"/>
      <c r="VHG76" s="149"/>
      <c r="VHH76" s="149"/>
      <c r="VHI76" s="149"/>
      <c r="VHJ76" s="149"/>
      <c r="VHK76" s="149"/>
      <c r="VHL76" s="149"/>
      <c r="VHM76" s="149"/>
      <c r="VHN76" s="149"/>
      <c r="VHO76" s="149"/>
      <c r="VHP76" s="149"/>
      <c r="VHQ76" s="150"/>
      <c r="VHR76" s="149"/>
      <c r="VHS76" s="149"/>
      <c r="VHT76" s="149"/>
      <c r="VHU76" s="149"/>
      <c r="VHV76" s="149"/>
      <c r="VHW76" s="149"/>
      <c r="VHX76" s="149"/>
      <c r="VHY76" s="149"/>
      <c r="VHZ76" s="149"/>
      <c r="VIA76" s="149"/>
      <c r="VIB76" s="149"/>
      <c r="VIC76" s="149"/>
      <c r="VID76" s="149"/>
      <c r="VIE76" s="149"/>
      <c r="VIF76" s="149"/>
      <c r="VIG76" s="150"/>
      <c r="VIH76" s="149"/>
      <c r="VII76" s="149"/>
      <c r="VIJ76" s="149"/>
      <c r="VIK76" s="149"/>
      <c r="VIL76" s="149"/>
      <c r="VIM76" s="149"/>
      <c r="VIN76" s="149"/>
      <c r="VIO76" s="149"/>
      <c r="VIP76" s="149"/>
      <c r="VIQ76" s="149"/>
      <c r="VIR76" s="149"/>
      <c r="VIS76" s="149"/>
      <c r="VIT76" s="149"/>
      <c r="VIU76" s="149"/>
      <c r="VIV76" s="149"/>
      <c r="VIW76" s="150"/>
      <c r="VIX76" s="149"/>
      <c r="VIY76" s="149"/>
      <c r="VIZ76" s="149"/>
      <c r="VJA76" s="149"/>
      <c r="VJB76" s="149"/>
      <c r="VJC76" s="149"/>
      <c r="VJD76" s="149"/>
      <c r="VJE76" s="149"/>
      <c r="VJF76" s="149"/>
      <c r="VJG76" s="149"/>
      <c r="VJH76" s="149"/>
      <c r="VJI76" s="149"/>
      <c r="VJJ76" s="149"/>
      <c r="VJK76" s="149"/>
      <c r="VJL76" s="149"/>
      <c r="VJM76" s="150"/>
      <c r="VJN76" s="149"/>
      <c r="VJO76" s="149"/>
      <c r="VJP76" s="149"/>
      <c r="VJQ76" s="149"/>
      <c r="VJR76" s="149"/>
      <c r="VJS76" s="149"/>
      <c r="VJT76" s="149"/>
      <c r="VJU76" s="149"/>
      <c r="VJV76" s="149"/>
      <c r="VJW76" s="149"/>
      <c r="VJX76" s="149"/>
      <c r="VJY76" s="149"/>
      <c r="VJZ76" s="149"/>
      <c r="VKA76" s="149"/>
      <c r="VKB76" s="149"/>
      <c r="VKC76" s="150"/>
      <c r="VKD76" s="149"/>
      <c r="VKE76" s="149"/>
      <c r="VKF76" s="149"/>
      <c r="VKG76" s="149"/>
      <c r="VKH76" s="149"/>
      <c r="VKI76" s="149"/>
      <c r="VKJ76" s="149"/>
      <c r="VKK76" s="149"/>
      <c r="VKL76" s="149"/>
      <c r="VKM76" s="149"/>
      <c r="VKN76" s="149"/>
      <c r="VKO76" s="149"/>
      <c r="VKP76" s="149"/>
      <c r="VKQ76" s="149"/>
      <c r="VKR76" s="149"/>
      <c r="VKS76" s="150"/>
      <c r="VKT76" s="149"/>
      <c r="VKU76" s="149"/>
      <c r="VKV76" s="149"/>
      <c r="VKW76" s="149"/>
      <c r="VKX76" s="149"/>
      <c r="VKY76" s="149"/>
      <c r="VKZ76" s="149"/>
      <c r="VLA76" s="149"/>
      <c r="VLB76" s="149"/>
      <c r="VLC76" s="149"/>
      <c r="VLD76" s="149"/>
      <c r="VLE76" s="149"/>
      <c r="VLF76" s="149"/>
      <c r="VLG76" s="149"/>
      <c r="VLH76" s="149"/>
      <c r="VLI76" s="150"/>
      <c r="VLJ76" s="149"/>
      <c r="VLK76" s="149"/>
      <c r="VLL76" s="149"/>
      <c r="VLM76" s="149"/>
      <c r="VLN76" s="149"/>
      <c r="VLO76" s="149"/>
      <c r="VLP76" s="149"/>
      <c r="VLQ76" s="149"/>
      <c r="VLR76" s="149"/>
      <c r="VLS76" s="149"/>
      <c r="VLT76" s="149"/>
      <c r="VLU76" s="149"/>
      <c r="VLV76" s="149"/>
      <c r="VLW76" s="149"/>
      <c r="VLX76" s="149"/>
      <c r="VLY76" s="150"/>
      <c r="VLZ76" s="149"/>
      <c r="VMA76" s="149"/>
      <c r="VMB76" s="149"/>
      <c r="VMC76" s="149"/>
      <c r="VMD76" s="149"/>
      <c r="VME76" s="149"/>
      <c r="VMF76" s="149"/>
      <c r="VMG76" s="149"/>
      <c r="VMH76" s="149"/>
      <c r="VMI76" s="149"/>
      <c r="VMJ76" s="149"/>
      <c r="VMK76" s="149"/>
      <c r="VML76" s="149"/>
      <c r="VMM76" s="149"/>
      <c r="VMN76" s="149"/>
      <c r="VMO76" s="150"/>
      <c r="VMP76" s="149"/>
      <c r="VMQ76" s="149"/>
      <c r="VMR76" s="149"/>
      <c r="VMS76" s="149"/>
      <c r="VMT76" s="149"/>
      <c r="VMU76" s="149"/>
      <c r="VMV76" s="149"/>
      <c r="VMW76" s="149"/>
      <c r="VMX76" s="149"/>
      <c r="VMY76" s="149"/>
      <c r="VMZ76" s="149"/>
      <c r="VNA76" s="149"/>
      <c r="VNB76" s="149"/>
      <c r="VNC76" s="149"/>
      <c r="VND76" s="149"/>
      <c r="VNE76" s="150"/>
      <c r="VNF76" s="149"/>
      <c r="VNG76" s="149"/>
      <c r="VNH76" s="149"/>
      <c r="VNI76" s="149"/>
      <c r="VNJ76" s="149"/>
      <c r="VNK76" s="149"/>
      <c r="VNL76" s="149"/>
      <c r="VNM76" s="149"/>
      <c r="VNN76" s="149"/>
      <c r="VNO76" s="149"/>
      <c r="VNP76" s="149"/>
      <c r="VNQ76" s="149"/>
      <c r="VNR76" s="149"/>
      <c r="VNS76" s="149"/>
      <c r="VNT76" s="149"/>
      <c r="VNU76" s="150"/>
      <c r="VNV76" s="149"/>
      <c r="VNW76" s="149"/>
      <c r="VNX76" s="149"/>
      <c r="VNY76" s="149"/>
      <c r="VNZ76" s="149"/>
      <c r="VOA76" s="149"/>
      <c r="VOB76" s="149"/>
      <c r="VOC76" s="149"/>
      <c r="VOD76" s="149"/>
      <c r="VOE76" s="149"/>
      <c r="VOF76" s="149"/>
      <c r="VOG76" s="149"/>
      <c r="VOH76" s="149"/>
      <c r="VOI76" s="149"/>
      <c r="VOJ76" s="149"/>
      <c r="VOK76" s="150"/>
      <c r="VOL76" s="149"/>
      <c r="VOM76" s="149"/>
      <c r="VON76" s="149"/>
      <c r="VOO76" s="149"/>
      <c r="VOP76" s="149"/>
      <c r="VOQ76" s="149"/>
      <c r="VOR76" s="149"/>
      <c r="VOS76" s="149"/>
      <c r="VOT76" s="149"/>
      <c r="VOU76" s="149"/>
      <c r="VOV76" s="149"/>
      <c r="VOW76" s="149"/>
      <c r="VOX76" s="149"/>
      <c r="VOY76" s="149"/>
      <c r="VOZ76" s="149"/>
      <c r="VPA76" s="150"/>
      <c r="VPB76" s="149"/>
      <c r="VPC76" s="149"/>
      <c r="VPD76" s="149"/>
      <c r="VPE76" s="149"/>
      <c r="VPF76" s="149"/>
      <c r="VPG76" s="149"/>
      <c r="VPH76" s="149"/>
      <c r="VPI76" s="149"/>
      <c r="VPJ76" s="149"/>
      <c r="VPK76" s="149"/>
      <c r="VPL76" s="149"/>
      <c r="VPM76" s="149"/>
      <c r="VPN76" s="149"/>
      <c r="VPO76" s="149"/>
      <c r="VPP76" s="149"/>
      <c r="VPQ76" s="150"/>
      <c r="VPR76" s="149"/>
      <c r="VPS76" s="149"/>
      <c r="VPT76" s="149"/>
      <c r="VPU76" s="149"/>
      <c r="VPV76" s="149"/>
      <c r="VPW76" s="149"/>
      <c r="VPX76" s="149"/>
      <c r="VPY76" s="149"/>
      <c r="VPZ76" s="149"/>
      <c r="VQA76" s="149"/>
      <c r="VQB76" s="149"/>
      <c r="VQC76" s="149"/>
      <c r="VQD76" s="149"/>
      <c r="VQE76" s="149"/>
      <c r="VQF76" s="149"/>
      <c r="VQG76" s="150"/>
      <c r="VQH76" s="149"/>
      <c r="VQI76" s="149"/>
      <c r="VQJ76" s="149"/>
      <c r="VQK76" s="149"/>
      <c r="VQL76" s="149"/>
      <c r="VQM76" s="149"/>
      <c r="VQN76" s="149"/>
      <c r="VQO76" s="149"/>
      <c r="VQP76" s="149"/>
      <c r="VQQ76" s="149"/>
      <c r="VQR76" s="149"/>
      <c r="VQS76" s="149"/>
      <c r="VQT76" s="149"/>
      <c r="VQU76" s="149"/>
      <c r="VQV76" s="149"/>
      <c r="VQW76" s="150"/>
      <c r="VQX76" s="149"/>
      <c r="VQY76" s="149"/>
      <c r="VQZ76" s="149"/>
      <c r="VRA76" s="149"/>
      <c r="VRB76" s="149"/>
      <c r="VRC76" s="149"/>
      <c r="VRD76" s="149"/>
      <c r="VRE76" s="149"/>
      <c r="VRF76" s="149"/>
      <c r="VRG76" s="149"/>
      <c r="VRH76" s="149"/>
      <c r="VRI76" s="149"/>
      <c r="VRJ76" s="149"/>
      <c r="VRK76" s="149"/>
      <c r="VRL76" s="149"/>
      <c r="VRM76" s="150"/>
      <c r="VRN76" s="149"/>
      <c r="VRO76" s="149"/>
      <c r="VRP76" s="149"/>
      <c r="VRQ76" s="149"/>
      <c r="VRR76" s="149"/>
      <c r="VRS76" s="149"/>
      <c r="VRT76" s="149"/>
      <c r="VRU76" s="149"/>
      <c r="VRV76" s="149"/>
      <c r="VRW76" s="149"/>
      <c r="VRX76" s="149"/>
      <c r="VRY76" s="149"/>
      <c r="VRZ76" s="149"/>
      <c r="VSA76" s="149"/>
      <c r="VSB76" s="149"/>
      <c r="VSC76" s="150"/>
      <c r="VSD76" s="149"/>
      <c r="VSE76" s="149"/>
      <c r="VSF76" s="149"/>
      <c r="VSG76" s="149"/>
      <c r="VSH76" s="149"/>
      <c r="VSI76" s="149"/>
      <c r="VSJ76" s="149"/>
      <c r="VSK76" s="149"/>
      <c r="VSL76" s="149"/>
      <c r="VSM76" s="149"/>
      <c r="VSN76" s="149"/>
      <c r="VSO76" s="149"/>
      <c r="VSP76" s="149"/>
      <c r="VSQ76" s="149"/>
      <c r="VSR76" s="149"/>
      <c r="VSS76" s="150"/>
      <c r="VST76" s="149"/>
      <c r="VSU76" s="149"/>
      <c r="VSV76" s="149"/>
      <c r="VSW76" s="149"/>
      <c r="VSX76" s="149"/>
      <c r="VSY76" s="149"/>
      <c r="VSZ76" s="149"/>
      <c r="VTA76" s="149"/>
      <c r="VTB76" s="149"/>
      <c r="VTC76" s="149"/>
      <c r="VTD76" s="149"/>
      <c r="VTE76" s="149"/>
      <c r="VTF76" s="149"/>
      <c r="VTG76" s="149"/>
      <c r="VTH76" s="149"/>
      <c r="VTI76" s="150"/>
      <c r="VTJ76" s="149"/>
      <c r="VTK76" s="149"/>
      <c r="VTL76" s="149"/>
      <c r="VTM76" s="149"/>
      <c r="VTN76" s="149"/>
      <c r="VTO76" s="149"/>
      <c r="VTP76" s="149"/>
      <c r="VTQ76" s="149"/>
      <c r="VTR76" s="149"/>
      <c r="VTS76" s="149"/>
      <c r="VTT76" s="149"/>
      <c r="VTU76" s="149"/>
      <c r="VTV76" s="149"/>
      <c r="VTW76" s="149"/>
      <c r="VTX76" s="149"/>
      <c r="VTY76" s="150"/>
      <c r="VTZ76" s="149"/>
      <c r="VUA76" s="149"/>
      <c r="VUB76" s="149"/>
      <c r="VUC76" s="149"/>
      <c r="VUD76" s="149"/>
      <c r="VUE76" s="149"/>
      <c r="VUF76" s="149"/>
      <c r="VUG76" s="149"/>
      <c r="VUH76" s="149"/>
      <c r="VUI76" s="149"/>
      <c r="VUJ76" s="149"/>
      <c r="VUK76" s="149"/>
      <c r="VUL76" s="149"/>
      <c r="VUM76" s="149"/>
      <c r="VUN76" s="149"/>
      <c r="VUO76" s="150"/>
      <c r="VUP76" s="149"/>
      <c r="VUQ76" s="149"/>
      <c r="VUR76" s="149"/>
      <c r="VUS76" s="149"/>
      <c r="VUT76" s="149"/>
      <c r="VUU76" s="149"/>
      <c r="VUV76" s="149"/>
      <c r="VUW76" s="149"/>
      <c r="VUX76" s="149"/>
      <c r="VUY76" s="149"/>
      <c r="VUZ76" s="149"/>
      <c r="VVA76" s="149"/>
      <c r="VVB76" s="149"/>
      <c r="VVC76" s="149"/>
      <c r="VVD76" s="149"/>
      <c r="VVE76" s="150"/>
      <c r="VVF76" s="149"/>
      <c r="VVG76" s="149"/>
      <c r="VVH76" s="149"/>
      <c r="VVI76" s="149"/>
      <c r="VVJ76" s="149"/>
      <c r="VVK76" s="149"/>
      <c r="VVL76" s="149"/>
      <c r="VVM76" s="149"/>
      <c r="VVN76" s="149"/>
      <c r="VVO76" s="149"/>
      <c r="VVP76" s="149"/>
      <c r="VVQ76" s="149"/>
      <c r="VVR76" s="149"/>
      <c r="VVS76" s="149"/>
      <c r="VVT76" s="149"/>
      <c r="VVU76" s="150"/>
      <c r="VVV76" s="149"/>
      <c r="VVW76" s="149"/>
      <c r="VVX76" s="149"/>
      <c r="VVY76" s="149"/>
      <c r="VVZ76" s="149"/>
      <c r="VWA76" s="149"/>
      <c r="VWB76" s="149"/>
      <c r="VWC76" s="149"/>
      <c r="VWD76" s="149"/>
      <c r="VWE76" s="149"/>
      <c r="VWF76" s="149"/>
      <c r="VWG76" s="149"/>
      <c r="VWH76" s="149"/>
      <c r="VWI76" s="149"/>
      <c r="VWJ76" s="149"/>
      <c r="VWK76" s="150"/>
      <c r="VWL76" s="149"/>
      <c r="VWM76" s="149"/>
      <c r="VWN76" s="149"/>
      <c r="VWO76" s="149"/>
      <c r="VWP76" s="149"/>
      <c r="VWQ76" s="149"/>
      <c r="VWR76" s="149"/>
      <c r="VWS76" s="149"/>
      <c r="VWT76" s="149"/>
      <c r="VWU76" s="149"/>
      <c r="VWV76" s="149"/>
      <c r="VWW76" s="149"/>
      <c r="VWX76" s="149"/>
      <c r="VWY76" s="149"/>
      <c r="VWZ76" s="149"/>
      <c r="VXA76" s="150"/>
      <c r="VXB76" s="149"/>
      <c r="VXC76" s="149"/>
      <c r="VXD76" s="149"/>
      <c r="VXE76" s="149"/>
      <c r="VXF76" s="149"/>
      <c r="VXG76" s="149"/>
      <c r="VXH76" s="149"/>
      <c r="VXI76" s="149"/>
      <c r="VXJ76" s="149"/>
      <c r="VXK76" s="149"/>
      <c r="VXL76" s="149"/>
      <c r="VXM76" s="149"/>
      <c r="VXN76" s="149"/>
      <c r="VXO76" s="149"/>
      <c r="VXP76" s="149"/>
      <c r="VXQ76" s="150"/>
      <c r="VXR76" s="149"/>
      <c r="VXS76" s="149"/>
      <c r="VXT76" s="149"/>
      <c r="VXU76" s="149"/>
      <c r="VXV76" s="149"/>
      <c r="VXW76" s="149"/>
      <c r="VXX76" s="149"/>
      <c r="VXY76" s="149"/>
      <c r="VXZ76" s="149"/>
      <c r="VYA76" s="149"/>
      <c r="VYB76" s="149"/>
      <c r="VYC76" s="149"/>
      <c r="VYD76" s="149"/>
      <c r="VYE76" s="149"/>
      <c r="VYF76" s="149"/>
      <c r="VYG76" s="150"/>
      <c r="VYH76" s="149"/>
      <c r="VYI76" s="149"/>
      <c r="VYJ76" s="149"/>
      <c r="VYK76" s="149"/>
      <c r="VYL76" s="149"/>
      <c r="VYM76" s="149"/>
      <c r="VYN76" s="149"/>
      <c r="VYO76" s="149"/>
      <c r="VYP76" s="149"/>
      <c r="VYQ76" s="149"/>
      <c r="VYR76" s="149"/>
      <c r="VYS76" s="149"/>
      <c r="VYT76" s="149"/>
      <c r="VYU76" s="149"/>
      <c r="VYV76" s="149"/>
      <c r="VYW76" s="150"/>
      <c r="VYX76" s="149"/>
      <c r="VYY76" s="149"/>
      <c r="VYZ76" s="149"/>
      <c r="VZA76" s="149"/>
      <c r="VZB76" s="149"/>
      <c r="VZC76" s="149"/>
      <c r="VZD76" s="149"/>
      <c r="VZE76" s="149"/>
      <c r="VZF76" s="149"/>
      <c r="VZG76" s="149"/>
      <c r="VZH76" s="149"/>
      <c r="VZI76" s="149"/>
      <c r="VZJ76" s="149"/>
      <c r="VZK76" s="149"/>
      <c r="VZL76" s="149"/>
      <c r="VZM76" s="150"/>
      <c r="VZN76" s="149"/>
      <c r="VZO76" s="149"/>
      <c r="VZP76" s="149"/>
      <c r="VZQ76" s="149"/>
      <c r="VZR76" s="149"/>
      <c r="VZS76" s="149"/>
      <c r="VZT76" s="149"/>
      <c r="VZU76" s="149"/>
      <c r="VZV76" s="149"/>
      <c r="VZW76" s="149"/>
      <c r="VZX76" s="149"/>
      <c r="VZY76" s="149"/>
      <c r="VZZ76" s="149"/>
      <c r="WAA76" s="149"/>
      <c r="WAB76" s="149"/>
      <c r="WAC76" s="150"/>
      <c r="WAD76" s="149"/>
      <c r="WAE76" s="149"/>
      <c r="WAF76" s="149"/>
      <c r="WAG76" s="149"/>
      <c r="WAH76" s="149"/>
      <c r="WAI76" s="149"/>
      <c r="WAJ76" s="149"/>
      <c r="WAK76" s="149"/>
      <c r="WAL76" s="149"/>
      <c r="WAM76" s="149"/>
      <c r="WAN76" s="149"/>
      <c r="WAO76" s="149"/>
      <c r="WAP76" s="149"/>
      <c r="WAQ76" s="149"/>
      <c r="WAR76" s="149"/>
      <c r="WAS76" s="150"/>
      <c r="WAT76" s="149"/>
      <c r="WAU76" s="149"/>
      <c r="WAV76" s="149"/>
      <c r="WAW76" s="149"/>
      <c r="WAX76" s="149"/>
      <c r="WAY76" s="149"/>
      <c r="WAZ76" s="149"/>
      <c r="WBA76" s="149"/>
      <c r="WBB76" s="149"/>
      <c r="WBC76" s="149"/>
      <c r="WBD76" s="149"/>
      <c r="WBE76" s="149"/>
      <c r="WBF76" s="149"/>
      <c r="WBG76" s="149"/>
      <c r="WBH76" s="149"/>
      <c r="WBI76" s="150"/>
      <c r="WBJ76" s="149"/>
      <c r="WBK76" s="149"/>
      <c r="WBL76" s="149"/>
      <c r="WBM76" s="149"/>
      <c r="WBN76" s="149"/>
      <c r="WBO76" s="149"/>
      <c r="WBP76" s="149"/>
      <c r="WBQ76" s="149"/>
      <c r="WBR76" s="149"/>
      <c r="WBS76" s="149"/>
      <c r="WBT76" s="149"/>
      <c r="WBU76" s="149"/>
      <c r="WBV76" s="149"/>
      <c r="WBW76" s="149"/>
      <c r="WBX76" s="149"/>
      <c r="WBY76" s="150"/>
      <c r="WBZ76" s="149"/>
      <c r="WCA76" s="149"/>
      <c r="WCB76" s="149"/>
      <c r="WCC76" s="149"/>
      <c r="WCD76" s="149"/>
      <c r="WCE76" s="149"/>
      <c r="WCF76" s="149"/>
      <c r="WCG76" s="149"/>
      <c r="WCH76" s="149"/>
      <c r="WCI76" s="149"/>
      <c r="WCJ76" s="149"/>
      <c r="WCK76" s="149"/>
      <c r="WCL76" s="149"/>
      <c r="WCM76" s="149"/>
      <c r="WCN76" s="149"/>
      <c r="WCO76" s="150"/>
      <c r="WCP76" s="149"/>
      <c r="WCQ76" s="149"/>
      <c r="WCR76" s="149"/>
      <c r="WCS76" s="149"/>
      <c r="WCT76" s="149"/>
      <c r="WCU76" s="149"/>
      <c r="WCV76" s="149"/>
      <c r="WCW76" s="149"/>
      <c r="WCX76" s="149"/>
      <c r="WCY76" s="149"/>
      <c r="WCZ76" s="149"/>
      <c r="WDA76" s="149"/>
      <c r="WDB76" s="149"/>
      <c r="WDC76" s="149"/>
      <c r="WDD76" s="149"/>
      <c r="WDE76" s="150"/>
      <c r="WDF76" s="149"/>
      <c r="WDG76" s="149"/>
      <c r="WDH76" s="149"/>
      <c r="WDI76" s="149"/>
      <c r="WDJ76" s="149"/>
      <c r="WDK76" s="149"/>
      <c r="WDL76" s="149"/>
      <c r="WDM76" s="149"/>
      <c r="WDN76" s="149"/>
      <c r="WDO76" s="149"/>
      <c r="WDP76" s="149"/>
      <c r="WDQ76" s="149"/>
      <c r="WDR76" s="149"/>
      <c r="WDS76" s="149"/>
      <c r="WDT76" s="149"/>
      <c r="WDU76" s="150"/>
      <c r="WDV76" s="149"/>
      <c r="WDW76" s="149"/>
      <c r="WDX76" s="149"/>
      <c r="WDY76" s="149"/>
      <c r="WDZ76" s="149"/>
      <c r="WEA76" s="149"/>
      <c r="WEB76" s="149"/>
      <c r="WEC76" s="149"/>
      <c r="WED76" s="149"/>
      <c r="WEE76" s="149"/>
      <c r="WEF76" s="149"/>
      <c r="WEG76" s="149"/>
      <c r="WEH76" s="149"/>
      <c r="WEI76" s="149"/>
      <c r="WEJ76" s="149"/>
      <c r="WEK76" s="150"/>
      <c r="WEL76" s="149"/>
      <c r="WEM76" s="149"/>
      <c r="WEN76" s="149"/>
      <c r="WEO76" s="149"/>
      <c r="WEP76" s="149"/>
      <c r="WEQ76" s="149"/>
      <c r="WER76" s="149"/>
      <c r="WES76" s="149"/>
      <c r="WET76" s="149"/>
      <c r="WEU76" s="149"/>
      <c r="WEV76" s="149"/>
      <c r="WEW76" s="149"/>
      <c r="WEX76" s="149"/>
      <c r="WEY76" s="149"/>
      <c r="WEZ76" s="149"/>
      <c r="WFA76" s="150"/>
      <c r="WFB76" s="149"/>
      <c r="WFC76" s="149"/>
      <c r="WFD76" s="149"/>
      <c r="WFE76" s="149"/>
      <c r="WFF76" s="149"/>
      <c r="WFG76" s="149"/>
      <c r="WFH76" s="149"/>
      <c r="WFI76" s="149"/>
      <c r="WFJ76" s="149"/>
      <c r="WFK76" s="149"/>
      <c r="WFL76" s="149"/>
      <c r="WFM76" s="149"/>
      <c r="WFN76" s="149"/>
      <c r="WFO76" s="149"/>
      <c r="WFP76" s="149"/>
      <c r="WFQ76" s="150"/>
      <c r="WFR76" s="149"/>
      <c r="WFS76" s="149"/>
      <c r="WFT76" s="149"/>
      <c r="WFU76" s="149"/>
      <c r="WFV76" s="149"/>
      <c r="WFW76" s="149"/>
      <c r="WFX76" s="149"/>
      <c r="WFY76" s="149"/>
      <c r="WFZ76" s="149"/>
      <c r="WGA76" s="149"/>
      <c r="WGB76" s="149"/>
      <c r="WGC76" s="149"/>
      <c r="WGD76" s="149"/>
      <c r="WGE76" s="149"/>
      <c r="WGF76" s="149"/>
      <c r="WGG76" s="150"/>
      <c r="WGH76" s="149"/>
      <c r="WGI76" s="149"/>
      <c r="WGJ76" s="149"/>
      <c r="WGK76" s="149"/>
      <c r="WGL76" s="149"/>
      <c r="WGM76" s="149"/>
      <c r="WGN76" s="149"/>
      <c r="WGO76" s="149"/>
      <c r="WGP76" s="149"/>
      <c r="WGQ76" s="149"/>
      <c r="WGR76" s="149"/>
      <c r="WGS76" s="149"/>
      <c r="WGT76" s="149"/>
      <c r="WGU76" s="149"/>
      <c r="WGV76" s="149"/>
      <c r="WGW76" s="150"/>
      <c r="WGX76" s="149"/>
      <c r="WGY76" s="149"/>
      <c r="WGZ76" s="149"/>
      <c r="WHA76" s="149"/>
      <c r="WHB76" s="149"/>
      <c r="WHC76" s="149"/>
      <c r="WHD76" s="149"/>
      <c r="WHE76" s="149"/>
      <c r="WHF76" s="149"/>
      <c r="WHG76" s="149"/>
      <c r="WHH76" s="149"/>
      <c r="WHI76" s="149"/>
      <c r="WHJ76" s="149"/>
      <c r="WHK76" s="149"/>
      <c r="WHL76" s="149"/>
      <c r="WHM76" s="150"/>
      <c r="WHN76" s="149"/>
      <c r="WHO76" s="149"/>
      <c r="WHP76" s="149"/>
      <c r="WHQ76" s="149"/>
      <c r="WHR76" s="149"/>
      <c r="WHS76" s="149"/>
      <c r="WHT76" s="149"/>
      <c r="WHU76" s="149"/>
      <c r="WHV76" s="149"/>
      <c r="WHW76" s="149"/>
      <c r="WHX76" s="149"/>
      <c r="WHY76" s="149"/>
      <c r="WHZ76" s="149"/>
      <c r="WIA76" s="149"/>
      <c r="WIB76" s="149"/>
      <c r="WIC76" s="150"/>
      <c r="WID76" s="149"/>
      <c r="WIE76" s="149"/>
      <c r="WIF76" s="149"/>
      <c r="WIG76" s="149"/>
      <c r="WIH76" s="149"/>
      <c r="WII76" s="149"/>
      <c r="WIJ76" s="149"/>
      <c r="WIK76" s="149"/>
      <c r="WIL76" s="149"/>
      <c r="WIM76" s="149"/>
      <c r="WIN76" s="149"/>
      <c r="WIO76" s="149"/>
      <c r="WIP76" s="149"/>
      <c r="WIQ76" s="149"/>
      <c r="WIR76" s="149"/>
      <c r="WIS76" s="150"/>
      <c r="WIT76" s="149"/>
      <c r="WIU76" s="149"/>
      <c r="WIV76" s="149"/>
      <c r="WIW76" s="149"/>
      <c r="WIX76" s="149"/>
      <c r="WIY76" s="149"/>
      <c r="WIZ76" s="149"/>
      <c r="WJA76" s="149"/>
      <c r="WJB76" s="149"/>
      <c r="WJC76" s="149"/>
      <c r="WJD76" s="149"/>
      <c r="WJE76" s="149"/>
      <c r="WJF76" s="149"/>
      <c r="WJG76" s="149"/>
      <c r="WJH76" s="149"/>
      <c r="WJI76" s="150"/>
      <c r="WJJ76" s="149"/>
      <c r="WJK76" s="149"/>
      <c r="WJL76" s="149"/>
      <c r="WJM76" s="149"/>
      <c r="WJN76" s="149"/>
      <c r="WJO76" s="149"/>
      <c r="WJP76" s="149"/>
      <c r="WJQ76" s="149"/>
      <c r="WJR76" s="149"/>
      <c r="WJS76" s="149"/>
      <c r="WJT76" s="149"/>
      <c r="WJU76" s="149"/>
      <c r="WJV76" s="149"/>
      <c r="WJW76" s="149"/>
      <c r="WJX76" s="149"/>
      <c r="WJY76" s="150"/>
      <c r="WJZ76" s="149"/>
      <c r="WKA76" s="149"/>
      <c r="WKB76" s="149"/>
      <c r="WKC76" s="149"/>
      <c r="WKD76" s="149"/>
      <c r="WKE76" s="149"/>
      <c r="WKF76" s="149"/>
      <c r="WKG76" s="149"/>
      <c r="WKH76" s="149"/>
      <c r="WKI76" s="149"/>
      <c r="WKJ76" s="149"/>
      <c r="WKK76" s="149"/>
      <c r="WKL76" s="149"/>
      <c r="WKM76" s="149"/>
      <c r="WKN76" s="149"/>
      <c r="WKO76" s="150"/>
      <c r="WKP76" s="149"/>
      <c r="WKQ76" s="149"/>
      <c r="WKR76" s="149"/>
      <c r="WKS76" s="149"/>
      <c r="WKT76" s="149"/>
      <c r="WKU76" s="149"/>
      <c r="WKV76" s="149"/>
      <c r="WKW76" s="149"/>
      <c r="WKX76" s="149"/>
      <c r="WKY76" s="149"/>
      <c r="WKZ76" s="149"/>
      <c r="WLA76" s="149"/>
      <c r="WLB76" s="149"/>
      <c r="WLC76" s="149"/>
      <c r="WLD76" s="149"/>
      <c r="WLE76" s="150"/>
      <c r="WLF76" s="149"/>
      <c r="WLG76" s="149"/>
      <c r="WLH76" s="149"/>
      <c r="WLI76" s="149"/>
      <c r="WLJ76" s="149"/>
      <c r="WLK76" s="149"/>
      <c r="WLL76" s="149"/>
      <c r="WLM76" s="149"/>
      <c r="WLN76" s="149"/>
      <c r="WLO76" s="149"/>
      <c r="WLP76" s="149"/>
      <c r="WLQ76" s="149"/>
      <c r="WLR76" s="149"/>
      <c r="WLS76" s="149"/>
      <c r="WLT76" s="149"/>
      <c r="WLU76" s="150"/>
      <c r="WLV76" s="149"/>
      <c r="WLW76" s="149"/>
      <c r="WLX76" s="149"/>
      <c r="WLY76" s="149"/>
      <c r="WLZ76" s="149"/>
      <c r="WMA76" s="149"/>
      <c r="WMB76" s="149"/>
      <c r="WMC76" s="149"/>
      <c r="WMD76" s="149"/>
      <c r="WME76" s="149"/>
      <c r="WMF76" s="149"/>
      <c r="WMG76" s="149"/>
      <c r="WMH76" s="149"/>
      <c r="WMI76" s="149"/>
      <c r="WMJ76" s="149"/>
      <c r="WMK76" s="150"/>
      <c r="WML76" s="149"/>
      <c r="WMM76" s="149"/>
      <c r="WMN76" s="149"/>
      <c r="WMO76" s="149"/>
      <c r="WMP76" s="149"/>
      <c r="WMQ76" s="149"/>
      <c r="WMR76" s="149"/>
      <c r="WMS76" s="149"/>
      <c r="WMT76" s="149"/>
      <c r="WMU76" s="149"/>
      <c r="WMV76" s="149"/>
      <c r="WMW76" s="149"/>
      <c r="WMX76" s="149"/>
      <c r="WMY76" s="149"/>
      <c r="WMZ76" s="149"/>
      <c r="WNA76" s="150"/>
      <c r="WNB76" s="149"/>
      <c r="WNC76" s="149"/>
      <c r="WND76" s="149"/>
      <c r="WNE76" s="149"/>
      <c r="WNF76" s="149"/>
      <c r="WNG76" s="149"/>
      <c r="WNH76" s="149"/>
      <c r="WNI76" s="149"/>
      <c r="WNJ76" s="149"/>
      <c r="WNK76" s="149"/>
      <c r="WNL76" s="149"/>
      <c r="WNM76" s="149"/>
      <c r="WNN76" s="149"/>
      <c r="WNO76" s="149"/>
      <c r="WNP76" s="149"/>
      <c r="WNQ76" s="150"/>
      <c r="WNR76" s="149"/>
      <c r="WNS76" s="149"/>
      <c r="WNT76" s="149"/>
      <c r="WNU76" s="149"/>
      <c r="WNV76" s="149"/>
      <c r="WNW76" s="149"/>
      <c r="WNX76" s="149"/>
      <c r="WNY76" s="149"/>
      <c r="WNZ76" s="149"/>
      <c r="WOA76" s="149"/>
      <c r="WOB76" s="149"/>
      <c r="WOC76" s="149"/>
      <c r="WOD76" s="149"/>
      <c r="WOE76" s="149"/>
      <c r="WOF76" s="149"/>
      <c r="WOG76" s="150"/>
      <c r="WOH76" s="149"/>
      <c r="WOI76" s="149"/>
      <c r="WOJ76" s="149"/>
      <c r="WOK76" s="149"/>
      <c r="WOL76" s="149"/>
      <c r="WOM76" s="149"/>
      <c r="WON76" s="149"/>
      <c r="WOO76" s="149"/>
      <c r="WOP76" s="149"/>
      <c r="WOQ76" s="149"/>
      <c r="WOR76" s="149"/>
      <c r="WOS76" s="149"/>
      <c r="WOT76" s="149"/>
      <c r="WOU76" s="149"/>
      <c r="WOV76" s="149"/>
      <c r="WOW76" s="150"/>
      <c r="WOX76" s="149"/>
      <c r="WOY76" s="149"/>
      <c r="WOZ76" s="149"/>
      <c r="WPA76" s="149"/>
      <c r="WPB76" s="149"/>
      <c r="WPC76" s="149"/>
      <c r="WPD76" s="149"/>
      <c r="WPE76" s="149"/>
      <c r="WPF76" s="149"/>
      <c r="WPG76" s="149"/>
      <c r="WPH76" s="149"/>
      <c r="WPI76" s="149"/>
      <c r="WPJ76" s="149"/>
      <c r="WPK76" s="149"/>
      <c r="WPL76" s="149"/>
      <c r="WPM76" s="150"/>
      <c r="WPN76" s="149"/>
      <c r="WPO76" s="149"/>
      <c r="WPP76" s="149"/>
      <c r="WPQ76" s="149"/>
      <c r="WPR76" s="149"/>
      <c r="WPS76" s="149"/>
      <c r="WPT76" s="149"/>
      <c r="WPU76" s="149"/>
      <c r="WPV76" s="149"/>
      <c r="WPW76" s="149"/>
      <c r="WPX76" s="149"/>
      <c r="WPY76" s="149"/>
      <c r="WPZ76" s="149"/>
      <c r="WQA76" s="149"/>
      <c r="WQB76" s="149"/>
      <c r="WQC76" s="150"/>
      <c r="WQD76" s="149"/>
      <c r="WQE76" s="149"/>
      <c r="WQF76" s="149"/>
      <c r="WQG76" s="149"/>
      <c r="WQH76" s="149"/>
      <c r="WQI76" s="149"/>
      <c r="WQJ76" s="149"/>
      <c r="WQK76" s="149"/>
      <c r="WQL76" s="149"/>
      <c r="WQM76" s="149"/>
      <c r="WQN76" s="149"/>
      <c r="WQO76" s="149"/>
      <c r="WQP76" s="149"/>
      <c r="WQQ76" s="149"/>
      <c r="WQR76" s="149"/>
      <c r="WQS76" s="150"/>
      <c r="WQT76" s="149"/>
      <c r="WQU76" s="149"/>
      <c r="WQV76" s="149"/>
      <c r="WQW76" s="149"/>
      <c r="WQX76" s="149"/>
      <c r="WQY76" s="149"/>
      <c r="WQZ76" s="149"/>
      <c r="WRA76" s="149"/>
      <c r="WRB76" s="149"/>
      <c r="WRC76" s="149"/>
      <c r="WRD76" s="149"/>
      <c r="WRE76" s="149"/>
      <c r="WRF76" s="149"/>
      <c r="WRG76" s="149"/>
      <c r="WRH76" s="149"/>
      <c r="WRI76" s="150"/>
      <c r="WRJ76" s="149"/>
      <c r="WRK76" s="149"/>
      <c r="WRL76" s="149"/>
      <c r="WRM76" s="149"/>
      <c r="WRN76" s="149"/>
      <c r="WRO76" s="149"/>
      <c r="WRP76" s="149"/>
      <c r="WRQ76" s="149"/>
      <c r="WRR76" s="149"/>
      <c r="WRS76" s="149"/>
      <c r="WRT76" s="149"/>
      <c r="WRU76" s="149"/>
      <c r="WRV76" s="149"/>
      <c r="WRW76" s="149"/>
      <c r="WRX76" s="149"/>
      <c r="WRY76" s="150"/>
      <c r="WRZ76" s="149"/>
      <c r="WSA76" s="149"/>
      <c r="WSB76" s="149"/>
      <c r="WSC76" s="149"/>
      <c r="WSD76" s="149"/>
      <c r="WSE76" s="149"/>
      <c r="WSF76" s="149"/>
      <c r="WSG76" s="149"/>
      <c r="WSH76" s="149"/>
      <c r="WSI76" s="149"/>
      <c r="WSJ76" s="149"/>
      <c r="WSK76" s="149"/>
      <c r="WSL76" s="149"/>
      <c r="WSM76" s="149"/>
      <c r="WSN76" s="149"/>
      <c r="WSO76" s="150"/>
      <c r="WSP76" s="149"/>
      <c r="WSQ76" s="149"/>
      <c r="WSR76" s="149"/>
      <c r="WSS76" s="149"/>
      <c r="WST76" s="149"/>
      <c r="WSU76" s="149"/>
      <c r="WSV76" s="149"/>
      <c r="WSW76" s="149"/>
      <c r="WSX76" s="149"/>
      <c r="WSY76" s="149"/>
      <c r="WSZ76" s="149"/>
      <c r="WTA76" s="149"/>
      <c r="WTB76" s="149"/>
      <c r="WTC76" s="149"/>
      <c r="WTD76" s="149"/>
      <c r="WTE76" s="150"/>
      <c r="WTF76" s="149"/>
      <c r="WTG76" s="149"/>
      <c r="WTH76" s="149"/>
      <c r="WTI76" s="149"/>
      <c r="WTJ76" s="149"/>
      <c r="WTK76" s="149"/>
      <c r="WTL76" s="149"/>
      <c r="WTM76" s="149"/>
      <c r="WTN76" s="149"/>
      <c r="WTO76" s="149"/>
      <c r="WTP76" s="149"/>
      <c r="WTQ76" s="149"/>
      <c r="WTR76" s="149"/>
      <c r="WTS76" s="149"/>
      <c r="WTT76" s="149"/>
      <c r="WTU76" s="150"/>
      <c r="WTV76" s="149"/>
      <c r="WTW76" s="149"/>
      <c r="WTX76" s="149"/>
      <c r="WTY76" s="149"/>
      <c r="WTZ76" s="149"/>
      <c r="WUA76" s="149"/>
      <c r="WUB76" s="149"/>
      <c r="WUC76" s="149"/>
      <c r="WUD76" s="149"/>
      <c r="WUE76" s="149"/>
      <c r="WUF76" s="149"/>
      <c r="WUG76" s="149"/>
      <c r="WUH76" s="149"/>
      <c r="WUI76" s="149"/>
      <c r="WUJ76" s="149"/>
      <c r="WUK76" s="150"/>
      <c r="WUL76" s="149"/>
      <c r="WUM76" s="149"/>
      <c r="WUN76" s="149"/>
      <c r="WUO76" s="149"/>
      <c r="WUP76" s="149"/>
      <c r="WUQ76" s="149"/>
      <c r="WUR76" s="149"/>
      <c r="WUS76" s="149"/>
      <c r="WUT76" s="149"/>
      <c r="WUU76" s="149"/>
      <c r="WUV76" s="149"/>
      <c r="WUW76" s="149"/>
      <c r="WUX76" s="149"/>
      <c r="WUY76" s="149"/>
      <c r="WUZ76" s="149"/>
      <c r="WVA76" s="150"/>
      <c r="WVB76" s="149"/>
      <c r="WVC76" s="149"/>
      <c r="WVD76" s="149"/>
      <c r="WVE76" s="149"/>
      <c r="WVF76" s="149"/>
      <c r="WVG76" s="149"/>
      <c r="WVH76" s="149"/>
      <c r="WVI76" s="149"/>
      <c r="WVJ76" s="149"/>
      <c r="WVK76" s="149"/>
      <c r="WVL76" s="149"/>
      <c r="WVM76" s="149"/>
      <c r="WVN76" s="149"/>
      <c r="WVO76" s="149"/>
      <c r="WVP76" s="149"/>
      <c r="WVQ76" s="150"/>
      <c r="WVR76" s="149"/>
      <c r="WVS76" s="149"/>
      <c r="WVT76" s="149"/>
      <c r="WVU76" s="149"/>
      <c r="WVV76" s="149"/>
      <c r="WVW76" s="149"/>
      <c r="WVX76" s="149"/>
      <c r="WVY76" s="149"/>
      <c r="WVZ76" s="149"/>
      <c r="WWA76" s="149"/>
      <c r="WWB76" s="149"/>
      <c r="WWC76" s="149"/>
      <c r="WWD76" s="149"/>
      <c r="WWE76" s="149"/>
      <c r="WWF76" s="149"/>
      <c r="WWG76" s="150"/>
      <c r="WWH76" s="149"/>
      <c r="WWI76" s="149"/>
      <c r="WWJ76" s="149"/>
      <c r="WWK76" s="149"/>
      <c r="WWL76" s="149"/>
      <c r="WWM76" s="149"/>
      <c r="WWN76" s="149"/>
      <c r="WWO76" s="149"/>
      <c r="WWP76" s="149"/>
      <c r="WWQ76" s="149"/>
      <c r="WWR76" s="149"/>
      <c r="WWS76" s="149"/>
      <c r="WWT76" s="149"/>
      <c r="WWU76" s="149"/>
      <c r="WWV76" s="149"/>
      <c r="WWW76" s="150"/>
      <c r="WWX76" s="149"/>
      <c r="WWY76" s="149"/>
      <c r="WWZ76" s="149"/>
      <c r="WXA76" s="149"/>
      <c r="WXB76" s="149"/>
      <c r="WXC76" s="149"/>
      <c r="WXD76" s="149"/>
      <c r="WXE76" s="149"/>
      <c r="WXF76" s="149"/>
      <c r="WXG76" s="149"/>
      <c r="WXH76" s="149"/>
      <c r="WXI76" s="149"/>
      <c r="WXJ76" s="149"/>
      <c r="WXK76" s="149"/>
      <c r="WXL76" s="149"/>
      <c r="WXM76" s="150"/>
      <c r="WXN76" s="149"/>
      <c r="WXO76" s="149"/>
      <c r="WXP76" s="149"/>
      <c r="WXQ76" s="149"/>
      <c r="WXR76" s="149"/>
      <c r="WXS76" s="149"/>
      <c r="WXT76" s="149"/>
      <c r="WXU76" s="149"/>
      <c r="WXV76" s="149"/>
      <c r="WXW76" s="149"/>
      <c r="WXX76" s="149"/>
      <c r="WXY76" s="149"/>
      <c r="WXZ76" s="149"/>
      <c r="WYA76" s="149"/>
      <c r="WYB76" s="149"/>
      <c r="WYC76" s="150"/>
      <c r="WYD76" s="149"/>
      <c r="WYE76" s="149"/>
      <c r="WYF76" s="149"/>
      <c r="WYG76" s="149"/>
      <c r="WYH76" s="149"/>
      <c r="WYI76" s="149"/>
      <c r="WYJ76" s="149"/>
      <c r="WYK76" s="149"/>
      <c r="WYL76" s="149"/>
      <c r="WYM76" s="149"/>
      <c r="WYN76" s="149"/>
      <c r="WYO76" s="149"/>
      <c r="WYP76" s="149"/>
      <c r="WYQ76" s="149"/>
      <c r="WYR76" s="149"/>
      <c r="WYS76" s="150"/>
      <c r="WYT76" s="149"/>
      <c r="WYU76" s="149"/>
      <c r="WYV76" s="149"/>
      <c r="WYW76" s="149"/>
      <c r="WYX76" s="149"/>
      <c r="WYY76" s="149"/>
      <c r="WYZ76" s="149"/>
      <c r="WZA76" s="149"/>
      <c r="WZB76" s="149"/>
      <c r="WZC76" s="149"/>
      <c r="WZD76" s="149"/>
      <c r="WZE76" s="149"/>
      <c r="WZF76" s="149"/>
      <c r="WZG76" s="149"/>
      <c r="WZH76" s="149"/>
      <c r="WZI76" s="150"/>
      <c r="WZJ76" s="149"/>
      <c r="WZK76" s="149"/>
      <c r="WZL76" s="149"/>
      <c r="WZM76" s="149"/>
      <c r="WZN76" s="149"/>
      <c r="WZO76" s="149"/>
      <c r="WZP76" s="149"/>
      <c r="WZQ76" s="149"/>
      <c r="WZR76" s="149"/>
      <c r="WZS76" s="149"/>
      <c r="WZT76" s="149"/>
      <c r="WZU76" s="149"/>
      <c r="WZV76" s="149"/>
      <c r="WZW76" s="149"/>
      <c r="WZX76" s="149"/>
      <c r="WZY76" s="150"/>
      <c r="WZZ76" s="149"/>
      <c r="XAA76" s="149"/>
      <c r="XAB76" s="149"/>
      <c r="XAC76" s="149"/>
      <c r="XAD76" s="149"/>
      <c r="XAE76" s="149"/>
      <c r="XAF76" s="149"/>
      <c r="XAG76" s="149"/>
      <c r="XAH76" s="149"/>
      <c r="XAI76" s="149"/>
      <c r="XAJ76" s="149"/>
      <c r="XAK76" s="149"/>
      <c r="XAL76" s="149"/>
      <c r="XAM76" s="149"/>
      <c r="XAN76" s="149"/>
      <c r="XAO76" s="150"/>
      <c r="XAP76" s="149"/>
      <c r="XAQ76" s="149"/>
      <c r="XAR76" s="149"/>
      <c r="XAS76" s="149"/>
      <c r="XAT76" s="149"/>
      <c r="XAU76" s="149"/>
      <c r="XAV76" s="149"/>
      <c r="XAW76" s="149"/>
      <c r="XAX76" s="149"/>
      <c r="XAY76" s="149"/>
      <c r="XAZ76" s="149"/>
      <c r="XBA76" s="149"/>
      <c r="XBB76" s="149"/>
      <c r="XBC76" s="149"/>
      <c r="XBD76" s="149"/>
      <c r="XBE76" s="150"/>
      <c r="XBF76" s="149"/>
      <c r="XBG76" s="149"/>
      <c r="XBH76" s="149"/>
      <c r="XBI76" s="149"/>
      <c r="XBJ76" s="149"/>
      <c r="XBK76" s="149"/>
      <c r="XBL76" s="149"/>
      <c r="XBM76" s="149"/>
      <c r="XBN76" s="149"/>
      <c r="XBO76" s="149"/>
      <c r="XBP76" s="149"/>
      <c r="XBQ76" s="149"/>
      <c r="XBR76" s="149"/>
      <c r="XBS76" s="149"/>
      <c r="XBT76" s="149"/>
    </row>
    <row r="77" spans="1:16296" s="15" customFormat="1" ht="60.75" customHeight="1" x14ac:dyDescent="0.2">
      <c r="A77" s="461"/>
      <c r="B77" s="449"/>
      <c r="C77" s="466"/>
      <c r="D77" s="504"/>
      <c r="E77" s="642"/>
      <c r="F77" s="642"/>
      <c r="G77" s="451"/>
      <c r="H77" s="446"/>
      <c r="I77" s="446"/>
      <c r="J77" s="446"/>
      <c r="K77" s="446"/>
      <c r="L77" s="446"/>
      <c r="M77" s="446"/>
    </row>
    <row r="78" spans="1:16296" s="15" customFormat="1" ht="60.75" customHeight="1" x14ac:dyDescent="0.2">
      <c r="A78" s="461"/>
      <c r="B78" s="449"/>
      <c r="C78" s="466"/>
      <c r="D78" s="504"/>
      <c r="E78" s="642"/>
      <c r="F78" s="642"/>
      <c r="G78" s="451"/>
      <c r="H78" s="446"/>
      <c r="I78" s="446"/>
      <c r="J78" s="446"/>
      <c r="K78" s="446"/>
      <c r="L78" s="446"/>
      <c r="M78" s="446"/>
    </row>
    <row r="79" spans="1:16296" s="15" customFormat="1" ht="60.75" customHeight="1" x14ac:dyDescent="0.2">
      <c r="A79" s="461"/>
      <c r="B79" s="449"/>
      <c r="C79" s="414"/>
      <c r="D79" s="504"/>
      <c r="E79" s="412"/>
      <c r="F79" s="412"/>
      <c r="G79" s="446"/>
      <c r="H79" s="446"/>
      <c r="I79" s="446"/>
      <c r="J79" s="446"/>
      <c r="K79" s="446"/>
      <c r="L79" s="446"/>
      <c r="M79" s="446"/>
    </row>
    <row r="80" spans="1:16296" s="15" customFormat="1" ht="60.75" customHeight="1" x14ac:dyDescent="0.2">
      <c r="A80" s="461"/>
      <c r="B80" s="449"/>
      <c r="C80" s="466"/>
      <c r="D80" s="504"/>
      <c r="E80" s="642"/>
      <c r="F80" s="642"/>
      <c r="G80" s="451"/>
      <c r="H80" s="446"/>
      <c r="I80" s="446"/>
      <c r="J80" s="446"/>
      <c r="K80" s="446"/>
      <c r="L80" s="446"/>
      <c r="M80" s="446"/>
    </row>
    <row r="81" spans="1:15" s="15" customFormat="1" ht="60.75" customHeight="1" x14ac:dyDescent="0.2">
      <c r="A81" s="461"/>
      <c r="B81" s="449"/>
      <c r="C81" s="466"/>
      <c r="D81" s="504"/>
      <c r="E81" s="467"/>
      <c r="F81" s="505"/>
      <c r="G81" s="451"/>
      <c r="H81" s="451"/>
      <c r="I81" s="445"/>
      <c r="J81" s="445"/>
      <c r="K81" s="445"/>
      <c r="L81" s="445"/>
      <c r="M81" s="445"/>
    </row>
    <row r="82" spans="1:15" s="15" customFormat="1" ht="60.75" customHeight="1" x14ac:dyDescent="0.2">
      <c r="A82" s="461"/>
      <c r="B82" s="449"/>
      <c r="C82" s="466"/>
      <c r="D82" s="504"/>
      <c r="E82" s="467"/>
      <c r="F82" s="505"/>
      <c r="G82" s="451"/>
      <c r="H82" s="451"/>
      <c r="I82" s="445"/>
      <c r="J82" s="445"/>
      <c r="K82" s="445"/>
      <c r="L82" s="445"/>
      <c r="M82" s="445"/>
    </row>
    <row r="83" spans="1:15" s="15" customFormat="1" ht="60.75" customHeight="1" x14ac:dyDescent="0.2">
      <c r="A83" s="461"/>
      <c r="B83" s="449"/>
      <c r="C83" s="466"/>
      <c r="D83" s="504"/>
      <c r="E83" s="642"/>
      <c r="F83" s="642"/>
      <c r="G83" s="451"/>
      <c r="H83" s="451"/>
      <c r="I83" s="445"/>
      <c r="J83" s="445"/>
      <c r="K83" s="445"/>
      <c r="L83" s="445"/>
      <c r="M83" s="445"/>
    </row>
    <row r="84" spans="1:15" s="15" customFormat="1" ht="34.5" customHeight="1" x14ac:dyDescent="0.2">
      <c r="A84" s="461"/>
      <c r="B84" s="451"/>
      <c r="C84" s="450"/>
      <c r="D84" s="451"/>
      <c r="E84" s="451"/>
      <c r="F84" s="507"/>
      <c r="G84" s="451"/>
      <c r="H84" s="451"/>
      <c r="I84" s="445"/>
      <c r="J84" s="445"/>
      <c r="K84" s="445"/>
      <c r="L84" s="445"/>
      <c r="M84" s="445"/>
    </row>
    <row r="85" spans="1:15" s="15" customFormat="1" ht="32.25" customHeight="1" x14ac:dyDescent="0.2">
      <c r="A85" s="640"/>
      <c r="B85" s="640"/>
      <c r="C85" s="640"/>
      <c r="D85" s="640"/>
      <c r="E85" s="640"/>
      <c r="F85" s="640"/>
      <c r="G85" s="640"/>
      <c r="H85" s="640"/>
      <c r="I85" s="640"/>
      <c r="J85" s="640"/>
      <c r="K85" s="640"/>
      <c r="L85" s="640"/>
      <c r="M85" s="640"/>
    </row>
    <row r="86" spans="1:15" s="15" customFormat="1" ht="45" customHeight="1" x14ac:dyDescent="0.3">
      <c r="A86" s="461"/>
      <c r="B86" s="468"/>
      <c r="C86" s="641"/>
      <c r="D86" s="641"/>
      <c r="E86" s="641"/>
      <c r="F86" s="641"/>
      <c r="G86" s="503"/>
      <c r="H86" s="503"/>
      <c r="I86" s="446"/>
      <c r="J86" s="446"/>
      <c r="K86" s="446"/>
      <c r="L86" s="446"/>
      <c r="M86" s="446"/>
      <c r="O86" s="238"/>
    </row>
    <row r="87" spans="1:15" s="15" customFormat="1" ht="38.25" customHeight="1" x14ac:dyDescent="0.2">
      <c r="A87" s="461"/>
      <c r="B87" s="413"/>
      <c r="C87" s="449"/>
      <c r="D87" s="449"/>
      <c r="E87" s="449"/>
      <c r="F87" s="461"/>
      <c r="G87" s="415"/>
      <c r="H87" s="416"/>
      <c r="I87" s="416"/>
      <c r="J87" s="469"/>
      <c r="K87" s="470"/>
      <c r="L87" s="445"/>
      <c r="M87" s="446"/>
    </row>
    <row r="88" spans="1:15" s="15" customFormat="1" x14ac:dyDescent="0.2">
      <c r="A88" s="462"/>
      <c r="F88" s="462"/>
    </row>
    <row r="89" spans="1:15" s="15" customFormat="1" ht="25.5" x14ac:dyDescent="0.35">
      <c r="A89" s="462"/>
      <c r="B89" s="417"/>
      <c r="C89" s="417"/>
      <c r="D89" s="417"/>
      <c r="E89" s="417"/>
      <c r="F89" s="518"/>
      <c r="G89" s="417"/>
      <c r="H89" s="418"/>
      <c r="I89" s="419"/>
      <c r="K89" s="420"/>
      <c r="L89" s="420"/>
      <c r="M89" s="421"/>
    </row>
    <row r="90" spans="1:15" s="15" customFormat="1" x14ac:dyDescent="0.2">
      <c r="A90" s="462"/>
      <c r="B90" s="422"/>
      <c r="C90" s="422"/>
      <c r="D90" s="422"/>
      <c r="E90" s="422"/>
      <c r="F90" s="519"/>
      <c r="G90" s="422"/>
      <c r="H90" s="419"/>
      <c r="I90" s="419"/>
    </row>
    <row r="91" spans="1:15" s="15" customFormat="1" ht="20.25" x14ac:dyDescent="0.3">
      <c r="A91" s="462"/>
      <c r="B91" s="422"/>
      <c r="C91" s="422"/>
      <c r="D91" s="422"/>
      <c r="E91" s="422"/>
      <c r="F91" s="519"/>
      <c r="G91" s="422"/>
      <c r="H91" s="419"/>
      <c r="I91" s="419"/>
      <c r="M91" s="423"/>
      <c r="N91" s="153"/>
    </row>
    <row r="92" spans="1:15" s="15" customFormat="1" ht="20.25" x14ac:dyDescent="0.3">
      <c r="A92" s="462"/>
      <c r="B92" s="417"/>
      <c r="C92" s="417"/>
      <c r="D92" s="417"/>
      <c r="E92" s="417"/>
      <c r="F92" s="518"/>
      <c r="G92" s="417"/>
      <c r="H92" s="418"/>
      <c r="I92" s="418"/>
      <c r="M92" s="420"/>
      <c r="N92" s="153"/>
    </row>
    <row r="93" spans="1:15" s="15" customFormat="1" ht="20.25" x14ac:dyDescent="0.3">
      <c r="A93" s="462"/>
      <c r="B93" s="422"/>
      <c r="C93" s="422"/>
      <c r="D93" s="422"/>
      <c r="E93" s="422"/>
      <c r="F93" s="519"/>
      <c r="G93" s="422"/>
      <c r="H93" s="419"/>
      <c r="I93" s="419"/>
      <c r="N93" s="153"/>
    </row>
    <row r="94" spans="1:15" s="15" customFormat="1" x14ac:dyDescent="0.2">
      <c r="A94" s="462"/>
      <c r="B94" s="419"/>
      <c r="C94" s="419"/>
      <c r="D94" s="419"/>
      <c r="E94" s="419"/>
      <c r="F94" s="520"/>
      <c r="G94" s="419"/>
      <c r="H94" s="419"/>
      <c r="I94" s="419"/>
    </row>
    <row r="95" spans="1:15" s="15" customFormat="1" x14ac:dyDescent="0.2">
      <c r="A95" s="462"/>
      <c r="F95" s="462"/>
    </row>
    <row r="96" spans="1:15" s="15" customFormat="1" x14ac:dyDescent="0.2">
      <c r="A96" s="462"/>
      <c r="F96" s="462"/>
    </row>
    <row r="97" spans="1:6" s="15" customFormat="1" x14ac:dyDescent="0.2">
      <c r="A97" s="462"/>
      <c r="F97" s="462"/>
    </row>
    <row r="98" spans="1:6" s="15" customFormat="1" x14ac:dyDescent="0.2">
      <c r="A98" s="462"/>
      <c r="F98" s="462"/>
    </row>
    <row r="99" spans="1:6" s="15" customFormat="1" x14ac:dyDescent="0.2">
      <c r="A99" s="462"/>
      <c r="F99" s="462"/>
    </row>
    <row r="100" spans="1:6" s="15" customFormat="1" x14ac:dyDescent="0.2">
      <c r="A100" s="462"/>
      <c r="B100" s="242"/>
      <c r="F100" s="462"/>
    </row>
    <row r="101" spans="1:6" s="15" customFormat="1" x14ac:dyDescent="0.2">
      <c r="A101" s="462"/>
      <c r="F101" s="462"/>
    </row>
    <row r="102" spans="1:6" s="15" customFormat="1" x14ac:dyDescent="0.2">
      <c r="A102" s="462"/>
      <c r="F102" s="462"/>
    </row>
    <row r="103" spans="1:6" s="15" customFormat="1" x14ac:dyDescent="0.2">
      <c r="A103" s="462"/>
      <c r="F103" s="462"/>
    </row>
    <row r="104" spans="1:6" s="15" customFormat="1" x14ac:dyDescent="0.2">
      <c r="A104" s="462"/>
      <c r="F104" s="462"/>
    </row>
    <row r="105" spans="1:6" s="15" customFormat="1" x14ac:dyDescent="0.2">
      <c r="A105" s="462"/>
      <c r="F105" s="462"/>
    </row>
    <row r="106" spans="1:6" s="15" customFormat="1" x14ac:dyDescent="0.2">
      <c r="A106" s="462"/>
      <c r="F106" s="462"/>
    </row>
    <row r="107" spans="1:6" s="15" customFormat="1" x14ac:dyDescent="0.2">
      <c r="A107" s="462"/>
      <c r="F107" s="462"/>
    </row>
    <row r="108" spans="1:6" s="15" customFormat="1" x14ac:dyDescent="0.2">
      <c r="A108" s="462"/>
      <c r="F108" s="462"/>
    </row>
    <row r="109" spans="1:6" s="15" customFormat="1" x14ac:dyDescent="0.2">
      <c r="A109" s="462"/>
      <c r="F109" s="462"/>
    </row>
    <row r="110" spans="1:6" s="15" customFormat="1" x14ac:dyDescent="0.2">
      <c r="A110" s="462"/>
      <c r="F110" s="462"/>
    </row>
    <row r="111" spans="1:6" s="15" customFormat="1" x14ac:dyDescent="0.2">
      <c r="A111" s="462"/>
      <c r="F111" s="462"/>
    </row>
    <row r="112" spans="1:6" s="15" customFormat="1" x14ac:dyDescent="0.2">
      <c r="A112" s="462"/>
      <c r="F112" s="462"/>
    </row>
    <row r="113" spans="1:6" s="15" customFormat="1" x14ac:dyDescent="0.2">
      <c r="A113" s="462"/>
      <c r="F113" s="462"/>
    </row>
    <row r="114" spans="1:6" s="15" customFormat="1" x14ac:dyDescent="0.2">
      <c r="A114" s="462"/>
      <c r="F114" s="462"/>
    </row>
    <row r="115" spans="1:6" s="15" customFormat="1" x14ac:dyDescent="0.2">
      <c r="A115" s="462"/>
      <c r="F115" s="462"/>
    </row>
    <row r="116" spans="1:6" s="15" customFormat="1" x14ac:dyDescent="0.2">
      <c r="A116" s="462"/>
      <c r="F116" s="462"/>
    </row>
    <row r="117" spans="1:6" s="15" customFormat="1" x14ac:dyDescent="0.2">
      <c r="A117" s="462"/>
      <c r="F117" s="462"/>
    </row>
    <row r="118" spans="1:6" s="15" customFormat="1" x14ac:dyDescent="0.2">
      <c r="A118" s="462"/>
      <c r="F118" s="462"/>
    </row>
    <row r="119" spans="1:6" s="15" customFormat="1" x14ac:dyDescent="0.2">
      <c r="A119" s="462"/>
      <c r="F119" s="462"/>
    </row>
    <row r="120" spans="1:6" s="15" customFormat="1" x14ac:dyDescent="0.2">
      <c r="A120" s="462"/>
      <c r="F120" s="462"/>
    </row>
    <row r="121" spans="1:6" s="15" customFormat="1" x14ac:dyDescent="0.2">
      <c r="A121" s="462"/>
      <c r="F121" s="462"/>
    </row>
    <row r="122" spans="1:6" s="15" customFormat="1" x14ac:dyDescent="0.2">
      <c r="A122" s="462"/>
      <c r="F122" s="462"/>
    </row>
    <row r="123" spans="1:6" s="15" customFormat="1" x14ac:dyDescent="0.2">
      <c r="A123" s="462"/>
      <c r="F123" s="462"/>
    </row>
    <row r="124" spans="1:6" s="15" customFormat="1" x14ac:dyDescent="0.2">
      <c r="A124" s="462"/>
      <c r="F124" s="462"/>
    </row>
    <row r="125" spans="1:6" s="15" customFormat="1" x14ac:dyDescent="0.2">
      <c r="A125" s="462"/>
      <c r="F125" s="462"/>
    </row>
    <row r="126" spans="1:6" s="15" customFormat="1" x14ac:dyDescent="0.2">
      <c r="A126" s="462"/>
      <c r="F126" s="462"/>
    </row>
    <row r="127" spans="1:6" s="15" customFormat="1" x14ac:dyDescent="0.2">
      <c r="A127" s="462"/>
      <c r="F127" s="462"/>
    </row>
    <row r="128" spans="1:6" s="15" customFormat="1" x14ac:dyDescent="0.2">
      <c r="A128" s="462"/>
      <c r="F128" s="462"/>
    </row>
    <row r="129" spans="1:6" s="15" customFormat="1" x14ac:dyDescent="0.2">
      <c r="A129" s="462"/>
      <c r="F129" s="462"/>
    </row>
    <row r="130" spans="1:6" s="15" customFormat="1" x14ac:dyDescent="0.2">
      <c r="A130" s="462"/>
      <c r="F130" s="462"/>
    </row>
    <row r="131" spans="1:6" s="15" customFormat="1" x14ac:dyDescent="0.2">
      <c r="A131" s="462"/>
      <c r="F131" s="462"/>
    </row>
    <row r="132" spans="1:6" s="15" customFormat="1" x14ac:dyDescent="0.2">
      <c r="A132" s="462"/>
      <c r="F132" s="462"/>
    </row>
    <row r="133" spans="1:6" s="15" customFormat="1" x14ac:dyDescent="0.2">
      <c r="A133" s="462"/>
      <c r="F133" s="462"/>
    </row>
    <row r="134" spans="1:6" s="15" customFormat="1" x14ac:dyDescent="0.2">
      <c r="A134" s="462"/>
      <c r="F134" s="462"/>
    </row>
  </sheetData>
  <mergeCells count="39">
    <mergeCell ref="A62:B62"/>
    <mergeCell ref="E77:F77"/>
    <mergeCell ref="E78:F78"/>
    <mergeCell ref="A59:B59"/>
    <mergeCell ref="A60:B60"/>
    <mergeCell ref="A61:B61"/>
    <mergeCell ref="A63:B63"/>
    <mergeCell ref="A85:M85"/>
    <mergeCell ref="C86:D86"/>
    <mergeCell ref="E86:F86"/>
    <mergeCell ref="E80:F80"/>
    <mergeCell ref="E83:F83"/>
    <mergeCell ref="A58:B58"/>
    <mergeCell ref="A46:B46"/>
    <mergeCell ref="L11:M12"/>
    <mergeCell ref="A15:M15"/>
    <mergeCell ref="A23:M23"/>
    <mergeCell ref="A25:B25"/>
    <mergeCell ref="A22:B22"/>
    <mergeCell ref="A26:M26"/>
    <mergeCell ref="A33:M33"/>
    <mergeCell ref="A32:B32"/>
    <mergeCell ref="A47:M47"/>
    <mergeCell ref="B7:H7"/>
    <mergeCell ref="I67:J67"/>
    <mergeCell ref="A9:A13"/>
    <mergeCell ref="B9:B13"/>
    <mergeCell ref="C9:C13"/>
    <mergeCell ref="D9:D13"/>
    <mergeCell ref="E9:F10"/>
    <mergeCell ref="G9:H9"/>
    <mergeCell ref="I9:I13"/>
    <mergeCell ref="J9:M9"/>
    <mergeCell ref="G10:H10"/>
    <mergeCell ref="J10:J13"/>
    <mergeCell ref="K10:M10"/>
    <mergeCell ref="G11:G13"/>
    <mergeCell ref="H11:H13"/>
    <mergeCell ref="K11:K13"/>
  </mergeCells>
  <pageMargins left="0" right="0" top="1.1811023622047245" bottom="0.39370078740157483" header="0" footer="0"/>
  <pageSetup paperSize="9" scale="54" orientation="landscape" r:id="rId1"/>
  <rowBreaks count="3" manualBreakCount="3">
    <brk id="25" max="17" man="1"/>
    <brk id="41" max="17" man="1"/>
    <brk id="67" max="1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"/>
  <sheetViews>
    <sheetView view="pageBreakPreview" topLeftCell="C67" zoomScale="110" zoomScaleNormal="60" zoomScaleSheetLayoutView="110" workbookViewId="0">
      <selection activeCell="C23" sqref="A1:XFD1048576"/>
    </sheetView>
  </sheetViews>
  <sheetFormatPr defaultColWidth="9.140625" defaultRowHeight="12.75" x14ac:dyDescent="0.2"/>
  <cols>
    <col min="1" max="1" width="5.28515625" style="581" customWidth="1"/>
    <col min="2" max="2" width="66.140625" style="581" customWidth="1"/>
    <col min="3" max="3" width="11.42578125" style="581" customWidth="1"/>
    <col min="4" max="4" width="10.42578125" style="581" customWidth="1"/>
    <col min="5" max="5" width="15.28515625" style="581" customWidth="1"/>
    <col min="6" max="6" width="15" style="581" customWidth="1"/>
    <col min="7" max="7" width="13" style="581" customWidth="1"/>
    <col min="8" max="8" width="16.85546875" style="581" customWidth="1"/>
    <col min="9" max="9" width="17.28515625" style="581" customWidth="1"/>
    <col min="10" max="10" width="12.7109375" style="581" customWidth="1"/>
    <col min="11" max="11" width="14.7109375" style="581" customWidth="1"/>
    <col min="12" max="12" width="12.7109375" style="581" customWidth="1"/>
    <col min="13" max="13" width="19.140625" style="581" customWidth="1"/>
    <col min="14" max="16384" width="9.140625" style="581"/>
  </cols>
  <sheetData>
    <row r="1" spans="1:13" ht="15" x14ac:dyDescent="0.2">
      <c r="B1" s="619" t="s">
        <v>0</v>
      </c>
      <c r="C1" s="619"/>
      <c r="D1" s="619"/>
      <c r="E1" s="619" t="s">
        <v>0</v>
      </c>
      <c r="F1" s="619"/>
      <c r="G1" s="619"/>
      <c r="H1" s="619"/>
      <c r="I1" s="619"/>
      <c r="J1" s="619"/>
      <c r="K1" s="619" t="s">
        <v>33</v>
      </c>
      <c r="L1" s="619"/>
      <c r="M1" s="619"/>
    </row>
    <row r="2" spans="1:13" ht="15" x14ac:dyDescent="0.2">
      <c r="B2" s="619" t="s">
        <v>42</v>
      </c>
      <c r="C2" s="619"/>
      <c r="D2" s="619"/>
      <c r="E2" s="619" t="s">
        <v>1</v>
      </c>
      <c r="F2" s="619"/>
      <c r="G2" s="619"/>
      <c r="H2" s="619"/>
      <c r="I2" s="619"/>
      <c r="J2" s="619"/>
      <c r="K2" s="619" t="s">
        <v>276</v>
      </c>
      <c r="L2" s="619"/>
      <c r="M2" s="619"/>
    </row>
    <row r="3" spans="1:13" ht="15.75" x14ac:dyDescent="0.25">
      <c r="B3" s="619" t="s">
        <v>5</v>
      </c>
      <c r="C3" s="619"/>
      <c r="D3" s="619"/>
      <c r="E3" s="619" t="s">
        <v>176</v>
      </c>
      <c r="F3" s="619"/>
      <c r="G3" s="619"/>
      <c r="H3" s="619"/>
      <c r="I3" s="619"/>
      <c r="J3" s="618"/>
      <c r="K3" s="618" t="s">
        <v>279</v>
      </c>
      <c r="L3" s="618"/>
      <c r="M3" s="619"/>
    </row>
    <row r="4" spans="1:13" ht="25.5" customHeight="1" x14ac:dyDescent="0.25">
      <c r="A4" s="580"/>
      <c r="B4" s="618" t="s">
        <v>173</v>
      </c>
      <c r="C4" s="620"/>
      <c r="D4" s="620"/>
      <c r="E4" s="618" t="s">
        <v>174</v>
      </c>
      <c r="F4" s="618"/>
      <c r="G4" s="620"/>
      <c r="H4" s="620"/>
      <c r="I4" s="620"/>
      <c r="J4" s="618"/>
      <c r="K4" s="625" t="s">
        <v>261</v>
      </c>
      <c r="L4" s="618"/>
      <c r="M4" s="619"/>
    </row>
    <row r="5" spans="1:13" ht="21.75" customHeight="1" x14ac:dyDescent="0.25">
      <c r="A5" s="580"/>
      <c r="B5" s="618" t="s">
        <v>274</v>
      </c>
      <c r="C5" s="620"/>
      <c r="D5" s="620"/>
      <c r="E5" s="618" t="s">
        <v>274</v>
      </c>
      <c r="F5" s="618"/>
      <c r="G5" s="620"/>
      <c r="H5" s="620"/>
      <c r="I5" s="620"/>
      <c r="J5" s="618"/>
      <c r="K5" s="618" t="s">
        <v>280</v>
      </c>
      <c r="L5" s="618"/>
      <c r="M5" s="619"/>
    </row>
    <row r="6" spans="1:13" x14ac:dyDescent="0.2">
      <c r="A6" s="580"/>
      <c r="B6" s="352"/>
      <c r="C6" s="19"/>
      <c r="D6" s="19"/>
      <c r="E6" s="352"/>
      <c r="F6" s="352"/>
      <c r="G6" s="19"/>
      <c r="H6" s="19"/>
      <c r="I6" s="19"/>
      <c r="J6" s="352"/>
      <c r="K6" s="352"/>
      <c r="L6" s="352"/>
    </row>
    <row r="7" spans="1:13" ht="18.75" x14ac:dyDescent="0.3">
      <c r="A7" s="580"/>
      <c r="B7" s="190" t="s">
        <v>258</v>
      </c>
      <c r="C7" s="352"/>
      <c r="D7" s="352"/>
      <c r="E7" s="352"/>
      <c r="F7" s="352"/>
      <c r="G7" s="352"/>
      <c r="H7" s="352"/>
      <c r="I7" s="19"/>
      <c r="J7" s="352"/>
      <c r="K7" s="191"/>
      <c r="L7" s="583"/>
    </row>
    <row r="8" spans="1:13" ht="18.75" x14ac:dyDescent="0.3">
      <c r="A8" s="580"/>
      <c r="B8" s="190" t="s">
        <v>263</v>
      </c>
      <c r="C8" s="19"/>
      <c r="D8" s="19"/>
      <c r="E8" s="19"/>
      <c r="F8" s="352"/>
      <c r="G8" s="582"/>
      <c r="H8" s="582"/>
      <c r="I8" s="582"/>
      <c r="J8" s="584"/>
      <c r="K8" s="585"/>
      <c r="L8" s="19"/>
    </row>
    <row r="9" spans="1:13" x14ac:dyDescent="0.2">
      <c r="A9" s="785"/>
      <c r="B9" s="785"/>
      <c r="C9" s="785"/>
      <c r="D9" s="785"/>
      <c r="E9" s="785"/>
      <c r="F9" s="785"/>
      <c r="G9" s="785"/>
      <c r="H9" s="785"/>
      <c r="I9" s="785"/>
      <c r="J9" s="785"/>
      <c r="K9" s="785"/>
      <c r="L9" s="785"/>
      <c r="M9" s="785"/>
    </row>
    <row r="10" spans="1:13" x14ac:dyDescent="0.2">
      <c r="A10" s="523"/>
      <c r="B10" s="586"/>
      <c r="C10" s="511"/>
      <c r="D10" s="511"/>
      <c r="E10" s="511"/>
      <c r="F10" s="511"/>
      <c r="G10" s="511"/>
      <c r="H10" s="511"/>
      <c r="I10" s="511"/>
      <c r="J10" s="511"/>
      <c r="K10" s="511"/>
      <c r="L10" s="511"/>
      <c r="M10" s="511"/>
    </row>
    <row r="11" spans="1:13" ht="28.5" customHeight="1" x14ac:dyDescent="0.2">
      <c r="A11" s="782" t="s">
        <v>4</v>
      </c>
      <c r="B11" s="782" t="s">
        <v>14</v>
      </c>
      <c r="C11" s="782" t="s">
        <v>15</v>
      </c>
      <c r="D11" s="782" t="s">
        <v>16</v>
      </c>
      <c r="E11" s="782" t="s">
        <v>17</v>
      </c>
      <c r="F11" s="782"/>
      <c r="G11" s="782" t="s">
        <v>270</v>
      </c>
      <c r="H11" s="782"/>
      <c r="I11" s="782" t="s">
        <v>247</v>
      </c>
      <c r="J11" s="786" t="s">
        <v>248</v>
      </c>
      <c r="K11" s="787"/>
      <c r="L11" s="787"/>
      <c r="M11" s="787"/>
    </row>
    <row r="12" spans="1:13" x14ac:dyDescent="0.2">
      <c r="A12" s="782"/>
      <c r="B12" s="782"/>
      <c r="C12" s="782"/>
      <c r="D12" s="782"/>
      <c r="E12" s="782"/>
      <c r="F12" s="782"/>
      <c r="G12" s="782"/>
      <c r="H12" s="782"/>
      <c r="I12" s="782"/>
      <c r="J12" s="782" t="s">
        <v>19</v>
      </c>
      <c r="K12" s="786" t="s">
        <v>271</v>
      </c>
      <c r="L12" s="787"/>
      <c r="M12" s="787"/>
    </row>
    <row r="13" spans="1:13" ht="12.75" customHeight="1" x14ac:dyDescent="0.2">
      <c r="A13" s="782"/>
      <c r="B13" s="782"/>
      <c r="C13" s="782"/>
      <c r="D13" s="782"/>
      <c r="E13" s="623" t="s">
        <v>20</v>
      </c>
      <c r="F13" s="623" t="s">
        <v>21</v>
      </c>
      <c r="G13" s="782" t="s">
        <v>22</v>
      </c>
      <c r="H13" s="782" t="s">
        <v>23</v>
      </c>
      <c r="I13" s="782"/>
      <c r="J13" s="782"/>
      <c r="K13" s="782" t="s">
        <v>249</v>
      </c>
      <c r="L13" s="788" t="s">
        <v>273</v>
      </c>
      <c r="M13" s="789"/>
    </row>
    <row r="14" spans="1:13" x14ac:dyDescent="0.2">
      <c r="A14" s="782"/>
      <c r="B14" s="782"/>
      <c r="C14" s="782"/>
      <c r="D14" s="782"/>
      <c r="E14" s="623" t="s">
        <v>69</v>
      </c>
      <c r="F14" s="623" t="s">
        <v>69</v>
      </c>
      <c r="G14" s="782"/>
      <c r="H14" s="782"/>
      <c r="I14" s="782"/>
      <c r="J14" s="782"/>
      <c r="K14" s="782"/>
      <c r="L14" s="790"/>
      <c r="M14" s="791"/>
    </row>
    <row r="15" spans="1:13" ht="72.75" customHeight="1" x14ac:dyDescent="0.2">
      <c r="A15" s="782"/>
      <c r="B15" s="782"/>
      <c r="C15" s="782"/>
      <c r="D15" s="782"/>
      <c r="E15" s="623" t="s">
        <v>179</v>
      </c>
      <c r="F15" s="623" t="s">
        <v>179</v>
      </c>
      <c r="G15" s="782"/>
      <c r="H15" s="782"/>
      <c r="I15" s="782"/>
      <c r="J15" s="782"/>
      <c r="K15" s="782"/>
      <c r="L15" s="623" t="s">
        <v>24</v>
      </c>
      <c r="M15" s="623" t="s">
        <v>272</v>
      </c>
    </row>
    <row r="16" spans="1:13" x14ac:dyDescent="0.2">
      <c r="A16" s="623">
        <v>1</v>
      </c>
      <c r="B16" s="623">
        <v>2</v>
      </c>
      <c r="C16" s="623">
        <v>3</v>
      </c>
      <c r="D16" s="621">
        <v>4</v>
      </c>
      <c r="E16" s="623">
        <v>5</v>
      </c>
      <c r="F16" s="621">
        <v>6</v>
      </c>
      <c r="G16" s="623">
        <v>7</v>
      </c>
      <c r="H16" s="621">
        <v>8</v>
      </c>
      <c r="I16" s="623">
        <v>9</v>
      </c>
      <c r="J16" s="621">
        <v>10</v>
      </c>
      <c r="K16" s="623">
        <v>11</v>
      </c>
      <c r="L16" s="621">
        <v>12</v>
      </c>
      <c r="M16" s="623">
        <v>13</v>
      </c>
    </row>
    <row r="17" spans="1:13" ht="13.5" customHeight="1" x14ac:dyDescent="0.2">
      <c r="A17" s="783" t="s">
        <v>26</v>
      </c>
      <c r="B17" s="784"/>
      <c r="C17" s="784"/>
      <c r="D17" s="784"/>
      <c r="E17" s="784"/>
      <c r="F17" s="784"/>
      <c r="G17" s="784"/>
      <c r="H17" s="784"/>
      <c r="I17" s="784"/>
      <c r="J17" s="784"/>
      <c r="K17" s="784"/>
      <c r="L17" s="784"/>
      <c r="M17" s="784"/>
    </row>
    <row r="18" spans="1:13" ht="26.45" customHeight="1" x14ac:dyDescent="0.2">
      <c r="A18" s="587">
        <v>1</v>
      </c>
      <c r="B18" s="588" t="s">
        <v>281</v>
      </c>
      <c r="C18" s="589">
        <v>708</v>
      </c>
      <c r="D18" s="589">
        <v>708</v>
      </c>
      <c r="E18" s="590" t="s">
        <v>245</v>
      </c>
      <c r="F18" s="590" t="s">
        <v>246</v>
      </c>
      <c r="G18" s="589">
        <v>362140</v>
      </c>
      <c r="H18" s="589">
        <f>I18+J18</f>
        <v>448.32000000000698</v>
      </c>
      <c r="I18" s="589">
        <v>0</v>
      </c>
      <c r="J18" s="589">
        <f>SUM(K18:M18)</f>
        <v>448.32000000000698</v>
      </c>
      <c r="K18" s="591">
        <v>0</v>
      </c>
      <c r="L18" s="591">
        <f>327649.32-240000-50000-3201-20000-10000-4000</f>
        <v>448.32000000000698</v>
      </c>
      <c r="M18" s="589">
        <v>0</v>
      </c>
    </row>
    <row r="19" spans="1:13" ht="28.5" customHeight="1" x14ac:dyDescent="0.2">
      <c r="A19" s="587">
        <v>2</v>
      </c>
      <c r="B19" s="588" t="s">
        <v>240</v>
      </c>
      <c r="C19" s="589">
        <v>917</v>
      </c>
      <c r="D19" s="589">
        <v>917</v>
      </c>
      <c r="E19" s="590" t="s">
        <v>243</v>
      </c>
      <c r="F19" s="590" t="s">
        <v>244</v>
      </c>
      <c r="G19" s="589">
        <v>320000</v>
      </c>
      <c r="H19" s="589">
        <v>318122.48</v>
      </c>
      <c r="I19" s="589">
        <v>0</v>
      </c>
      <c r="J19" s="589">
        <f t="shared" ref="J19:J32" si="0">SUM(K19:M19)</f>
        <v>318122.48</v>
      </c>
      <c r="K19" s="591">
        <v>0</v>
      </c>
      <c r="L19" s="589">
        <v>318122.48</v>
      </c>
      <c r="M19" s="589">
        <v>0</v>
      </c>
    </row>
    <row r="20" spans="1:13" ht="30" customHeight="1" x14ac:dyDescent="0.2">
      <c r="A20" s="587">
        <v>3</v>
      </c>
      <c r="B20" s="592" t="s">
        <v>220</v>
      </c>
      <c r="C20" s="593">
        <v>1423</v>
      </c>
      <c r="D20" s="593">
        <v>1423</v>
      </c>
      <c r="E20" s="590" t="s">
        <v>244</v>
      </c>
      <c r="F20" s="590" t="s">
        <v>250</v>
      </c>
      <c r="G20" s="589">
        <v>300000</v>
      </c>
      <c r="H20" s="589">
        <f t="shared" ref="H20:H32" si="1">I20+J20</f>
        <v>280000</v>
      </c>
      <c r="I20" s="589">
        <v>0</v>
      </c>
      <c r="J20" s="589">
        <f t="shared" si="0"/>
        <v>280000</v>
      </c>
      <c r="K20" s="591">
        <v>0</v>
      </c>
      <c r="L20" s="589">
        <v>0</v>
      </c>
      <c r="M20" s="589">
        <f>290000-10000</f>
        <v>280000</v>
      </c>
    </row>
    <row r="21" spans="1:13" ht="28.15" customHeight="1" x14ac:dyDescent="0.2">
      <c r="A21" s="587">
        <v>4</v>
      </c>
      <c r="B21" s="588" t="s">
        <v>184</v>
      </c>
      <c r="C21" s="589">
        <v>719</v>
      </c>
      <c r="D21" s="589">
        <v>719</v>
      </c>
      <c r="E21" s="590" t="s">
        <v>245</v>
      </c>
      <c r="F21" s="590" t="s">
        <v>246</v>
      </c>
      <c r="G21" s="589">
        <v>310000</v>
      </c>
      <c r="H21" s="589">
        <v>300000</v>
      </c>
      <c r="I21" s="589">
        <v>0</v>
      </c>
      <c r="J21" s="589">
        <f t="shared" si="0"/>
        <v>300000</v>
      </c>
      <c r="K21" s="591">
        <v>0</v>
      </c>
      <c r="L21" s="589">
        <v>300000</v>
      </c>
      <c r="M21" s="589">
        <v>0</v>
      </c>
    </row>
    <row r="22" spans="1:13" ht="28.15" customHeight="1" x14ac:dyDescent="0.2">
      <c r="A22" s="587">
        <v>5</v>
      </c>
      <c r="B22" s="588" t="s">
        <v>221</v>
      </c>
      <c r="C22" s="589">
        <v>711</v>
      </c>
      <c r="D22" s="589">
        <v>711</v>
      </c>
      <c r="E22" s="590" t="s">
        <v>239</v>
      </c>
      <c r="F22" s="590" t="s">
        <v>244</v>
      </c>
      <c r="G22" s="589">
        <v>311660</v>
      </c>
      <c r="H22" s="589">
        <f t="shared" si="1"/>
        <v>290000</v>
      </c>
      <c r="I22" s="589">
        <v>0</v>
      </c>
      <c r="J22" s="589">
        <f t="shared" si="0"/>
        <v>290000</v>
      </c>
      <c r="K22" s="591">
        <v>0</v>
      </c>
      <c r="L22" s="589">
        <f>270000+20000</f>
        <v>290000</v>
      </c>
      <c r="M22" s="589">
        <v>0</v>
      </c>
    </row>
    <row r="23" spans="1:13" ht="27" customHeight="1" x14ac:dyDescent="0.2">
      <c r="A23" s="587">
        <v>6</v>
      </c>
      <c r="B23" s="588" t="s">
        <v>185</v>
      </c>
      <c r="C23" s="589">
        <v>934</v>
      </c>
      <c r="D23" s="589">
        <v>934</v>
      </c>
      <c r="E23" s="590" t="s">
        <v>245</v>
      </c>
      <c r="F23" s="590" t="s">
        <v>246</v>
      </c>
      <c r="G23" s="589">
        <v>159350</v>
      </c>
      <c r="H23" s="589">
        <f t="shared" si="1"/>
        <v>125000</v>
      </c>
      <c r="I23" s="589">
        <v>0</v>
      </c>
      <c r="J23" s="589">
        <f t="shared" si="0"/>
        <v>125000</v>
      </c>
      <c r="K23" s="591">
        <v>0</v>
      </c>
      <c r="L23" s="591">
        <v>0</v>
      </c>
      <c r="M23" s="589">
        <v>125000</v>
      </c>
    </row>
    <row r="24" spans="1:13" ht="27.6" customHeight="1" x14ac:dyDescent="0.2">
      <c r="A24" s="587">
        <v>7</v>
      </c>
      <c r="B24" s="588" t="s">
        <v>241</v>
      </c>
      <c r="C24" s="589">
        <v>734</v>
      </c>
      <c r="D24" s="589">
        <v>734</v>
      </c>
      <c r="E24" s="590" t="s">
        <v>245</v>
      </c>
      <c r="F24" s="590" t="s">
        <v>246</v>
      </c>
      <c r="G24" s="589">
        <v>270000.59999999998</v>
      </c>
      <c r="H24" s="589">
        <f t="shared" si="1"/>
        <v>233960.66</v>
      </c>
      <c r="I24" s="589">
        <v>0</v>
      </c>
      <c r="J24" s="589">
        <f t="shared" si="0"/>
        <v>233960.66</v>
      </c>
      <c r="K24" s="591">
        <v>0</v>
      </c>
      <c r="L24" s="591">
        <v>0</v>
      </c>
      <c r="M24" s="589">
        <f>240000-6039.34</f>
        <v>233960.66</v>
      </c>
    </row>
    <row r="25" spans="1:13" ht="27.6" customHeight="1" x14ac:dyDescent="0.2">
      <c r="A25" s="587">
        <v>8</v>
      </c>
      <c r="B25" s="588" t="s">
        <v>275</v>
      </c>
      <c r="C25" s="589">
        <v>264</v>
      </c>
      <c r="D25" s="589">
        <v>264</v>
      </c>
      <c r="E25" s="590" t="s">
        <v>244</v>
      </c>
      <c r="F25" s="590" t="s">
        <v>250</v>
      </c>
      <c r="G25" s="589">
        <v>240000</v>
      </c>
      <c r="H25" s="589">
        <v>230000</v>
      </c>
      <c r="I25" s="589">
        <v>0</v>
      </c>
      <c r="J25" s="589">
        <f t="shared" si="0"/>
        <v>230000</v>
      </c>
      <c r="K25" s="591">
        <v>0</v>
      </c>
      <c r="L25" s="591">
        <v>230000</v>
      </c>
      <c r="M25" s="589">
        <v>0</v>
      </c>
    </row>
    <row r="26" spans="1:13" ht="27.6" customHeight="1" x14ac:dyDescent="0.2">
      <c r="A26" s="587">
        <v>9</v>
      </c>
      <c r="B26" s="588" t="s">
        <v>199</v>
      </c>
      <c r="C26" s="589">
        <v>350</v>
      </c>
      <c r="D26" s="589">
        <v>350</v>
      </c>
      <c r="E26" s="590" t="s">
        <v>244</v>
      </c>
      <c r="F26" s="590" t="s">
        <v>250</v>
      </c>
      <c r="G26" s="589">
        <v>89654</v>
      </c>
      <c r="H26" s="589">
        <v>70000</v>
      </c>
      <c r="I26" s="589">
        <v>0</v>
      </c>
      <c r="J26" s="589">
        <f t="shared" si="0"/>
        <v>70000</v>
      </c>
      <c r="K26" s="591">
        <v>0</v>
      </c>
      <c r="L26" s="591">
        <v>0</v>
      </c>
      <c r="M26" s="589">
        <v>70000</v>
      </c>
    </row>
    <row r="27" spans="1:13" ht="25.5" x14ac:dyDescent="0.2">
      <c r="A27" s="587">
        <v>10</v>
      </c>
      <c r="B27" s="594" t="s">
        <v>242</v>
      </c>
      <c r="C27" s="589">
        <v>400.54</v>
      </c>
      <c r="D27" s="589">
        <v>400.54</v>
      </c>
      <c r="E27" s="590" t="s">
        <v>245</v>
      </c>
      <c r="F27" s="590" t="s">
        <v>246</v>
      </c>
      <c r="G27" s="589">
        <v>299000.2</v>
      </c>
      <c r="H27" s="589">
        <f t="shared" si="1"/>
        <v>290000</v>
      </c>
      <c r="I27" s="589">
        <v>0</v>
      </c>
      <c r="J27" s="589">
        <f t="shared" si="0"/>
        <v>290000</v>
      </c>
      <c r="K27" s="591">
        <v>0</v>
      </c>
      <c r="L27" s="589">
        <f>280000+10000</f>
        <v>290000</v>
      </c>
      <c r="M27" s="589">
        <v>0</v>
      </c>
    </row>
    <row r="28" spans="1:13" ht="30" customHeight="1" x14ac:dyDescent="0.2">
      <c r="A28" s="587">
        <v>11</v>
      </c>
      <c r="B28" s="594" t="s">
        <v>167</v>
      </c>
      <c r="C28" s="589">
        <v>810</v>
      </c>
      <c r="D28" s="589">
        <v>810</v>
      </c>
      <c r="E28" s="590" t="s">
        <v>160</v>
      </c>
      <c r="F28" s="590" t="s">
        <v>267</v>
      </c>
      <c r="G28" s="589">
        <v>1250859.8</v>
      </c>
      <c r="H28" s="589">
        <f t="shared" si="1"/>
        <v>1157917.29</v>
      </c>
      <c r="I28" s="589">
        <v>704519.91</v>
      </c>
      <c r="J28" s="589">
        <f t="shared" si="0"/>
        <v>453397.38</v>
      </c>
      <c r="K28" s="591">
        <v>0</v>
      </c>
      <c r="L28" s="589">
        <f>463859.8-10462.42</f>
        <v>453397.38</v>
      </c>
      <c r="M28" s="589">
        <v>0</v>
      </c>
    </row>
    <row r="29" spans="1:13" ht="25.5" x14ac:dyDescent="0.2">
      <c r="A29" s="587">
        <v>12</v>
      </c>
      <c r="B29" s="614" t="s">
        <v>200</v>
      </c>
      <c r="C29" s="615">
        <v>730</v>
      </c>
      <c r="D29" s="615">
        <v>730</v>
      </c>
      <c r="E29" s="616" t="s">
        <v>268</v>
      </c>
      <c r="F29" s="616" t="s">
        <v>267</v>
      </c>
      <c r="G29" s="615">
        <v>253375</v>
      </c>
      <c r="H29" s="589">
        <f t="shared" si="1"/>
        <v>228641.18000000002</v>
      </c>
      <c r="I29" s="615">
        <v>5212.45</v>
      </c>
      <c r="J29" s="589">
        <f t="shared" si="0"/>
        <v>223428.73</v>
      </c>
      <c r="K29" s="617">
        <v>0</v>
      </c>
      <c r="L29" s="615">
        <v>223428.73</v>
      </c>
      <c r="M29" s="615">
        <v>0</v>
      </c>
    </row>
    <row r="30" spans="1:13" ht="25.5" x14ac:dyDescent="0.2">
      <c r="A30" s="587">
        <v>13</v>
      </c>
      <c r="B30" s="614" t="s">
        <v>238</v>
      </c>
      <c r="C30" s="615">
        <v>343.89</v>
      </c>
      <c r="D30" s="615">
        <v>343.89</v>
      </c>
      <c r="E30" s="616" t="s">
        <v>268</v>
      </c>
      <c r="F30" s="616" t="s">
        <v>267</v>
      </c>
      <c r="G30" s="615">
        <v>222712</v>
      </c>
      <c r="H30" s="589">
        <f t="shared" si="1"/>
        <v>192822.81</v>
      </c>
      <c r="I30" s="615">
        <v>0</v>
      </c>
      <c r="J30" s="589">
        <f t="shared" si="0"/>
        <v>192822.81</v>
      </c>
      <c r="K30" s="617">
        <v>0</v>
      </c>
      <c r="L30" s="615">
        <v>0</v>
      </c>
      <c r="M30" s="615">
        <f>199621.81-6799</f>
        <v>192822.81</v>
      </c>
    </row>
    <row r="31" spans="1:13" ht="25.5" x14ac:dyDescent="0.2">
      <c r="A31" s="587">
        <v>14</v>
      </c>
      <c r="B31" s="594" t="s">
        <v>216</v>
      </c>
      <c r="C31" s="595">
        <v>546.13</v>
      </c>
      <c r="D31" s="595">
        <v>546.13</v>
      </c>
      <c r="E31" s="590" t="s">
        <v>201</v>
      </c>
      <c r="F31" s="590" t="s">
        <v>267</v>
      </c>
      <c r="G31" s="595">
        <v>157183</v>
      </c>
      <c r="H31" s="589">
        <f>I31+J31</f>
        <v>122169.05</v>
      </c>
      <c r="I31" s="589">
        <v>9543.36</v>
      </c>
      <c r="J31" s="589">
        <f>SUM(K31:M31)</f>
        <v>112625.69</v>
      </c>
      <c r="K31" s="591">
        <v>5849.15</v>
      </c>
      <c r="L31" s="595">
        <v>64967.49</v>
      </c>
      <c r="M31" s="595">
        <f>47658.2-5849.15</f>
        <v>41809.049999999996</v>
      </c>
    </row>
    <row r="32" spans="1:13" ht="25.5" x14ac:dyDescent="0.2">
      <c r="A32" s="587">
        <v>15</v>
      </c>
      <c r="B32" s="594" t="s">
        <v>237</v>
      </c>
      <c r="C32" s="595">
        <v>682</v>
      </c>
      <c r="D32" s="595">
        <v>682</v>
      </c>
      <c r="E32" s="590" t="s">
        <v>268</v>
      </c>
      <c r="F32" s="590" t="s">
        <v>267</v>
      </c>
      <c r="G32" s="595">
        <v>69339</v>
      </c>
      <c r="H32" s="589">
        <f t="shared" si="1"/>
        <v>51109.05</v>
      </c>
      <c r="I32" s="589">
        <v>0</v>
      </c>
      <c r="J32" s="589">
        <f t="shared" si="0"/>
        <v>51109.05</v>
      </c>
      <c r="K32" s="591">
        <v>0</v>
      </c>
      <c r="L32" s="595">
        <f>270.22+50838.83</f>
        <v>51109.05</v>
      </c>
      <c r="M32" s="595">
        <v>0</v>
      </c>
    </row>
    <row r="33" spans="1:13" ht="12.75" customHeight="1" x14ac:dyDescent="0.2">
      <c r="A33" s="782" t="s">
        <v>146</v>
      </c>
      <c r="B33" s="782"/>
      <c r="C33" s="598">
        <f>SUM(C18:C32)</f>
        <v>10272.56</v>
      </c>
      <c r="D33" s="598">
        <f>SUM(D18:D32)</f>
        <v>10272.56</v>
      </c>
      <c r="E33" s="598" t="s">
        <v>134</v>
      </c>
      <c r="F33" s="598" t="s">
        <v>134</v>
      </c>
      <c r="G33" s="598">
        <f>SUM(G18:G32)</f>
        <v>4615273.6000000006</v>
      </c>
      <c r="H33" s="598">
        <f t="shared" ref="H33" si="2">SUM(H18:H32)</f>
        <v>3890190.84</v>
      </c>
      <c r="I33" s="598">
        <f>SUM(I18:I32)</f>
        <v>719275.72</v>
      </c>
      <c r="J33" s="598">
        <f>SUM(J18:J32)</f>
        <v>3170915.1199999996</v>
      </c>
      <c r="K33" s="598">
        <f t="shared" ref="K33:M33" si="3">SUM(K18:K32)</f>
        <v>5849.15</v>
      </c>
      <c r="L33" s="598">
        <f t="shared" si="3"/>
        <v>2221473.4500000002</v>
      </c>
      <c r="M33" s="598">
        <f t="shared" si="3"/>
        <v>943592.52</v>
      </c>
    </row>
    <row r="34" spans="1:13" ht="13.5" customHeight="1" x14ac:dyDescent="0.2">
      <c r="A34" s="783" t="s">
        <v>139</v>
      </c>
      <c r="B34" s="784"/>
      <c r="C34" s="784"/>
      <c r="D34" s="784"/>
      <c r="E34" s="784"/>
      <c r="F34" s="784"/>
      <c r="G34" s="784"/>
      <c r="H34" s="784"/>
      <c r="I34" s="784"/>
      <c r="J34" s="784"/>
      <c r="K34" s="784"/>
      <c r="L34" s="784"/>
      <c r="M34" s="784"/>
    </row>
    <row r="35" spans="1:13" ht="33.75" customHeight="1" x14ac:dyDescent="0.2">
      <c r="A35" s="587">
        <v>1</v>
      </c>
      <c r="B35" s="622" t="s">
        <v>269</v>
      </c>
      <c r="C35" s="589">
        <v>2844</v>
      </c>
      <c r="D35" s="589" t="s">
        <v>134</v>
      </c>
      <c r="E35" s="590" t="s">
        <v>193</v>
      </c>
      <c r="F35" s="590" t="s">
        <v>201</v>
      </c>
      <c r="G35" s="589">
        <v>423618</v>
      </c>
      <c r="H35" s="589">
        <f>I35+J35</f>
        <v>396290.7</v>
      </c>
      <c r="I35" s="589">
        <v>390251.36</v>
      </c>
      <c r="J35" s="589">
        <f t="shared" ref="J35" si="4">SUM(K35:M35)</f>
        <v>6039.34</v>
      </c>
      <c r="K35" s="589">
        <v>6039.34</v>
      </c>
      <c r="L35" s="589">
        <v>0</v>
      </c>
      <c r="M35" s="589">
        <v>0</v>
      </c>
    </row>
    <row r="36" spans="1:13" ht="13.5" hidden="1" x14ac:dyDescent="0.2">
      <c r="A36" s="793" t="s">
        <v>139</v>
      </c>
      <c r="B36" s="793"/>
      <c r="C36" s="793"/>
      <c r="D36" s="793"/>
      <c r="E36" s="793"/>
      <c r="F36" s="793"/>
      <c r="G36" s="793"/>
      <c r="H36" s="793"/>
      <c r="I36" s="793"/>
      <c r="J36" s="793"/>
      <c r="K36" s="793"/>
      <c r="L36" s="793"/>
      <c r="M36" s="793"/>
    </row>
    <row r="37" spans="1:13" ht="7.5" hidden="1" customHeight="1" x14ac:dyDescent="0.2">
      <c r="A37" s="587"/>
      <c r="B37" s="624"/>
      <c r="C37" s="587"/>
      <c r="D37" s="587"/>
      <c r="E37" s="590"/>
      <c r="F37" s="590"/>
      <c r="G37" s="589"/>
      <c r="H37" s="589"/>
      <c r="I37" s="589"/>
      <c r="J37" s="589"/>
      <c r="K37" s="589"/>
      <c r="L37" s="589"/>
      <c r="M37" s="589"/>
    </row>
    <row r="38" spans="1:13" hidden="1" x14ac:dyDescent="0.2">
      <c r="A38" s="587"/>
      <c r="B38" s="594"/>
      <c r="C38" s="589"/>
      <c r="D38" s="589"/>
      <c r="E38" s="590"/>
      <c r="F38" s="590"/>
      <c r="G38" s="589"/>
      <c r="H38" s="589"/>
      <c r="I38" s="589"/>
      <c r="J38" s="589"/>
      <c r="K38" s="589"/>
      <c r="L38" s="589"/>
      <c r="M38" s="589"/>
    </row>
    <row r="39" spans="1:13" hidden="1" x14ac:dyDescent="0.2">
      <c r="A39" s="587"/>
      <c r="B39" s="594"/>
      <c r="C39" s="589"/>
      <c r="D39" s="589"/>
      <c r="E39" s="590"/>
      <c r="F39" s="590"/>
      <c r="G39" s="589"/>
      <c r="H39" s="589"/>
      <c r="I39" s="589"/>
      <c r="J39" s="589"/>
      <c r="K39" s="589"/>
      <c r="L39" s="589"/>
      <c r="M39" s="589"/>
    </row>
    <row r="40" spans="1:13" hidden="1" x14ac:dyDescent="0.2">
      <c r="A40" s="587"/>
      <c r="B40" s="594"/>
      <c r="C40" s="589"/>
      <c r="D40" s="589"/>
      <c r="E40" s="590"/>
      <c r="F40" s="590"/>
      <c r="G40" s="589"/>
      <c r="H40" s="589"/>
      <c r="I40" s="589"/>
      <c r="J40" s="589"/>
      <c r="K40" s="589"/>
      <c r="L40" s="589"/>
      <c r="M40" s="589"/>
    </row>
    <row r="41" spans="1:13" hidden="1" x14ac:dyDescent="0.2">
      <c r="A41" s="587"/>
      <c r="B41" s="594"/>
      <c r="C41" s="589"/>
      <c r="D41" s="589"/>
      <c r="E41" s="590"/>
      <c r="F41" s="590"/>
      <c r="G41" s="589"/>
      <c r="H41" s="589"/>
      <c r="I41" s="589"/>
      <c r="J41" s="589"/>
      <c r="K41" s="589"/>
      <c r="L41" s="589"/>
      <c r="M41" s="589"/>
    </row>
    <row r="42" spans="1:13" ht="4.5" hidden="1" customHeight="1" x14ac:dyDescent="0.2">
      <c r="A42" s="782"/>
      <c r="B42" s="782"/>
      <c r="C42" s="598"/>
      <c r="D42" s="598"/>
      <c r="E42" s="598"/>
      <c r="F42" s="598"/>
      <c r="G42" s="598"/>
      <c r="H42" s="598"/>
      <c r="I42" s="598"/>
      <c r="J42" s="598"/>
      <c r="K42" s="598"/>
      <c r="L42" s="598"/>
      <c r="M42" s="598"/>
    </row>
    <row r="43" spans="1:13" ht="15" customHeight="1" x14ac:dyDescent="0.2">
      <c r="A43" s="782" t="s">
        <v>148</v>
      </c>
      <c r="B43" s="782"/>
      <c r="C43" s="598">
        <f>C35</f>
        <v>2844</v>
      </c>
      <c r="D43" s="598" t="str">
        <f t="shared" ref="D43:M43" si="5">D35</f>
        <v>х</v>
      </c>
      <c r="E43" s="598" t="str">
        <f t="shared" si="5"/>
        <v>август 2021</v>
      </c>
      <c r="F43" s="598" t="str">
        <f t="shared" si="5"/>
        <v>ноябрь 2021</v>
      </c>
      <c r="G43" s="598">
        <f t="shared" si="5"/>
        <v>423618</v>
      </c>
      <c r="H43" s="598">
        <f t="shared" si="5"/>
        <v>396290.7</v>
      </c>
      <c r="I43" s="598">
        <f t="shared" si="5"/>
        <v>390251.36</v>
      </c>
      <c r="J43" s="598">
        <f t="shared" si="5"/>
        <v>6039.34</v>
      </c>
      <c r="K43" s="598">
        <f t="shared" si="5"/>
        <v>6039.34</v>
      </c>
      <c r="L43" s="598">
        <f t="shared" si="5"/>
        <v>0</v>
      </c>
      <c r="M43" s="598">
        <f t="shared" si="5"/>
        <v>0</v>
      </c>
    </row>
    <row r="44" spans="1:13" ht="18.75" customHeight="1" x14ac:dyDescent="0.2">
      <c r="A44" s="783" t="s">
        <v>51</v>
      </c>
      <c r="B44" s="784"/>
      <c r="C44" s="784"/>
      <c r="D44" s="784"/>
      <c r="E44" s="784"/>
      <c r="F44" s="784"/>
      <c r="G44" s="784"/>
      <c r="H44" s="784"/>
      <c r="I44" s="784"/>
      <c r="J44" s="784"/>
      <c r="K44" s="784"/>
      <c r="L44" s="784"/>
      <c r="M44" s="784"/>
    </row>
    <row r="45" spans="1:13" ht="25.5" x14ac:dyDescent="0.2">
      <c r="A45" s="587">
        <v>1</v>
      </c>
      <c r="B45" s="588" t="s">
        <v>255</v>
      </c>
      <c r="C45" s="597">
        <v>708</v>
      </c>
      <c r="D45" s="593" t="s">
        <v>134</v>
      </c>
      <c r="E45" s="590" t="s">
        <v>190</v>
      </c>
      <c r="F45" s="590" t="s">
        <v>267</v>
      </c>
      <c r="G45" s="587" t="s">
        <v>134</v>
      </c>
      <c r="H45" s="589" t="s">
        <v>134</v>
      </c>
      <c r="I45" s="589">
        <v>0</v>
      </c>
      <c r="J45" s="589">
        <f t="shared" ref="J45:J53" si="6">SUM(K45:M45)</f>
        <v>10800</v>
      </c>
      <c r="K45" s="589">
        <v>0</v>
      </c>
      <c r="L45" s="589">
        <v>10800</v>
      </c>
      <c r="M45" s="589">
        <v>0</v>
      </c>
    </row>
    <row r="46" spans="1:13" ht="25.5" x14ac:dyDescent="0.2">
      <c r="A46" s="587">
        <v>2</v>
      </c>
      <c r="B46" s="592" t="s">
        <v>220</v>
      </c>
      <c r="C46" s="597">
        <v>1423</v>
      </c>
      <c r="D46" s="593" t="s">
        <v>134</v>
      </c>
      <c r="E46" s="590" t="s">
        <v>190</v>
      </c>
      <c r="F46" s="590" t="s">
        <v>267</v>
      </c>
      <c r="G46" s="587" t="s">
        <v>134</v>
      </c>
      <c r="H46" s="589" t="s">
        <v>134</v>
      </c>
      <c r="I46" s="589">
        <v>0</v>
      </c>
      <c r="J46" s="589">
        <f t="shared" si="6"/>
        <v>11200</v>
      </c>
      <c r="K46" s="589">
        <v>0</v>
      </c>
      <c r="L46" s="589">
        <v>11200</v>
      </c>
      <c r="M46" s="589">
        <v>0</v>
      </c>
    </row>
    <row r="47" spans="1:13" ht="25.5" customHeight="1" x14ac:dyDescent="0.2">
      <c r="A47" s="587">
        <v>3</v>
      </c>
      <c r="B47" s="588" t="s">
        <v>221</v>
      </c>
      <c r="C47" s="597">
        <v>711</v>
      </c>
      <c r="D47" s="593" t="s">
        <v>134</v>
      </c>
      <c r="E47" s="590" t="s">
        <v>190</v>
      </c>
      <c r="F47" s="590" t="s">
        <v>267</v>
      </c>
      <c r="G47" s="587" t="s">
        <v>134</v>
      </c>
      <c r="H47" s="589" t="s">
        <v>134</v>
      </c>
      <c r="I47" s="589">
        <v>0</v>
      </c>
      <c r="J47" s="589">
        <f t="shared" si="6"/>
        <v>8400</v>
      </c>
      <c r="K47" s="589">
        <v>0</v>
      </c>
      <c r="L47" s="589">
        <v>8400</v>
      </c>
      <c r="M47" s="589">
        <v>0</v>
      </c>
    </row>
    <row r="48" spans="1:13" ht="25.5" x14ac:dyDescent="0.2">
      <c r="A48" s="587">
        <v>4</v>
      </c>
      <c r="B48" s="596" t="s">
        <v>251</v>
      </c>
      <c r="C48" s="597">
        <v>569.79999999999995</v>
      </c>
      <c r="D48" s="593" t="s">
        <v>134</v>
      </c>
      <c r="E48" s="590" t="s">
        <v>243</v>
      </c>
      <c r="F48" s="590" t="s">
        <v>244</v>
      </c>
      <c r="G48" s="587" t="s">
        <v>134</v>
      </c>
      <c r="H48" s="589" t="s">
        <v>134</v>
      </c>
      <c r="I48" s="589">
        <v>0</v>
      </c>
      <c r="J48" s="589">
        <f t="shared" si="6"/>
        <v>15000</v>
      </c>
      <c r="K48" s="589">
        <v>0</v>
      </c>
      <c r="L48" s="589">
        <v>15000</v>
      </c>
      <c r="M48" s="589">
        <v>0</v>
      </c>
    </row>
    <row r="49" spans="1:13" ht="25.5" x14ac:dyDescent="0.2">
      <c r="A49" s="587">
        <v>5</v>
      </c>
      <c r="B49" s="596" t="s">
        <v>252</v>
      </c>
      <c r="C49" s="597">
        <v>579</v>
      </c>
      <c r="D49" s="593" t="s">
        <v>134</v>
      </c>
      <c r="E49" s="590" t="s">
        <v>243</v>
      </c>
      <c r="F49" s="590" t="s">
        <v>244</v>
      </c>
      <c r="G49" s="589" t="s">
        <v>134</v>
      </c>
      <c r="H49" s="589" t="s">
        <v>134</v>
      </c>
      <c r="I49" s="589">
        <v>0</v>
      </c>
      <c r="J49" s="589">
        <f t="shared" si="6"/>
        <v>16296.89</v>
      </c>
      <c r="K49" s="589">
        <v>0</v>
      </c>
      <c r="L49" s="589">
        <v>16296.89</v>
      </c>
      <c r="M49" s="589">
        <v>0</v>
      </c>
    </row>
    <row r="50" spans="1:13" ht="25.5" x14ac:dyDescent="0.2">
      <c r="A50" s="587">
        <v>6</v>
      </c>
      <c r="B50" s="596" t="s">
        <v>253</v>
      </c>
      <c r="C50" s="599">
        <v>457</v>
      </c>
      <c r="D50" s="593" t="s">
        <v>134</v>
      </c>
      <c r="E50" s="590" t="s">
        <v>243</v>
      </c>
      <c r="F50" s="590" t="s">
        <v>244</v>
      </c>
      <c r="G50" s="589" t="s">
        <v>134</v>
      </c>
      <c r="H50" s="589" t="s">
        <v>134</v>
      </c>
      <c r="I50" s="589">
        <v>0</v>
      </c>
      <c r="J50" s="589">
        <f t="shared" si="6"/>
        <v>15000</v>
      </c>
      <c r="K50" s="589">
        <v>0</v>
      </c>
      <c r="L50" s="589">
        <v>15000</v>
      </c>
      <c r="M50" s="589">
        <v>0</v>
      </c>
    </row>
    <row r="51" spans="1:13" ht="25.5" x14ac:dyDescent="0.2">
      <c r="A51" s="587">
        <v>7</v>
      </c>
      <c r="B51" s="596" t="s">
        <v>283</v>
      </c>
      <c r="C51" s="599">
        <v>264</v>
      </c>
      <c r="D51" s="593" t="s">
        <v>134</v>
      </c>
      <c r="E51" s="590" t="s">
        <v>243</v>
      </c>
      <c r="F51" s="590" t="s">
        <v>244</v>
      </c>
      <c r="G51" s="589" t="s">
        <v>134</v>
      </c>
      <c r="H51" s="589" t="s">
        <v>134</v>
      </c>
      <c r="I51" s="589">
        <v>0</v>
      </c>
      <c r="J51" s="589">
        <v>8891.9599999999991</v>
      </c>
      <c r="K51" s="589">
        <v>0</v>
      </c>
      <c r="L51" s="589">
        <v>0</v>
      </c>
      <c r="M51" s="589">
        <v>8891.9599999999991</v>
      </c>
    </row>
    <row r="52" spans="1:13" ht="25.5" x14ac:dyDescent="0.2">
      <c r="A52" s="587">
        <v>8</v>
      </c>
      <c r="B52" s="596" t="s">
        <v>284</v>
      </c>
      <c r="C52" s="599">
        <v>934</v>
      </c>
      <c r="D52" s="593" t="s">
        <v>134</v>
      </c>
      <c r="E52" s="590" t="s">
        <v>190</v>
      </c>
      <c r="F52" s="590" t="s">
        <v>244</v>
      </c>
      <c r="G52" s="589" t="s">
        <v>134</v>
      </c>
      <c r="H52" s="589" t="s">
        <v>134</v>
      </c>
      <c r="I52" s="589">
        <v>9609.74</v>
      </c>
      <c r="J52" s="589">
        <v>2370.09</v>
      </c>
      <c r="K52" s="589">
        <v>0</v>
      </c>
      <c r="L52" s="589">
        <v>0</v>
      </c>
      <c r="M52" s="589">
        <v>2370.09</v>
      </c>
    </row>
    <row r="53" spans="1:13" ht="29.25" customHeight="1" x14ac:dyDescent="0.2">
      <c r="A53" s="587">
        <v>9</v>
      </c>
      <c r="B53" s="596" t="s">
        <v>254</v>
      </c>
      <c r="C53" s="599">
        <v>1098</v>
      </c>
      <c r="D53" s="593" t="s">
        <v>134</v>
      </c>
      <c r="E53" s="590" t="s">
        <v>243</v>
      </c>
      <c r="F53" s="590" t="s">
        <v>244</v>
      </c>
      <c r="G53" s="589" t="s">
        <v>134</v>
      </c>
      <c r="H53" s="589" t="s">
        <v>134</v>
      </c>
      <c r="I53" s="589">
        <v>0</v>
      </c>
      <c r="J53" s="589">
        <f t="shared" si="6"/>
        <v>17000</v>
      </c>
      <c r="K53" s="589">
        <v>0</v>
      </c>
      <c r="L53" s="589">
        <v>17000</v>
      </c>
      <c r="M53" s="589">
        <v>0</v>
      </c>
    </row>
    <row r="54" spans="1:13" x14ac:dyDescent="0.2">
      <c r="A54" s="782" t="s">
        <v>149</v>
      </c>
      <c r="B54" s="782"/>
      <c r="C54" s="598">
        <f>SUM(C45:C53)</f>
        <v>6743.8</v>
      </c>
      <c r="D54" s="600" t="s">
        <v>134</v>
      </c>
      <c r="E54" s="623" t="s">
        <v>134</v>
      </c>
      <c r="F54" s="623" t="s">
        <v>134</v>
      </c>
      <c r="G54" s="623" t="s">
        <v>134</v>
      </c>
      <c r="H54" s="623" t="s">
        <v>134</v>
      </c>
      <c r="I54" s="598">
        <f>SUM(I45:I53)</f>
        <v>9609.74</v>
      </c>
      <c r="J54" s="598">
        <f>SUM(J45:J53)</f>
        <v>104958.94</v>
      </c>
      <c r="K54" s="598">
        <f>SUM(K45:K53)</f>
        <v>0</v>
      </c>
      <c r="L54" s="598">
        <f>SUM(L45:L53)</f>
        <v>93696.89</v>
      </c>
      <c r="M54" s="598">
        <f>SUM(M45:M53)</f>
        <v>11262.05</v>
      </c>
    </row>
    <row r="55" spans="1:13" ht="13.5" customHeight="1" x14ac:dyDescent="0.2">
      <c r="A55" s="783" t="s">
        <v>29</v>
      </c>
      <c r="B55" s="784"/>
      <c r="C55" s="784"/>
      <c r="D55" s="784"/>
      <c r="E55" s="784"/>
      <c r="F55" s="784"/>
      <c r="G55" s="784"/>
      <c r="H55" s="784"/>
      <c r="I55" s="784"/>
      <c r="J55" s="784"/>
      <c r="K55" s="784"/>
      <c r="L55" s="784"/>
      <c r="M55" s="784"/>
    </row>
    <row r="56" spans="1:13" ht="27.6" customHeight="1" x14ac:dyDescent="0.2">
      <c r="A56" s="587">
        <v>1</v>
      </c>
      <c r="B56" s="588" t="s">
        <v>240</v>
      </c>
      <c r="C56" s="589" t="s">
        <v>134</v>
      </c>
      <c r="D56" s="589" t="s">
        <v>134</v>
      </c>
      <c r="E56" s="589" t="s">
        <v>134</v>
      </c>
      <c r="F56" s="589" t="s">
        <v>134</v>
      </c>
      <c r="G56" s="589" t="s">
        <v>134</v>
      </c>
      <c r="H56" s="589" t="s">
        <v>134</v>
      </c>
      <c r="I56" s="589">
        <v>0</v>
      </c>
      <c r="J56" s="589">
        <f t="shared" ref="J56:J72" si="7">SUM(K56:M56)</f>
        <v>6000</v>
      </c>
      <c r="K56" s="589">
        <v>0</v>
      </c>
      <c r="L56" s="589">
        <v>6000</v>
      </c>
      <c r="M56" s="589">
        <v>0</v>
      </c>
    </row>
    <row r="57" spans="1:13" ht="25.5" x14ac:dyDescent="0.2">
      <c r="A57" s="587">
        <v>2</v>
      </c>
      <c r="B57" s="592" t="s">
        <v>220</v>
      </c>
      <c r="C57" s="589" t="s">
        <v>134</v>
      </c>
      <c r="D57" s="589" t="s">
        <v>134</v>
      </c>
      <c r="E57" s="589" t="s">
        <v>134</v>
      </c>
      <c r="F57" s="589" t="s">
        <v>134</v>
      </c>
      <c r="G57" s="589" t="s">
        <v>134</v>
      </c>
      <c r="H57" s="589" t="s">
        <v>134</v>
      </c>
      <c r="I57" s="589">
        <v>0</v>
      </c>
      <c r="J57" s="589">
        <f t="shared" si="7"/>
        <v>5000</v>
      </c>
      <c r="K57" s="589">
        <v>0</v>
      </c>
      <c r="L57" s="589">
        <v>5000</v>
      </c>
      <c r="M57" s="589">
        <v>0</v>
      </c>
    </row>
    <row r="58" spans="1:13" ht="27.6" customHeight="1" x14ac:dyDescent="0.2">
      <c r="A58" s="587">
        <v>3</v>
      </c>
      <c r="B58" s="588" t="s">
        <v>184</v>
      </c>
      <c r="C58" s="589" t="s">
        <v>134</v>
      </c>
      <c r="D58" s="589" t="s">
        <v>134</v>
      </c>
      <c r="E58" s="589" t="s">
        <v>134</v>
      </c>
      <c r="F58" s="589" t="s">
        <v>134</v>
      </c>
      <c r="G58" s="589" t="s">
        <v>134</v>
      </c>
      <c r="H58" s="589" t="s">
        <v>134</v>
      </c>
      <c r="I58" s="589">
        <v>0</v>
      </c>
      <c r="J58" s="589">
        <f t="shared" si="7"/>
        <v>3201</v>
      </c>
      <c r="K58" s="589">
        <v>0</v>
      </c>
      <c r="L58" s="589">
        <v>3201</v>
      </c>
      <c r="M58" s="589">
        <v>0</v>
      </c>
    </row>
    <row r="59" spans="1:13" ht="28.15" customHeight="1" x14ac:dyDescent="0.2">
      <c r="A59" s="587">
        <v>4</v>
      </c>
      <c r="B59" s="588" t="s">
        <v>221</v>
      </c>
      <c r="C59" s="589" t="s">
        <v>134</v>
      </c>
      <c r="D59" s="589" t="s">
        <v>134</v>
      </c>
      <c r="E59" s="589" t="s">
        <v>134</v>
      </c>
      <c r="F59" s="589" t="s">
        <v>134</v>
      </c>
      <c r="G59" s="589" t="s">
        <v>134</v>
      </c>
      <c r="H59" s="589" t="s">
        <v>134</v>
      </c>
      <c r="I59" s="589">
        <v>0</v>
      </c>
      <c r="J59" s="589">
        <f t="shared" si="7"/>
        <v>6000</v>
      </c>
      <c r="K59" s="589">
        <v>0</v>
      </c>
      <c r="L59" s="589">
        <v>6000</v>
      </c>
      <c r="M59" s="589">
        <v>0</v>
      </c>
    </row>
    <row r="60" spans="1:13" ht="28.9" customHeight="1" x14ac:dyDescent="0.2">
      <c r="A60" s="587">
        <v>5</v>
      </c>
      <c r="B60" s="588" t="s">
        <v>185</v>
      </c>
      <c r="C60" s="589" t="s">
        <v>134</v>
      </c>
      <c r="D60" s="589" t="s">
        <v>134</v>
      </c>
      <c r="E60" s="589" t="s">
        <v>134</v>
      </c>
      <c r="F60" s="589" t="s">
        <v>134</v>
      </c>
      <c r="G60" s="589" t="s">
        <v>134</v>
      </c>
      <c r="H60" s="589" t="s">
        <v>134</v>
      </c>
      <c r="I60" s="589">
        <v>0</v>
      </c>
      <c r="J60" s="589">
        <f t="shared" si="7"/>
        <v>3500</v>
      </c>
      <c r="K60" s="589">
        <v>0</v>
      </c>
      <c r="L60" s="589">
        <v>3500</v>
      </c>
      <c r="M60" s="589">
        <v>0</v>
      </c>
    </row>
    <row r="61" spans="1:13" ht="27" customHeight="1" x14ac:dyDescent="0.2">
      <c r="A61" s="587">
        <v>6</v>
      </c>
      <c r="B61" s="588" t="s">
        <v>241</v>
      </c>
      <c r="C61" s="589" t="s">
        <v>134</v>
      </c>
      <c r="D61" s="589" t="s">
        <v>134</v>
      </c>
      <c r="E61" s="589" t="s">
        <v>134</v>
      </c>
      <c r="F61" s="589" t="s">
        <v>134</v>
      </c>
      <c r="G61" s="589" t="s">
        <v>134</v>
      </c>
      <c r="H61" s="589" t="s">
        <v>134</v>
      </c>
      <c r="I61" s="589">
        <v>0</v>
      </c>
      <c r="J61" s="589">
        <f t="shared" si="7"/>
        <v>5403.35</v>
      </c>
      <c r="K61" s="589">
        <v>0</v>
      </c>
      <c r="L61" s="589">
        <v>5403.35</v>
      </c>
      <c r="M61" s="589">
        <v>0</v>
      </c>
    </row>
    <row r="62" spans="1:13" ht="25.5" x14ac:dyDescent="0.2">
      <c r="A62" s="587">
        <v>7</v>
      </c>
      <c r="B62" s="594" t="s">
        <v>242</v>
      </c>
      <c r="C62" s="589" t="s">
        <v>134</v>
      </c>
      <c r="D62" s="589" t="s">
        <v>134</v>
      </c>
      <c r="E62" s="589" t="s">
        <v>134</v>
      </c>
      <c r="F62" s="589" t="s">
        <v>134</v>
      </c>
      <c r="G62" s="589" t="s">
        <v>134</v>
      </c>
      <c r="H62" s="589" t="s">
        <v>134</v>
      </c>
      <c r="I62" s="589">
        <v>0</v>
      </c>
      <c r="J62" s="589">
        <f t="shared" si="7"/>
        <v>5000</v>
      </c>
      <c r="K62" s="589">
        <v>0</v>
      </c>
      <c r="L62" s="589">
        <v>5000</v>
      </c>
      <c r="M62" s="589">
        <v>0</v>
      </c>
    </row>
    <row r="63" spans="1:13" ht="25.5" x14ac:dyDescent="0.2">
      <c r="A63" s="587">
        <v>8</v>
      </c>
      <c r="B63" s="594" t="s">
        <v>167</v>
      </c>
      <c r="C63" s="589" t="s">
        <v>134</v>
      </c>
      <c r="D63" s="589" t="s">
        <v>134</v>
      </c>
      <c r="E63" s="589" t="s">
        <v>134</v>
      </c>
      <c r="F63" s="589" t="s">
        <v>134</v>
      </c>
      <c r="G63" s="589" t="s">
        <v>134</v>
      </c>
      <c r="H63" s="589" t="s">
        <v>134</v>
      </c>
      <c r="I63" s="589">
        <f>6860.44+3763.83</f>
        <v>10624.27</v>
      </c>
      <c r="J63" s="589">
        <f t="shared" si="7"/>
        <v>7000</v>
      </c>
      <c r="K63" s="589">
        <v>0</v>
      </c>
      <c r="L63" s="589">
        <v>7000</v>
      </c>
      <c r="M63" s="589">
        <v>0</v>
      </c>
    </row>
    <row r="64" spans="1:13" ht="25.5" x14ac:dyDescent="0.2">
      <c r="A64" s="587">
        <v>9</v>
      </c>
      <c r="B64" s="614" t="s">
        <v>200</v>
      </c>
      <c r="C64" s="615" t="s">
        <v>134</v>
      </c>
      <c r="D64" s="615" t="s">
        <v>134</v>
      </c>
      <c r="E64" s="615" t="s">
        <v>134</v>
      </c>
      <c r="F64" s="615" t="s">
        <v>134</v>
      </c>
      <c r="G64" s="615" t="s">
        <v>134</v>
      </c>
      <c r="H64" s="615" t="s">
        <v>134</v>
      </c>
      <c r="I64" s="615">
        <v>131.18</v>
      </c>
      <c r="J64" s="615">
        <f t="shared" si="7"/>
        <v>4300</v>
      </c>
      <c r="K64" s="615">
        <v>0</v>
      </c>
      <c r="L64" s="615">
        <v>4300</v>
      </c>
      <c r="M64" s="615">
        <v>0</v>
      </c>
    </row>
    <row r="65" spans="1:13" ht="25.5" x14ac:dyDescent="0.2">
      <c r="A65" s="587">
        <v>10</v>
      </c>
      <c r="B65" s="614" t="s">
        <v>237</v>
      </c>
      <c r="C65" s="615" t="s">
        <v>134</v>
      </c>
      <c r="D65" s="615" t="s">
        <v>134</v>
      </c>
      <c r="E65" s="615" t="s">
        <v>134</v>
      </c>
      <c r="F65" s="615" t="s">
        <v>134</v>
      </c>
      <c r="G65" s="615" t="s">
        <v>134</v>
      </c>
      <c r="H65" s="615" t="s">
        <v>134</v>
      </c>
      <c r="I65" s="615">
        <v>12.9</v>
      </c>
      <c r="J65" s="615">
        <f t="shared" si="7"/>
        <v>2000</v>
      </c>
      <c r="K65" s="615">
        <v>0</v>
      </c>
      <c r="L65" s="589">
        <v>2000</v>
      </c>
      <c r="M65" s="615">
        <v>0</v>
      </c>
    </row>
    <row r="66" spans="1:13" ht="25.5" x14ac:dyDescent="0.2">
      <c r="A66" s="587">
        <v>11</v>
      </c>
      <c r="B66" s="614" t="s">
        <v>238</v>
      </c>
      <c r="C66" s="615" t="s">
        <v>134</v>
      </c>
      <c r="D66" s="615" t="s">
        <v>134</v>
      </c>
      <c r="E66" s="615" t="s">
        <v>134</v>
      </c>
      <c r="F66" s="615" t="s">
        <v>134</v>
      </c>
      <c r="G66" s="615" t="s">
        <v>134</v>
      </c>
      <c r="H66" s="615" t="s">
        <v>134</v>
      </c>
      <c r="I66" s="615">
        <v>123.33</v>
      </c>
      <c r="J66" s="615">
        <f t="shared" si="7"/>
        <v>2703.11</v>
      </c>
      <c r="K66" s="615">
        <v>0</v>
      </c>
      <c r="L66" s="615">
        <v>2703.11</v>
      </c>
      <c r="M66" s="615">
        <v>0</v>
      </c>
    </row>
    <row r="67" spans="1:13" ht="25.5" x14ac:dyDescent="0.2">
      <c r="A67" s="587">
        <v>12</v>
      </c>
      <c r="B67" s="614" t="s">
        <v>255</v>
      </c>
      <c r="C67" s="615" t="s">
        <v>134</v>
      </c>
      <c r="D67" s="615" t="s">
        <v>134</v>
      </c>
      <c r="E67" s="615" t="s">
        <v>134</v>
      </c>
      <c r="F67" s="615" t="s">
        <v>134</v>
      </c>
      <c r="G67" s="615" t="s">
        <v>134</v>
      </c>
      <c r="H67" s="615" t="s">
        <v>134</v>
      </c>
      <c r="I67" s="615">
        <v>0</v>
      </c>
      <c r="J67" s="615">
        <f t="shared" si="7"/>
        <v>3000</v>
      </c>
      <c r="K67" s="615">
        <v>0</v>
      </c>
      <c r="L67" s="615">
        <v>3000</v>
      </c>
      <c r="M67" s="615">
        <v>0</v>
      </c>
    </row>
    <row r="68" spans="1:13" ht="25.5" x14ac:dyDescent="0.2">
      <c r="A68" s="587">
        <v>13</v>
      </c>
      <c r="B68" s="588" t="s">
        <v>275</v>
      </c>
      <c r="C68" s="615" t="s">
        <v>134</v>
      </c>
      <c r="D68" s="615" t="s">
        <v>134</v>
      </c>
      <c r="E68" s="615" t="s">
        <v>134</v>
      </c>
      <c r="F68" s="615" t="s">
        <v>134</v>
      </c>
      <c r="G68" s="615" t="s">
        <v>134</v>
      </c>
      <c r="H68" s="615" t="s">
        <v>134</v>
      </c>
      <c r="I68" s="615">
        <v>0</v>
      </c>
      <c r="J68" s="615">
        <f t="shared" si="7"/>
        <v>2000</v>
      </c>
      <c r="K68" s="615">
        <v>0</v>
      </c>
      <c r="L68" s="615">
        <v>2000</v>
      </c>
      <c r="M68" s="615">
        <v>0</v>
      </c>
    </row>
    <row r="69" spans="1:13" ht="25.5" x14ac:dyDescent="0.2">
      <c r="A69" s="587">
        <v>14</v>
      </c>
      <c r="B69" s="588" t="s">
        <v>199</v>
      </c>
      <c r="C69" s="615" t="s">
        <v>134</v>
      </c>
      <c r="D69" s="615" t="s">
        <v>134</v>
      </c>
      <c r="E69" s="615" t="s">
        <v>134</v>
      </c>
      <c r="F69" s="615" t="s">
        <v>134</v>
      </c>
      <c r="G69" s="615" t="s">
        <v>134</v>
      </c>
      <c r="H69" s="615" t="s">
        <v>134</v>
      </c>
      <c r="I69" s="615">
        <v>0</v>
      </c>
      <c r="J69" s="615">
        <f t="shared" si="7"/>
        <v>1500</v>
      </c>
      <c r="K69" s="615">
        <v>0</v>
      </c>
      <c r="L69" s="615">
        <v>1500</v>
      </c>
      <c r="M69" s="615">
        <v>0</v>
      </c>
    </row>
    <row r="70" spans="1:13" ht="25.5" x14ac:dyDescent="0.2">
      <c r="A70" s="587">
        <v>15</v>
      </c>
      <c r="B70" s="614" t="s">
        <v>277</v>
      </c>
      <c r="C70" s="615" t="s">
        <v>134</v>
      </c>
      <c r="D70" s="615" t="s">
        <v>134</v>
      </c>
      <c r="E70" s="615" t="s">
        <v>134</v>
      </c>
      <c r="F70" s="615" t="s">
        <v>134</v>
      </c>
      <c r="G70" s="615" t="s">
        <v>134</v>
      </c>
      <c r="H70" s="615" t="s">
        <v>134</v>
      </c>
      <c r="I70" s="615">
        <v>0</v>
      </c>
      <c r="J70" s="615">
        <f t="shared" si="7"/>
        <v>77.45</v>
      </c>
      <c r="K70" s="615">
        <v>77.45</v>
      </c>
      <c r="L70" s="615">
        <v>0</v>
      </c>
      <c r="M70" s="615">
        <v>0</v>
      </c>
    </row>
    <row r="71" spans="1:13" ht="25.5" x14ac:dyDescent="0.2">
      <c r="A71" s="587">
        <v>16</v>
      </c>
      <c r="B71" s="614" t="s">
        <v>278</v>
      </c>
      <c r="C71" s="615" t="s">
        <v>134</v>
      </c>
      <c r="D71" s="615" t="s">
        <v>134</v>
      </c>
      <c r="E71" s="615" t="s">
        <v>134</v>
      </c>
      <c r="F71" s="615" t="s">
        <v>134</v>
      </c>
      <c r="G71" s="615" t="s">
        <v>134</v>
      </c>
      <c r="H71" s="615" t="s">
        <v>134</v>
      </c>
      <c r="I71" s="589">
        <v>530.99</v>
      </c>
      <c r="J71" s="615">
        <f t="shared" si="7"/>
        <v>12.31</v>
      </c>
      <c r="K71" s="615">
        <v>12.31</v>
      </c>
      <c r="L71" s="615">
        <v>0</v>
      </c>
      <c r="M71" s="615">
        <v>0</v>
      </c>
    </row>
    <row r="72" spans="1:13" ht="25.5" x14ac:dyDescent="0.2">
      <c r="A72" s="587">
        <v>17</v>
      </c>
      <c r="B72" s="594" t="s">
        <v>216</v>
      </c>
      <c r="C72" s="589" t="s">
        <v>134</v>
      </c>
      <c r="D72" s="589" t="s">
        <v>134</v>
      </c>
      <c r="E72" s="589" t="s">
        <v>134</v>
      </c>
      <c r="F72" s="589" t="s">
        <v>134</v>
      </c>
      <c r="G72" s="589" t="s">
        <v>134</v>
      </c>
      <c r="H72" s="589" t="s">
        <v>134</v>
      </c>
      <c r="I72" s="589">
        <v>74.09</v>
      </c>
      <c r="J72" s="589">
        <f t="shared" si="7"/>
        <v>4000</v>
      </c>
      <c r="K72" s="589">
        <v>207.8</v>
      </c>
      <c r="L72" s="589">
        <f>4000-207.8</f>
        <v>3792.2</v>
      </c>
      <c r="M72" s="589">
        <v>0</v>
      </c>
    </row>
    <row r="73" spans="1:13" x14ac:dyDescent="0.2">
      <c r="A73" s="782" t="s">
        <v>150</v>
      </c>
      <c r="B73" s="782"/>
      <c r="C73" s="600" t="s">
        <v>134</v>
      </c>
      <c r="D73" s="600" t="s">
        <v>134</v>
      </c>
      <c r="E73" s="623" t="s">
        <v>134</v>
      </c>
      <c r="F73" s="623" t="s">
        <v>134</v>
      </c>
      <c r="G73" s="623" t="s">
        <v>134</v>
      </c>
      <c r="H73" s="598" t="s">
        <v>134</v>
      </c>
      <c r="I73" s="598">
        <f>SUM(I56:I72)</f>
        <v>11496.76</v>
      </c>
      <c r="J73" s="598">
        <f t="shared" ref="J73:L73" si="8">SUM(J56:J72)</f>
        <v>60697.219999999994</v>
      </c>
      <c r="K73" s="598">
        <f t="shared" si="8"/>
        <v>297.56</v>
      </c>
      <c r="L73" s="598">
        <f t="shared" si="8"/>
        <v>60399.659999999996</v>
      </c>
      <c r="M73" s="598">
        <f>SUM(M56:M72)</f>
        <v>0</v>
      </c>
    </row>
    <row r="74" spans="1:13" x14ac:dyDescent="0.2">
      <c r="A74" s="782" t="s">
        <v>264</v>
      </c>
      <c r="B74" s="782"/>
      <c r="C74" s="598" t="s">
        <v>134</v>
      </c>
      <c r="D74" s="598" t="s">
        <v>134</v>
      </c>
      <c r="E74" s="601" t="s">
        <v>134</v>
      </c>
      <c r="F74" s="598" t="s">
        <v>134</v>
      </c>
      <c r="G74" s="598" t="s">
        <v>134</v>
      </c>
      <c r="H74" s="598" t="s">
        <v>134</v>
      </c>
      <c r="I74" s="598">
        <f>I73+I54+I43+I33</f>
        <v>1130633.58</v>
      </c>
      <c r="J74" s="598">
        <f>J73+J54+J43+J33</f>
        <v>3342610.6199999996</v>
      </c>
      <c r="K74" s="598">
        <f>K73+K54+K43+K33</f>
        <v>12186.05</v>
      </c>
      <c r="L74" s="598">
        <f>L73+L54+L43+L33</f>
        <v>2375570</v>
      </c>
      <c r="M74" s="598">
        <f>M73+M54+M43+M33</f>
        <v>954854.57000000007</v>
      </c>
    </row>
    <row r="75" spans="1:13" ht="24" customHeight="1" x14ac:dyDescent="0.2">
      <c r="A75" s="792" t="s">
        <v>135</v>
      </c>
      <c r="B75" s="792"/>
      <c r="C75" s="587" t="s">
        <v>134</v>
      </c>
      <c r="D75" s="587" t="s">
        <v>134</v>
      </c>
      <c r="E75" s="590" t="s">
        <v>134</v>
      </c>
      <c r="F75" s="602" t="s">
        <v>134</v>
      </c>
      <c r="G75" s="602" t="s">
        <v>134</v>
      </c>
      <c r="H75" s="589" t="s">
        <v>134</v>
      </c>
      <c r="I75" s="589">
        <f>I66+I65+I64+I63+I28+I29+I31+I32</f>
        <v>730167.4</v>
      </c>
      <c r="J75" s="595">
        <f>SUM(K75:M75)</f>
        <v>2375570</v>
      </c>
      <c r="K75" s="595">
        <v>0</v>
      </c>
      <c r="L75" s="595">
        <f>L74</f>
        <v>2375570</v>
      </c>
      <c r="M75" s="595">
        <v>0</v>
      </c>
    </row>
    <row r="76" spans="1:13" ht="35.25" customHeight="1" x14ac:dyDescent="0.2">
      <c r="A76" s="792" t="s">
        <v>136</v>
      </c>
      <c r="B76" s="792"/>
      <c r="C76" s="587" t="s">
        <v>134</v>
      </c>
      <c r="D76" s="587" t="s">
        <v>134</v>
      </c>
      <c r="E76" s="590" t="s">
        <v>134</v>
      </c>
      <c r="F76" s="602" t="s">
        <v>134</v>
      </c>
      <c r="G76" s="602" t="s">
        <v>134</v>
      </c>
      <c r="H76" s="589" t="s">
        <v>134</v>
      </c>
      <c r="I76" s="589">
        <f>I72+I35+I71</f>
        <v>390856.44</v>
      </c>
      <c r="J76" s="595">
        <f>SUM(K76:M76)</f>
        <v>958481.68</v>
      </c>
      <c r="K76" s="595">
        <f>K77+K78</f>
        <v>12186.05</v>
      </c>
      <c r="L76" s="595">
        <f t="shared" ref="L76" si="9">L77+L78</f>
        <v>0</v>
      </c>
      <c r="M76" s="595">
        <f>M77+M78</f>
        <v>946295.63</v>
      </c>
    </row>
    <row r="77" spans="1:13" ht="24.75" customHeight="1" x14ac:dyDescent="0.2">
      <c r="A77" s="792" t="s">
        <v>265</v>
      </c>
      <c r="B77" s="792"/>
      <c r="C77" s="587" t="s">
        <v>134</v>
      </c>
      <c r="D77" s="587" t="s">
        <v>134</v>
      </c>
      <c r="E77" s="590" t="s">
        <v>134</v>
      </c>
      <c r="F77" s="602" t="s">
        <v>134</v>
      </c>
      <c r="G77" s="602" t="s">
        <v>134</v>
      </c>
      <c r="H77" s="589" t="s">
        <v>134</v>
      </c>
      <c r="I77" s="589" t="s">
        <v>134</v>
      </c>
      <c r="J77" s="595">
        <f>SUM(K77:M77)</f>
        <v>859430</v>
      </c>
      <c r="K77" s="595">
        <v>0</v>
      </c>
      <c r="L77" s="595">
        <v>0</v>
      </c>
      <c r="M77" s="591">
        <f>844229+15000+201</f>
        <v>859430</v>
      </c>
    </row>
    <row r="78" spans="1:13" ht="24.75" customHeight="1" x14ac:dyDescent="0.2">
      <c r="A78" s="792" t="s">
        <v>266</v>
      </c>
      <c r="B78" s="792"/>
      <c r="C78" s="587" t="s">
        <v>134</v>
      </c>
      <c r="D78" s="587" t="s">
        <v>134</v>
      </c>
      <c r="E78" s="590" t="s">
        <v>134</v>
      </c>
      <c r="F78" s="602" t="s">
        <v>134</v>
      </c>
      <c r="G78" s="602" t="s">
        <v>134</v>
      </c>
      <c r="H78" s="589" t="s">
        <v>134</v>
      </c>
      <c r="I78" s="589" t="s">
        <v>134</v>
      </c>
      <c r="J78" s="595">
        <f>SUM(K78:M78)</f>
        <v>99051.68</v>
      </c>
      <c r="K78" s="595">
        <f>K74</f>
        <v>12186.05</v>
      </c>
      <c r="L78" s="595">
        <v>0</v>
      </c>
      <c r="M78" s="589">
        <f>99051.68-K78</f>
        <v>86865.62999999999</v>
      </c>
    </row>
    <row r="79" spans="1:13" ht="19.5" customHeight="1" x14ac:dyDescent="0.2">
      <c r="A79" s="603" t="s">
        <v>137</v>
      </c>
      <c r="B79" s="604"/>
      <c r="C79" s="523"/>
      <c r="D79" s="523"/>
      <c r="E79" s="605"/>
      <c r="F79" s="523"/>
      <c r="G79" s="523"/>
      <c r="H79" s="606"/>
      <c r="I79" s="606"/>
      <c r="J79" s="559"/>
      <c r="K79" s="559"/>
      <c r="L79" s="559"/>
      <c r="M79" s="559"/>
    </row>
    <row r="80" spans="1:13" ht="15" customHeight="1" x14ac:dyDescent="0.2">
      <c r="A80" s="603" t="s">
        <v>282</v>
      </c>
    </row>
  </sheetData>
  <mergeCells count="30">
    <mergeCell ref="H13:H15"/>
    <mergeCell ref="K13:K15"/>
    <mergeCell ref="A36:M36"/>
    <mergeCell ref="A42:B42"/>
    <mergeCell ref="A33:B33"/>
    <mergeCell ref="A34:M34"/>
    <mergeCell ref="A17:M17"/>
    <mergeCell ref="A43:B43"/>
    <mergeCell ref="A78:B78"/>
    <mergeCell ref="A73:B73"/>
    <mergeCell ref="A74:B74"/>
    <mergeCell ref="A75:B75"/>
    <mergeCell ref="A76:B76"/>
    <mergeCell ref="A77:B77"/>
    <mergeCell ref="G11:H12"/>
    <mergeCell ref="A44:M44"/>
    <mergeCell ref="A55:M55"/>
    <mergeCell ref="A9:M9"/>
    <mergeCell ref="A11:A15"/>
    <mergeCell ref="B11:B15"/>
    <mergeCell ref="C11:C15"/>
    <mergeCell ref="D11:D15"/>
    <mergeCell ref="E11:F12"/>
    <mergeCell ref="I11:I15"/>
    <mergeCell ref="J11:M11"/>
    <mergeCell ref="K12:M12"/>
    <mergeCell ref="L13:M14"/>
    <mergeCell ref="A54:B54"/>
    <mergeCell ref="J12:J15"/>
    <mergeCell ref="G13:G15"/>
  </mergeCells>
  <pageMargins left="0.55118110236220474" right="3.937007874015748E-2" top="0.31496062992125984" bottom="0.11811023622047245" header="0.31496062992125984" footer="0.31496062992125984"/>
  <pageSetup paperSize="9" scale="60" fitToWidth="0" orientation="landscape" r:id="rId1"/>
  <rowBreaks count="1" manualBreakCount="1">
    <brk id="47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tabSelected="1" view="pageBreakPreview" topLeftCell="A16" zoomScaleNormal="100" zoomScaleSheetLayoutView="100" workbookViewId="0">
      <selection activeCell="D27" sqref="D27"/>
    </sheetView>
  </sheetViews>
  <sheetFormatPr defaultColWidth="9.140625" defaultRowHeight="12.75" x14ac:dyDescent="0.2"/>
  <cols>
    <col min="1" max="1" width="5.28515625" style="581" customWidth="1"/>
    <col min="2" max="2" width="66.140625" style="581" customWidth="1"/>
    <col min="3" max="3" width="11.42578125" style="581" customWidth="1"/>
    <col min="4" max="4" width="10.42578125" style="581" customWidth="1"/>
    <col min="5" max="5" width="15.28515625" style="581" customWidth="1"/>
    <col min="6" max="6" width="15" style="581" customWidth="1"/>
    <col min="7" max="7" width="13" style="581" customWidth="1"/>
    <col min="8" max="8" width="16.85546875" style="581" customWidth="1"/>
    <col min="9" max="9" width="17.28515625" style="581" customWidth="1"/>
    <col min="10" max="10" width="12.7109375" style="581" customWidth="1"/>
    <col min="11" max="11" width="14.7109375" style="581" customWidth="1"/>
    <col min="12" max="12" width="12.7109375" style="581" customWidth="1"/>
    <col min="13" max="13" width="21.5703125" style="581" customWidth="1"/>
    <col min="14" max="16384" width="9.140625" style="581"/>
  </cols>
  <sheetData>
    <row r="1" spans="1:13" ht="15" x14ac:dyDescent="0.2"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</row>
    <row r="2" spans="1:13" ht="15" x14ac:dyDescent="0.2"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</row>
    <row r="3" spans="1:13" ht="15.75" x14ac:dyDescent="0.25">
      <c r="B3" s="619"/>
      <c r="C3" s="619"/>
      <c r="D3" s="619"/>
      <c r="E3" s="619"/>
      <c r="F3" s="619"/>
      <c r="G3" s="619"/>
      <c r="H3" s="619"/>
      <c r="I3" s="619"/>
      <c r="J3" s="618"/>
      <c r="K3" s="618"/>
      <c r="L3" s="618"/>
      <c r="M3" s="619"/>
    </row>
    <row r="4" spans="1:13" ht="25.5" customHeight="1" x14ac:dyDescent="0.25">
      <c r="A4" s="580"/>
      <c r="B4" s="618"/>
      <c r="C4" s="620"/>
      <c r="D4" s="620"/>
      <c r="E4" s="618"/>
      <c r="F4" s="618"/>
      <c r="G4" s="620"/>
      <c r="H4" s="620"/>
      <c r="I4" s="620"/>
      <c r="J4" s="618"/>
      <c r="K4" s="625"/>
      <c r="L4" s="618"/>
      <c r="M4" s="619"/>
    </row>
    <row r="5" spans="1:13" ht="21.75" customHeight="1" x14ac:dyDescent="0.25">
      <c r="A5" s="580"/>
      <c r="B5" s="618"/>
      <c r="C5" s="620"/>
      <c r="D5" s="620"/>
      <c r="E5" s="618"/>
      <c r="F5" s="618"/>
      <c r="G5" s="620"/>
      <c r="H5" s="620"/>
      <c r="I5" s="620"/>
      <c r="J5" s="618"/>
      <c r="K5" s="618"/>
      <c r="L5" s="618"/>
      <c r="M5" s="619"/>
    </row>
    <row r="6" spans="1:13" x14ac:dyDescent="0.2">
      <c r="A6" s="580"/>
      <c r="B6" s="352"/>
      <c r="C6" s="19"/>
      <c r="D6" s="19"/>
      <c r="E6" s="352"/>
      <c r="F6" s="352"/>
      <c r="G6" s="19"/>
      <c r="H6" s="19"/>
      <c r="I6" s="19"/>
      <c r="J6" s="352"/>
      <c r="K6" s="352"/>
      <c r="L6" s="352"/>
    </row>
    <row r="7" spans="1:13" ht="18.75" x14ac:dyDescent="0.3">
      <c r="A7" s="580"/>
      <c r="B7" s="190" t="s">
        <v>258</v>
      </c>
      <c r="C7" s="352"/>
      <c r="D7" s="352"/>
      <c r="E7" s="352"/>
      <c r="F7" s="352"/>
      <c r="G7" s="352"/>
      <c r="H7" s="352"/>
      <c r="I7" s="19"/>
      <c r="J7" s="352"/>
      <c r="K7" s="191"/>
      <c r="L7" s="583"/>
    </row>
    <row r="8" spans="1:13" ht="18.75" x14ac:dyDescent="0.3">
      <c r="A8" s="580"/>
      <c r="B8" s="190" t="s">
        <v>263</v>
      </c>
      <c r="C8" s="19"/>
      <c r="D8" s="19"/>
      <c r="E8" s="19"/>
      <c r="F8" s="352"/>
      <c r="G8" s="582"/>
      <c r="H8" s="582"/>
      <c r="I8" s="582"/>
      <c r="J8" s="584"/>
      <c r="K8" s="585"/>
      <c r="L8" s="19"/>
    </row>
    <row r="9" spans="1:13" x14ac:dyDescent="0.2">
      <c r="A9" s="785"/>
      <c r="B9" s="785"/>
      <c r="C9" s="785"/>
      <c r="D9" s="785"/>
      <c r="E9" s="785"/>
      <c r="F9" s="785"/>
      <c r="G9" s="785"/>
      <c r="H9" s="785"/>
      <c r="I9" s="785"/>
      <c r="J9" s="785"/>
      <c r="K9" s="785"/>
      <c r="L9" s="785"/>
      <c r="M9" s="785"/>
    </row>
    <row r="10" spans="1:13" x14ac:dyDescent="0.2">
      <c r="A10" s="523"/>
      <c r="B10" s="586"/>
      <c r="C10" s="511"/>
      <c r="D10" s="511"/>
      <c r="E10" s="511"/>
      <c r="F10" s="511"/>
      <c r="G10" s="511"/>
      <c r="H10" s="511"/>
      <c r="I10" s="511"/>
      <c r="J10" s="511"/>
      <c r="K10" s="511"/>
      <c r="L10" s="511"/>
      <c r="M10" s="511"/>
    </row>
    <row r="11" spans="1:13" ht="28.5" customHeight="1" x14ac:dyDescent="0.2">
      <c r="A11" s="782" t="s">
        <v>4</v>
      </c>
      <c r="B11" s="782" t="s">
        <v>14</v>
      </c>
      <c r="C11" s="782" t="s">
        <v>15</v>
      </c>
      <c r="D11" s="782" t="s">
        <v>16</v>
      </c>
      <c r="E11" s="782" t="s">
        <v>17</v>
      </c>
      <c r="F11" s="782"/>
      <c r="G11" s="782" t="s">
        <v>270</v>
      </c>
      <c r="H11" s="782"/>
      <c r="I11" s="782" t="s">
        <v>247</v>
      </c>
      <c r="J11" s="786" t="s">
        <v>248</v>
      </c>
      <c r="K11" s="787"/>
      <c r="L11" s="787"/>
      <c r="M11" s="787"/>
    </row>
    <row r="12" spans="1:13" x14ac:dyDescent="0.2">
      <c r="A12" s="782"/>
      <c r="B12" s="782"/>
      <c r="C12" s="782"/>
      <c r="D12" s="782"/>
      <c r="E12" s="782"/>
      <c r="F12" s="782"/>
      <c r="G12" s="782"/>
      <c r="H12" s="782"/>
      <c r="I12" s="782"/>
      <c r="J12" s="782" t="s">
        <v>19</v>
      </c>
      <c r="K12" s="786" t="s">
        <v>271</v>
      </c>
      <c r="L12" s="787"/>
      <c r="M12" s="787"/>
    </row>
    <row r="13" spans="1:13" ht="12.75" customHeight="1" x14ac:dyDescent="0.2">
      <c r="A13" s="782"/>
      <c r="B13" s="782"/>
      <c r="C13" s="782"/>
      <c r="D13" s="782"/>
      <c r="E13" s="626" t="s">
        <v>20</v>
      </c>
      <c r="F13" s="626" t="s">
        <v>21</v>
      </c>
      <c r="G13" s="782" t="s">
        <v>22</v>
      </c>
      <c r="H13" s="782" t="s">
        <v>23</v>
      </c>
      <c r="I13" s="782"/>
      <c r="J13" s="782"/>
      <c r="K13" s="782" t="s">
        <v>249</v>
      </c>
      <c r="L13" s="788" t="s">
        <v>273</v>
      </c>
      <c r="M13" s="789"/>
    </row>
    <row r="14" spans="1:13" x14ac:dyDescent="0.2">
      <c r="A14" s="782"/>
      <c r="B14" s="782"/>
      <c r="C14" s="782"/>
      <c r="D14" s="782"/>
      <c r="E14" s="626" t="s">
        <v>69</v>
      </c>
      <c r="F14" s="626" t="s">
        <v>69</v>
      </c>
      <c r="G14" s="782"/>
      <c r="H14" s="782"/>
      <c r="I14" s="782"/>
      <c r="J14" s="782"/>
      <c r="K14" s="782"/>
      <c r="L14" s="790"/>
      <c r="M14" s="791"/>
    </row>
    <row r="15" spans="1:13" ht="78.75" customHeight="1" x14ac:dyDescent="0.2">
      <c r="A15" s="782"/>
      <c r="B15" s="782"/>
      <c r="C15" s="782"/>
      <c r="D15" s="782"/>
      <c r="E15" s="626" t="s">
        <v>179</v>
      </c>
      <c r="F15" s="626" t="s">
        <v>179</v>
      </c>
      <c r="G15" s="782"/>
      <c r="H15" s="782"/>
      <c r="I15" s="782"/>
      <c r="J15" s="782"/>
      <c r="K15" s="782"/>
      <c r="L15" s="626" t="s">
        <v>24</v>
      </c>
      <c r="M15" s="626" t="s">
        <v>272</v>
      </c>
    </row>
    <row r="16" spans="1:13" x14ac:dyDescent="0.2">
      <c r="A16" s="626">
        <v>1</v>
      </c>
      <c r="B16" s="626">
        <v>2</v>
      </c>
      <c r="C16" s="626">
        <v>3</v>
      </c>
      <c r="D16" s="621">
        <v>4</v>
      </c>
      <c r="E16" s="626">
        <v>5</v>
      </c>
      <c r="F16" s="621">
        <v>6</v>
      </c>
      <c r="G16" s="626">
        <v>7</v>
      </c>
      <c r="H16" s="621">
        <v>8</v>
      </c>
      <c r="I16" s="626">
        <v>9</v>
      </c>
      <c r="J16" s="621">
        <v>10</v>
      </c>
      <c r="K16" s="626">
        <v>11</v>
      </c>
      <c r="L16" s="621">
        <v>12</v>
      </c>
      <c r="M16" s="626">
        <v>13</v>
      </c>
    </row>
    <row r="17" spans="1:14" ht="13.5" customHeight="1" x14ac:dyDescent="0.2">
      <c r="A17" s="783" t="s">
        <v>26</v>
      </c>
      <c r="B17" s="784"/>
      <c r="C17" s="784"/>
      <c r="D17" s="784"/>
      <c r="E17" s="784"/>
      <c r="F17" s="784"/>
      <c r="G17" s="784"/>
      <c r="H17" s="784"/>
      <c r="I17" s="784"/>
      <c r="J17" s="784"/>
      <c r="K17" s="784"/>
      <c r="L17" s="784"/>
      <c r="M17" s="784"/>
    </row>
    <row r="18" spans="1:14" ht="28.5" customHeight="1" x14ac:dyDescent="0.2">
      <c r="A18" s="587">
        <v>2</v>
      </c>
      <c r="B18" s="588" t="s">
        <v>240</v>
      </c>
      <c r="C18" s="589">
        <v>917</v>
      </c>
      <c r="D18" s="589">
        <v>917</v>
      </c>
      <c r="E18" s="590" t="s">
        <v>243</v>
      </c>
      <c r="F18" s="590" t="s">
        <v>244</v>
      </c>
      <c r="G18" s="589">
        <v>320000</v>
      </c>
      <c r="H18" s="589">
        <v>318122.48</v>
      </c>
      <c r="I18" s="589">
        <v>0</v>
      </c>
      <c r="J18" s="589">
        <f t="shared" ref="J18:J28" si="0">SUM(K18:M18)</f>
        <v>318122.48</v>
      </c>
      <c r="K18" s="591">
        <v>0</v>
      </c>
      <c r="L18" s="589">
        <v>318122.48</v>
      </c>
      <c r="M18" s="589">
        <v>0</v>
      </c>
    </row>
    <row r="19" spans="1:14" ht="30" customHeight="1" x14ac:dyDescent="0.2">
      <c r="A19" s="587">
        <v>3</v>
      </c>
      <c r="B19" s="592" t="s">
        <v>220</v>
      </c>
      <c r="C19" s="593">
        <v>1423</v>
      </c>
      <c r="D19" s="593">
        <v>1423</v>
      </c>
      <c r="E19" s="590" t="s">
        <v>244</v>
      </c>
      <c r="F19" s="590" t="s">
        <v>250</v>
      </c>
      <c r="G19" s="589">
        <v>273777</v>
      </c>
      <c r="H19" s="589">
        <f t="shared" ref="H19:H28" si="1">I19+J19</f>
        <v>253000</v>
      </c>
      <c r="I19" s="589">
        <v>0</v>
      </c>
      <c r="J19" s="589">
        <f t="shared" si="0"/>
        <v>253000</v>
      </c>
      <c r="K19" s="591">
        <v>0</v>
      </c>
      <c r="L19" s="589">
        <v>253000</v>
      </c>
      <c r="M19" s="589">
        <v>0</v>
      </c>
      <c r="N19" s="581" t="s">
        <v>24</v>
      </c>
    </row>
    <row r="20" spans="1:14" ht="28.15" customHeight="1" x14ac:dyDescent="0.2">
      <c r="A20" s="587">
        <v>4</v>
      </c>
      <c r="B20" s="588" t="s">
        <v>184</v>
      </c>
      <c r="C20" s="589">
        <v>719</v>
      </c>
      <c r="D20" s="589">
        <v>719</v>
      </c>
      <c r="E20" s="590" t="s">
        <v>245</v>
      </c>
      <c r="F20" s="590" t="s">
        <v>246</v>
      </c>
      <c r="G20" s="589">
        <v>327041</v>
      </c>
      <c r="H20" s="589">
        <f t="shared" si="1"/>
        <v>300000</v>
      </c>
      <c r="I20" s="589">
        <v>0</v>
      </c>
      <c r="J20" s="589">
        <f t="shared" si="0"/>
        <v>300000</v>
      </c>
      <c r="K20" s="591">
        <v>0</v>
      </c>
      <c r="L20" s="589">
        <v>0</v>
      </c>
      <c r="M20" s="589">
        <f>276000+24000</f>
        <v>300000</v>
      </c>
      <c r="N20" s="581" t="s">
        <v>285</v>
      </c>
    </row>
    <row r="21" spans="1:14" ht="28.15" customHeight="1" x14ac:dyDescent="0.2">
      <c r="A21" s="587">
        <v>5</v>
      </c>
      <c r="B21" s="588" t="s">
        <v>221</v>
      </c>
      <c r="C21" s="589">
        <v>711</v>
      </c>
      <c r="D21" s="589">
        <v>711</v>
      </c>
      <c r="E21" s="590" t="s">
        <v>239</v>
      </c>
      <c r="F21" s="590" t="s">
        <v>244</v>
      </c>
      <c r="G21" s="589">
        <v>311660</v>
      </c>
      <c r="H21" s="589">
        <f t="shared" si="1"/>
        <v>290000</v>
      </c>
      <c r="I21" s="589">
        <v>0</v>
      </c>
      <c r="J21" s="589">
        <f t="shared" si="0"/>
        <v>290000</v>
      </c>
      <c r="K21" s="591">
        <v>0</v>
      </c>
      <c r="L21" s="589">
        <f>270000+20000</f>
        <v>290000</v>
      </c>
      <c r="M21" s="589">
        <v>0</v>
      </c>
    </row>
    <row r="22" spans="1:14" ht="27.6" customHeight="1" x14ac:dyDescent="0.2">
      <c r="A22" s="587">
        <v>6</v>
      </c>
      <c r="B22" s="588" t="s">
        <v>241</v>
      </c>
      <c r="C22" s="589">
        <v>734</v>
      </c>
      <c r="D22" s="589">
        <v>734</v>
      </c>
      <c r="E22" s="590" t="s">
        <v>245</v>
      </c>
      <c r="F22" s="590" t="s">
        <v>246</v>
      </c>
      <c r="G22" s="589">
        <v>290265</v>
      </c>
      <c r="H22" s="589">
        <f t="shared" si="1"/>
        <v>270000</v>
      </c>
      <c r="I22" s="589">
        <v>0</v>
      </c>
      <c r="J22" s="589">
        <f t="shared" si="0"/>
        <v>270000</v>
      </c>
      <c r="K22" s="591">
        <v>0</v>
      </c>
      <c r="L22" s="591">
        <v>0</v>
      </c>
      <c r="M22" s="589">
        <f>240000-6039.34-988.72-2558.94+39587</f>
        <v>270000</v>
      </c>
      <c r="N22" s="581" t="s">
        <v>285</v>
      </c>
    </row>
    <row r="23" spans="1:14" ht="27.6" customHeight="1" x14ac:dyDescent="0.2">
      <c r="A23" s="587">
        <v>7</v>
      </c>
      <c r="B23" s="588" t="s">
        <v>199</v>
      </c>
      <c r="C23" s="589">
        <v>350</v>
      </c>
      <c r="D23" s="589">
        <v>350</v>
      </c>
      <c r="E23" s="590" t="s">
        <v>244</v>
      </c>
      <c r="F23" s="590" t="s">
        <v>250</v>
      </c>
      <c r="G23" s="589">
        <v>87882</v>
      </c>
      <c r="H23" s="589">
        <v>70000</v>
      </c>
      <c r="I23" s="589">
        <v>0</v>
      </c>
      <c r="J23" s="589">
        <f t="shared" si="0"/>
        <v>70000</v>
      </c>
      <c r="K23" s="591">
        <v>0</v>
      </c>
      <c r="L23" s="591">
        <v>0</v>
      </c>
      <c r="M23" s="589">
        <v>70000</v>
      </c>
    </row>
    <row r="24" spans="1:14" ht="30" customHeight="1" x14ac:dyDescent="0.2">
      <c r="A24" s="587">
        <v>8</v>
      </c>
      <c r="B24" s="594" t="s">
        <v>167</v>
      </c>
      <c r="C24" s="589">
        <v>810</v>
      </c>
      <c r="D24" s="589">
        <v>810</v>
      </c>
      <c r="E24" s="590" t="s">
        <v>160</v>
      </c>
      <c r="F24" s="590" t="s">
        <v>267</v>
      </c>
      <c r="G24" s="589">
        <v>1250859.8</v>
      </c>
      <c r="H24" s="589">
        <f>I24+J24</f>
        <v>1180917.29</v>
      </c>
      <c r="I24" s="589">
        <v>704519.91</v>
      </c>
      <c r="J24" s="589">
        <f t="shared" si="0"/>
        <v>476397.38</v>
      </c>
      <c r="K24" s="591">
        <v>0</v>
      </c>
      <c r="L24" s="589">
        <f>463859.8-10462.42+23000</f>
        <v>476397.38</v>
      </c>
      <c r="M24" s="589">
        <v>0</v>
      </c>
    </row>
    <row r="25" spans="1:14" ht="25.5" x14ac:dyDescent="0.2">
      <c r="A25" s="587">
        <v>9</v>
      </c>
      <c r="B25" s="614" t="s">
        <v>200</v>
      </c>
      <c r="C25" s="615">
        <v>730</v>
      </c>
      <c r="D25" s="615">
        <v>730</v>
      </c>
      <c r="E25" s="616" t="s">
        <v>268</v>
      </c>
      <c r="F25" s="616" t="s">
        <v>267</v>
      </c>
      <c r="G25" s="615">
        <v>253375</v>
      </c>
      <c r="H25" s="589">
        <f t="shared" si="1"/>
        <v>228072.07000000004</v>
      </c>
      <c r="I25" s="615">
        <v>5212.45</v>
      </c>
      <c r="J25" s="589">
        <f t="shared" si="0"/>
        <v>222859.62000000002</v>
      </c>
      <c r="K25" s="617">
        <v>0</v>
      </c>
      <c r="L25" s="615">
        <f>223428.73-569.11</f>
        <v>222859.62000000002</v>
      </c>
      <c r="M25" s="615">
        <v>0</v>
      </c>
    </row>
    <row r="26" spans="1:14" ht="25.5" x14ac:dyDescent="0.2">
      <c r="A26" s="587">
        <v>10</v>
      </c>
      <c r="B26" s="614" t="s">
        <v>238</v>
      </c>
      <c r="C26" s="615">
        <v>343.89</v>
      </c>
      <c r="D26" s="615">
        <v>343.89</v>
      </c>
      <c r="E26" s="616" t="s">
        <v>268</v>
      </c>
      <c r="F26" s="616" t="s">
        <v>267</v>
      </c>
      <c r="G26" s="615">
        <v>222712</v>
      </c>
      <c r="H26" s="589">
        <f t="shared" si="1"/>
        <v>199621.81</v>
      </c>
      <c r="I26" s="615">
        <v>0</v>
      </c>
      <c r="J26" s="589">
        <f t="shared" si="0"/>
        <v>199621.81</v>
      </c>
      <c r="K26" s="617">
        <v>0</v>
      </c>
      <c r="L26" s="615">
        <v>0</v>
      </c>
      <c r="M26" s="615">
        <v>199621.81</v>
      </c>
    </row>
    <row r="27" spans="1:14" ht="25.5" x14ac:dyDescent="0.2">
      <c r="A27" s="587">
        <v>11</v>
      </c>
      <c r="B27" s="594" t="s">
        <v>216</v>
      </c>
      <c r="C27" s="595">
        <v>546.13</v>
      </c>
      <c r="D27" s="595">
        <v>546.13</v>
      </c>
      <c r="E27" s="590" t="s">
        <v>201</v>
      </c>
      <c r="F27" s="590" t="s">
        <v>267</v>
      </c>
      <c r="G27" s="595">
        <v>157183</v>
      </c>
      <c r="H27" s="589">
        <f>I27+J27</f>
        <v>128018.2</v>
      </c>
      <c r="I27" s="589">
        <v>9543.36</v>
      </c>
      <c r="J27" s="589">
        <f>SUM(K27:M27)</f>
        <v>118474.84</v>
      </c>
      <c r="K27" s="591">
        <v>5849.15</v>
      </c>
      <c r="L27" s="595">
        <f>64967.49+4860.43</f>
        <v>69827.92</v>
      </c>
      <c r="M27" s="595">
        <f>47658.2-5849.15+988.72</f>
        <v>42797.77</v>
      </c>
    </row>
    <row r="28" spans="1:14" ht="25.5" x14ac:dyDescent="0.2">
      <c r="A28" s="587">
        <v>12</v>
      </c>
      <c r="B28" s="594" t="s">
        <v>237</v>
      </c>
      <c r="C28" s="595">
        <v>682</v>
      </c>
      <c r="D28" s="595">
        <v>682</v>
      </c>
      <c r="E28" s="590" t="s">
        <v>268</v>
      </c>
      <c r="F28" s="590" t="s">
        <v>267</v>
      </c>
      <c r="G28" s="595">
        <v>69339</v>
      </c>
      <c r="H28" s="589">
        <f t="shared" si="1"/>
        <v>51109.05</v>
      </c>
      <c r="I28" s="589">
        <v>0</v>
      </c>
      <c r="J28" s="589">
        <f t="shared" si="0"/>
        <v>51109.05</v>
      </c>
      <c r="K28" s="591">
        <v>0</v>
      </c>
      <c r="L28" s="595">
        <f>270.22+50838.83</f>
        <v>51109.05</v>
      </c>
      <c r="M28" s="595">
        <v>0</v>
      </c>
    </row>
    <row r="29" spans="1:14" ht="12.75" customHeight="1" x14ac:dyDescent="0.2">
      <c r="A29" s="782" t="s">
        <v>146</v>
      </c>
      <c r="B29" s="782"/>
      <c r="C29" s="598">
        <f>SUM(C18:C28)</f>
        <v>7966.02</v>
      </c>
      <c r="D29" s="598">
        <f>SUM(D18:D28)</f>
        <v>7966.02</v>
      </c>
      <c r="E29" s="598" t="s">
        <v>134</v>
      </c>
      <c r="F29" s="598" t="s">
        <v>134</v>
      </c>
      <c r="G29" s="598">
        <f>SUM(G18:G28)</f>
        <v>3564093.8</v>
      </c>
      <c r="H29" s="598">
        <f>SUM(H18:H28)</f>
        <v>3288860.9</v>
      </c>
      <c r="I29" s="598">
        <f>SUM(I18:I28)</f>
        <v>719275.72</v>
      </c>
      <c r="J29" s="598">
        <f>SUM(J18:J28)</f>
        <v>2569585.1799999997</v>
      </c>
      <c r="K29" s="598">
        <f>SUM(K18:K28)</f>
        <v>5849.15</v>
      </c>
      <c r="L29" s="598">
        <f>SUM(L18:L28)</f>
        <v>1681316.45</v>
      </c>
      <c r="M29" s="598">
        <f>SUM(M18:M28)</f>
        <v>882419.58000000007</v>
      </c>
    </row>
    <row r="33" spans="13:13" x14ac:dyDescent="0.2">
      <c r="M33" s="627"/>
    </row>
  </sheetData>
  <mergeCells count="17">
    <mergeCell ref="K12:M12"/>
    <mergeCell ref="G13:G15"/>
    <mergeCell ref="H13:H15"/>
    <mergeCell ref="K13:K15"/>
    <mergeCell ref="L13:M14"/>
    <mergeCell ref="A17:M17"/>
    <mergeCell ref="A29:B29"/>
    <mergeCell ref="A9:M9"/>
    <mergeCell ref="A11:A15"/>
    <mergeCell ref="B11:B15"/>
    <mergeCell ref="C11:C15"/>
    <mergeCell ref="D11:D15"/>
    <mergeCell ref="E11:F12"/>
    <mergeCell ref="G11:H12"/>
    <mergeCell ref="I11:I15"/>
    <mergeCell ref="J11:M11"/>
    <mergeCell ref="J12:J15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K65"/>
  <sheetViews>
    <sheetView topLeftCell="A25" zoomScale="69" zoomScaleNormal="69" zoomScalePageLayoutView="60" workbookViewId="0">
      <selection activeCell="S33" sqref="S33"/>
    </sheetView>
  </sheetViews>
  <sheetFormatPr defaultColWidth="9.140625" defaultRowHeight="12.75" x14ac:dyDescent="0.2"/>
  <cols>
    <col min="1" max="1" width="5.28515625" style="10" customWidth="1"/>
    <col min="2" max="2" width="66.140625" style="10" customWidth="1"/>
    <col min="3" max="3" width="12.5703125" style="10" customWidth="1"/>
    <col min="4" max="4" width="11.7109375" style="10" hidden="1" customWidth="1"/>
    <col min="5" max="5" width="11.85546875" style="10" customWidth="1"/>
    <col min="6" max="6" width="15.28515625" style="10" customWidth="1"/>
    <col min="7" max="7" width="24.85546875" style="10" hidden="1" customWidth="1"/>
    <col min="8" max="8" width="13.42578125" style="10" customWidth="1"/>
    <col min="9" max="9" width="16.42578125" style="10" customWidth="1"/>
    <col min="10" max="10" width="0.28515625" style="10" hidden="1" customWidth="1"/>
    <col min="11" max="11" width="6" style="10" hidden="1" customWidth="1"/>
    <col min="12" max="12" width="19.7109375" style="10" customWidth="1"/>
    <col min="13" max="13" width="6.28515625" style="10" hidden="1" customWidth="1"/>
    <col min="14" max="14" width="14.85546875" style="10" customWidth="1"/>
    <col min="15" max="15" width="18.140625" style="10" customWidth="1"/>
    <col min="16" max="16" width="20" style="10" customWidth="1"/>
    <col min="17" max="17" width="14" style="10" customWidth="1"/>
    <col min="18" max="18" width="11.28515625" style="10" customWidth="1"/>
    <col min="19" max="19" width="25.28515625" style="10" customWidth="1"/>
    <col min="20" max="20" width="9.140625" style="10" customWidth="1"/>
    <col min="21" max="21" width="20.7109375" style="10" customWidth="1"/>
    <col min="22" max="22" width="24.28515625" style="10" customWidth="1"/>
    <col min="23" max="16384" width="9.140625" style="10"/>
  </cols>
  <sheetData>
    <row r="1" spans="1:16365" ht="18.75" x14ac:dyDescent="0.3">
      <c r="A1" s="2"/>
      <c r="B1" s="2" t="s">
        <v>0</v>
      </c>
      <c r="C1" s="2"/>
      <c r="D1" s="2"/>
      <c r="E1" s="2"/>
      <c r="F1" s="2" t="s">
        <v>0</v>
      </c>
      <c r="G1" s="2"/>
      <c r="H1" s="2"/>
      <c r="I1" s="2"/>
      <c r="J1" s="2"/>
      <c r="K1" s="2"/>
      <c r="L1" s="2"/>
      <c r="M1" s="2"/>
      <c r="N1" s="1"/>
      <c r="O1" s="1" t="s">
        <v>33</v>
      </c>
      <c r="P1" s="2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1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1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1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1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1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1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1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1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1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1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1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1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1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1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1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1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1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1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1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1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1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1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1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1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1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1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1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1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1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1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1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1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1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1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1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1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1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1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1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1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1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1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1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1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1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1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1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1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1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1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1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1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1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1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1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1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1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1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1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1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1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1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1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1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1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1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1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1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1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1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1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1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1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1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1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1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1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1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1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1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1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1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1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1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1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1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1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1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1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1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1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1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1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1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1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1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1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1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1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1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1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1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1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1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1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1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1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1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1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1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1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1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1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1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1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1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1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1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1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1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1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1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1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1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1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1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1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1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1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1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1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1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1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1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1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1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1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1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1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1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1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1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1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1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1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1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1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1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1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1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1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1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1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1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1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1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1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1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1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1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1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1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1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1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1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1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1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1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1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1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1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1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1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1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1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1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1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1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1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1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1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1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1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1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1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1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1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1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1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1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1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1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1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1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1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1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1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1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1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1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1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1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1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1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1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1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1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1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1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1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1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1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1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1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1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1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1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1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1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1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1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1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1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1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1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1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1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1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1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1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1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1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1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1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1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1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1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1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1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1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1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1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1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1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1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1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1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1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1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1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1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1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1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1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1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1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1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1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1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1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1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1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1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1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1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1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1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1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1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1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1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1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1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1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1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1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1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1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1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1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1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1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1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1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1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1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1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1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1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1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1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1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1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1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1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1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1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1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1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1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1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1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1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1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1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1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1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1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1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1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1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1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1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1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1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1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1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1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1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1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1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1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1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1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1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1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1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1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1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1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1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1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1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1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1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1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1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1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1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1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1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1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1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1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1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1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1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1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1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1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1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1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1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1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1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1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1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1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1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1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1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1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1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1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1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1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1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1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1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1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1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1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1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1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1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1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1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1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1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1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1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1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1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1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1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1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1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1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1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1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1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1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1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1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1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1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1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1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1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1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1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1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1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1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1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1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1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1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1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1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1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1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1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1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1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1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1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1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1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1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1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1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1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1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1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1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1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1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1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1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1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1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1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1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1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1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1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1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1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1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1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1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1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1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1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1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1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1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1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1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1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1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1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1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1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1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1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1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1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1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1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1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1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1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1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1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1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1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1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1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1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1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1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1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1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1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1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1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1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1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1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1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1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1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1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1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1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1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1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1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1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1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1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1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1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1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1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1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1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1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1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1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1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1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1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1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1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1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1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1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1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1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1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1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1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1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1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1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1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1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1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1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1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1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1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1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1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1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1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1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1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1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1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1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1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1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1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1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1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1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1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1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1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1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1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1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1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1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1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1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1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1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1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1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1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1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1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1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1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1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1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1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1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1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1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1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1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1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1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1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1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1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1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1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1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1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1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1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1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1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1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1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1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1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1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1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1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1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1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1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1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1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1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1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1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1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1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1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1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1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1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1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1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1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1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1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1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1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1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1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1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1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1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1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1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1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1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1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1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1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1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1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1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1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1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1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1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1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1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1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1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1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1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1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1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1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1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1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1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1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1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1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1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1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1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1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1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1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1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1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1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1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1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1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1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1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1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1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1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1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1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1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1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1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1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1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1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1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1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1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1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1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1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1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1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1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1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1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1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1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1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1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1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1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1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1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1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1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1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1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1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1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1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1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1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1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1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1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1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1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1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1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1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1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1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1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1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1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1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1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1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1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1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1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1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1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1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1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1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1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1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1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1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1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1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1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1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1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1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1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1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1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1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1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1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1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1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1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1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1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1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1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1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1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1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1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1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1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1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1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1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1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1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1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1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1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1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1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1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1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1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1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1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1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1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1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1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1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1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1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1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1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1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1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1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1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1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1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1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1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1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1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1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1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1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1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1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1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1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1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1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1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1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1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1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1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1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1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1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1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1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1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1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1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1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1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1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1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1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1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1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1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1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1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1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1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1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1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1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1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1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1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1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1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1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1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1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1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1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1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1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1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1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1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1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1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1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1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1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1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1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1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1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1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1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1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1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1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1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1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1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1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1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1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1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1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1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1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1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1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1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1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1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1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1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1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1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1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1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1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1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1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1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1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1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1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1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1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1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1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1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1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1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1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1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1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1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1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1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1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1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1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1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1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1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1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1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1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1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1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1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1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1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1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1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1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1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1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1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1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1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1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1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1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1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1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1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1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1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1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1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1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1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1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1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1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1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1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1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1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1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1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1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1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1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1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1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1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1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1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1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1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1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1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1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1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1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1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1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1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1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1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1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1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1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1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1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1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1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1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1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1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1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1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1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1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1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1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1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1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1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1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1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1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1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1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1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1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1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1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1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1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1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1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1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1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1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1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1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1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1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1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1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1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1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1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1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1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1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1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1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1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1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1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1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1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1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1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1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1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1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1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1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1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1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1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1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1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1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1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</row>
    <row r="2" spans="1:16365" ht="18.75" x14ac:dyDescent="0.3">
      <c r="A2" s="2"/>
      <c r="B2" s="2" t="s">
        <v>42</v>
      </c>
      <c r="C2" s="2"/>
      <c r="D2" s="2"/>
      <c r="E2" s="2"/>
      <c r="F2" s="2" t="s">
        <v>1</v>
      </c>
      <c r="G2" s="2"/>
      <c r="H2" s="2"/>
      <c r="I2" s="2"/>
      <c r="J2" s="2"/>
      <c r="K2" s="2"/>
      <c r="L2" s="2"/>
      <c r="M2" s="2"/>
      <c r="N2" s="2"/>
      <c r="O2" s="1"/>
      <c r="P2" s="1" t="s">
        <v>34</v>
      </c>
      <c r="Q2" s="2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1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1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1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1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1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1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1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1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1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1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1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1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1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1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1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1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1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1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1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1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1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1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1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1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1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1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1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1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1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1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1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1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1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1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1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1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1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1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1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1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1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1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1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1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1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1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1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1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1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1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1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1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1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1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1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1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1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1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1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1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1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1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1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1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1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1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1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1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1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1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1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1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1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1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1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1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1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1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1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1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1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1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1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1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1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1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1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1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1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1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1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1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1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1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1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1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1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1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1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1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1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1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1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1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1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1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1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1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1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1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1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1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1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1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1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1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1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1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1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1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1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1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1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1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1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1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1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1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1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1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1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1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1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1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1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1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1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1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1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1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1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1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1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1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1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1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1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1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1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1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1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1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1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1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1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1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1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1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1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1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1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1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1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1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1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1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1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1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1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1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1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1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1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1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1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1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1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1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1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1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1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1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1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1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1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1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1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1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1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1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1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1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1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1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1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1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1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1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1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1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1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1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1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1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1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1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1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1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1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1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1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1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1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1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1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1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1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1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1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1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1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1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1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1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1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1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1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1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1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1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1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1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1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1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1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1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1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1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1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1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1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1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1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1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1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1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1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1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1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1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1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1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1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1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1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1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1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1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1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1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1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1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1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1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1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1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1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1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1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1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1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1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1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1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1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1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1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1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1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1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1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1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1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1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1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1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1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1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1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1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1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1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1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1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1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1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1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1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1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1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1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1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1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1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1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1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1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1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1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1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1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1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1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1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1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1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1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1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1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1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1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1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1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1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1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1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1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1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1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1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1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1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1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1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1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1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1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1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1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1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1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1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1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1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1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1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1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1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1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1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1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1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1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1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1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1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1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1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1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1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1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1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1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1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1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1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1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1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1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1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1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1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1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1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1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1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1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1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1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1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1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1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1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1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1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1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1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1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1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1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1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1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1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1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1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1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1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1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1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1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1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1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1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1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1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1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1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1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1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1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1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1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1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1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1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1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1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1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1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1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1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1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1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1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1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1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1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1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1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1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1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1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1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1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1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1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1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1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1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1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1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1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1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1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1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1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1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1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1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1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1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1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1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1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1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1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1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1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1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1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1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1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1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1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1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1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1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1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1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1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1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1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1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1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1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1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1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1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1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1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1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1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1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1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1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1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1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1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1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1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1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1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1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1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1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1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1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1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1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1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1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1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1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1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1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1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1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1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1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1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1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1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1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1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1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1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1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1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1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1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1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1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1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1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1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1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1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1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1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1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1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1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1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1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1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1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1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1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1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1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1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1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1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1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1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1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1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1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1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1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1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1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1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1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1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1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1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1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1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1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1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1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1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1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1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1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1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1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1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1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1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1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1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1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1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1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1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1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1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1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1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1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1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1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1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1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1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1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1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1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1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1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1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1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1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1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1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1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1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1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1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1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1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1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1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1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1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1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1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1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1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1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1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1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1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1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1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1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1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1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1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1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1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1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1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1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1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1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1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1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1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1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1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1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1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1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1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1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1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1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1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1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1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1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1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1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1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1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1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1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1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1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1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1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1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1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1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1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1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1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1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1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1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1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1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1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1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1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1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1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1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1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1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1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1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1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1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1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1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1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1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1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1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1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1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1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1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1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1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1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1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1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1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1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1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1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1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1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1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1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1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1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1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1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1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1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1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1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1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1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1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1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1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1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1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1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1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1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1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1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1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1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1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1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1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1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1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1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1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1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1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1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1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1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1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1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1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1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1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1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1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1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1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1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1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1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1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1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1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1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1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1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1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1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1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1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1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1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1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1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1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1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1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1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1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1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1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1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1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1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1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1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1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1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1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1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1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1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1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1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1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1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1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1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1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1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1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1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1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1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1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1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1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1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1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1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1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1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1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1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1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1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1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1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1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1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1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1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1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1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1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1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1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1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1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1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1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1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1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1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1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1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1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1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1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1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1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1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1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1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1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1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1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1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1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1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1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1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1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1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1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1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1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1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1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1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1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1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1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1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1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1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1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1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1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1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1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1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1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1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1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1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1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1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1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1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1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1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1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1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1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1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1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1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1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1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1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1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1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1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1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1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1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1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1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1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1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1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1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1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1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1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1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1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1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1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1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1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1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1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1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1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1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1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1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1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1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1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1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1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1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1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1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1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1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1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1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1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1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1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1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1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1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1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1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1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1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1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1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1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1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1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1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1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1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1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1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1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1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1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1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1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1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1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1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1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1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1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1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1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1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1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1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1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1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1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1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1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1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1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1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1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1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1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1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1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1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1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1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1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1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1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1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1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1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1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1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1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1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1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1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1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1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1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1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1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1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1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1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1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1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1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1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1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1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1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1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1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1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1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1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1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1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1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1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1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1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1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1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1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1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1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1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1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1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1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1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1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1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</row>
    <row r="3" spans="1:16365" ht="18.75" x14ac:dyDescent="0.3">
      <c r="A3" s="2"/>
      <c r="B3" s="2" t="s">
        <v>5</v>
      </c>
      <c r="C3" s="2"/>
      <c r="D3" s="2"/>
      <c r="E3" s="2"/>
      <c r="F3" s="2" t="s">
        <v>2</v>
      </c>
      <c r="G3" s="2"/>
      <c r="H3" s="2"/>
      <c r="I3" s="2"/>
      <c r="J3" s="2"/>
      <c r="K3" s="2"/>
      <c r="L3" s="2"/>
      <c r="M3" s="2"/>
      <c r="N3" s="2"/>
      <c r="O3" s="1"/>
      <c r="P3" s="1"/>
      <c r="Q3" s="2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1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1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1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1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1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1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1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1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1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1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1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1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1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1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1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1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1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1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1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1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1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1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1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1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1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1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1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1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1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1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1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1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1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1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1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1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1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1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1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1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1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1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1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1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1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1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1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1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1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1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1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1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1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1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1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1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1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1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1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1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1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1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1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1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1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1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1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1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1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1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1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1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1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1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1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1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1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1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1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1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1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1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1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1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1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1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1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1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1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1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1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1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1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1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1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1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1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1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1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1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1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1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1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1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1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1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1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1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1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1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1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1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1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1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1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1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1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1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1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1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1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1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1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1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1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1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1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1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1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1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1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1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1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1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1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1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1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1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1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1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1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1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1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1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1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1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1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1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1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1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1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1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1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1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1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1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1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1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1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1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1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1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1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1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1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1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1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1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1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1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1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1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1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1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1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1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1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1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1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1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1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1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1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1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1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1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1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1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1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1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1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1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1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1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1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1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1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1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1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1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1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1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1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1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1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1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1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1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1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1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1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1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1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1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1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1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1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1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1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1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1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1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1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1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1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1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1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1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1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1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1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1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1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1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1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1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1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1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1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1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1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1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1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1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1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1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1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1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1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1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1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1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1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1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1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1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1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1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1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1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1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1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1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1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1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1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1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1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1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1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1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1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1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1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1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1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1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1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1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1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1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1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1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1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1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1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1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1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1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1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1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1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1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1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1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1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1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1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1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1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1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1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1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1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1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1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1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1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1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1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1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1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1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1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1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1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1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1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1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1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1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1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1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1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1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1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1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1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1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1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1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1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1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1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1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1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1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1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1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1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1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1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1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1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1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1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1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1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1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1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1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1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1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1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1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1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1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1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1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1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1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1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1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1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1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1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1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1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1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1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1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1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1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1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1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1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1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1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1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1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1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1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1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1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1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1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1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1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1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1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1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1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1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1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1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1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1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1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1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1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1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1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1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1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1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1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1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1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1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1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1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1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1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1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1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1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1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1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1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1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1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1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1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1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1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1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1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1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1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1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1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1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1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1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1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1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1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1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1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1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1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1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1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1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1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1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1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1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1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1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1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1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1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1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1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1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1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1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1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1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1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1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1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1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1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1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1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1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1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1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1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1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1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1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1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1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1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1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1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1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1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1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1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1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1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1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1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1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1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1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1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1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1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1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1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1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1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1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1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1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1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1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1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1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1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1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1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1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1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1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1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1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1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1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1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1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1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1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1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1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1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1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1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1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1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1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1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1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1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1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1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1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1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1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1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1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1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1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1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1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1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1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1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1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1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1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1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1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1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1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1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1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1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1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1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1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1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1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1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1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1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1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1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1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1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1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1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1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1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1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1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1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1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1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1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1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1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1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1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1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1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1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1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1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1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1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1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1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1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1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1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1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1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1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1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1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1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1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1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1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1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1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1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1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1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1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1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1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1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1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1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1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1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1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1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1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1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1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1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1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1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1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1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1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1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1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1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1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1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1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1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1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1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1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1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1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1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1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1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1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1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1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1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1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1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1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1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1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1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1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1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1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1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1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1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1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1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1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1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1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1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1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1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1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1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1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1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1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1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1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1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1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1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1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1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1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1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1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1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1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1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1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1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1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1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1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1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1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1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1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1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1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1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1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1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1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1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1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1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1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1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1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1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1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1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1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1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1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1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1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1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1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1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1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1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1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1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1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1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1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1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1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1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1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1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1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1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1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1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1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1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1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1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1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1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1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1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1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1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1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1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1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1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1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1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1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1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1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1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1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1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1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1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1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1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1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1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1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1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1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1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1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1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1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1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1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1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1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1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1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1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1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1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1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1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1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1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1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1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1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1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1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1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1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1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1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1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1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1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1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1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1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1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1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1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1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1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1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1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1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1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1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1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1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1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1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1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1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1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1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1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1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1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1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1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1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1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1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1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1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1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1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1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1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1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1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1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1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1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1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1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1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1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1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1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1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1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1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1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1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1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1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1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1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1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1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1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1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1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1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1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1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1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1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1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1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1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1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1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1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1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1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1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1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1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1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1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1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1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1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1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1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1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1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1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1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1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1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1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1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1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1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1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1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1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1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1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1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1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1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1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1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1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1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1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1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1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1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1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1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1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1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1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1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1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1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1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1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1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1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1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1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1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1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1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1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1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1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1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1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1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1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1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1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1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1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1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1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1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1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1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1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1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1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1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1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1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1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1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1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1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1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1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1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1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1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1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1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1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1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1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1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1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1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1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1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1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1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1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1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1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1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1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1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1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1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1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1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1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1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1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1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1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1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1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1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1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1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1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1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1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1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1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1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1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1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1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1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1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1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1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1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1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1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1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1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1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1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1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1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1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1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1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1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1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1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1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1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1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1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1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1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1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1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1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1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1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1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1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1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</row>
    <row r="4" spans="1:16365" ht="18.75" x14ac:dyDescent="0.3">
      <c r="A4" s="2"/>
      <c r="B4" s="2" t="s">
        <v>43</v>
      </c>
      <c r="C4" s="2"/>
      <c r="D4" s="2"/>
      <c r="E4" s="2"/>
      <c r="F4" s="2" t="s">
        <v>6</v>
      </c>
      <c r="G4" s="2"/>
      <c r="H4" s="2"/>
      <c r="I4" s="2"/>
      <c r="J4" s="2"/>
      <c r="K4" s="2"/>
      <c r="L4" s="2"/>
      <c r="M4" s="2"/>
      <c r="N4" s="2"/>
      <c r="O4" s="1"/>
      <c r="P4" s="1" t="s">
        <v>62</v>
      </c>
      <c r="Q4" s="2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1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1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1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1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1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1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1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1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1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1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1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1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1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1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1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1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1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1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1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1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1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1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1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1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1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1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1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1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1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1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1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1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1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1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1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1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1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1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1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1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1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1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1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1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1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1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1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1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1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1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1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1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1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1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1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1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1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1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1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1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1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1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1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1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1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1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1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1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1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1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1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1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1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1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1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1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1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1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1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1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1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1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1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1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1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1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1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1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1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1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1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1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1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1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1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1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1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1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1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1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1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1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1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1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1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1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1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1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1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1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1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1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1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1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1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1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1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1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1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1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1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1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1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1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1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1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1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1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1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1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1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1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1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1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1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1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1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1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1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1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1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1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1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1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1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1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1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1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1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1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1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1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1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1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1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1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1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1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1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1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1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1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1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1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1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1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1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1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1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1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1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1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1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1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1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1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1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1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1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1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1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1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1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1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1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1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1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1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1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1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1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1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1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1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1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1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1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1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1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1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1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1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1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1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1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1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1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1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1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1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1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1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1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1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1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1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1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1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1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1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1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1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1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1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1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1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1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1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1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1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1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1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1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1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1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1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1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1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1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1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1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1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1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1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1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1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1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1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1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1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1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1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1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1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1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1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1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1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1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1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1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1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1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1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1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1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1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1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1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1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1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1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1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1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1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1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1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1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1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1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1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1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1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1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1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1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1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1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1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1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1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1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1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1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1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1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1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1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1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1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1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1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1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1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1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1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1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1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1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1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1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1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1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1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1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1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1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1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1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1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1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1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1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1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1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1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1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1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1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1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1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1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1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1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1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1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1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1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1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1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1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1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1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1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1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1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1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1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1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1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1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1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1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1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1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1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1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1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1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1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1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1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1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1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1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1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1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1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1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1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1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1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1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1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1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1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1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1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1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1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1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1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1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1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1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1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1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1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1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1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1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1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1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1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1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1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1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1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1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1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1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1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1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1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1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1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1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1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1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1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1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1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1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1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1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1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1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1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1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1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1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1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1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1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1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1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1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1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1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1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1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1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1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1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1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1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1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1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1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1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1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1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1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1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1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1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1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1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1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1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1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1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1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1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1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1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1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1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1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1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1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1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1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1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1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1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1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1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1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1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1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1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1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1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1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1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1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1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1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1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1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1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1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1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1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1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1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1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1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1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1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1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1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1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1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1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1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1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1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1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1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1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1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1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1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1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1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1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1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1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1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1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1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1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1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1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1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1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1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1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1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1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1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1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1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1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1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1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1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1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1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1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1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1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1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1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1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1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1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1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1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1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1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1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1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1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1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1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1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1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1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1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1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1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1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1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1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1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1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1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1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1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1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1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1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1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1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1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1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1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1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1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1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1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1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1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1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1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1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1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1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1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1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1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1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1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1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1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1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1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1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1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1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1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1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1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1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1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1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1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1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1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1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1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1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1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1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1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1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1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1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1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1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1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1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1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1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1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1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1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1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1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1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1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1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1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1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1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1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1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1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1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1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1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1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1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1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1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1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1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1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1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1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1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1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1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1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1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1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1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1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1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1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1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1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1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1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1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1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1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1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1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1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1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1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1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1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1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1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1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1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1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1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1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1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1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1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1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1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1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1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1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1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1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1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1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1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1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1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1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1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1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1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1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1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1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1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1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1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1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1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1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1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1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1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1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1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1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1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1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1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1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1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1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1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1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1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1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1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1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1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1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1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1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1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1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1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1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1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1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1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1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1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1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1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1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1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1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1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1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1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1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1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1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1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1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1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1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1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1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1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1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1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1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1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1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1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1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1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1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1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1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1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1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1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1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1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1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1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1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1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1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1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1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1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1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1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1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1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1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1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1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1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1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1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1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1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1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1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1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1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1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1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1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1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1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1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1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1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1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1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1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1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1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1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1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1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1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1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1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1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1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1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1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1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1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1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1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1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1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1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1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1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1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1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1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1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1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1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1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1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1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1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1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1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1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1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1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1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1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1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1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1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1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1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1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1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1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1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1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1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1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1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1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1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1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1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1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1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1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1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1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1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1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1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1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1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1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1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1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1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1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1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1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1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1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1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1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1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1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1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1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1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1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1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1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1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1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1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1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1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1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1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1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1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1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1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1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1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1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1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1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1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1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1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1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1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1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1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1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1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1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1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1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1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1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1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1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1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1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1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1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1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1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1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1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1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1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1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1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1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1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1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1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1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1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1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1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1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1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1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1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1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1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1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1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1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1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1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1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1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1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1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1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1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1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1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1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1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1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1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1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1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1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1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1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1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1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1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1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1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1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1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1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1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1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1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1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1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1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1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1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1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1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1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1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1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1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1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1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1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1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1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1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1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1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1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1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1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1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1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1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1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1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1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1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1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1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1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1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1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1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1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1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1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1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1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1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1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1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1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</row>
    <row r="5" spans="1:16365" ht="18.75" x14ac:dyDescent="0.3">
      <c r="A5" s="2"/>
      <c r="B5" s="2" t="s">
        <v>60</v>
      </c>
      <c r="C5" s="2"/>
      <c r="D5" s="2"/>
      <c r="E5" s="2"/>
      <c r="F5" s="2" t="s">
        <v>61</v>
      </c>
      <c r="G5" s="2"/>
      <c r="H5" s="2"/>
      <c r="I5" s="2"/>
      <c r="J5" s="2"/>
      <c r="K5" s="2"/>
      <c r="L5" s="2"/>
      <c r="M5" s="2"/>
      <c r="N5" s="2"/>
      <c r="O5" s="1"/>
      <c r="P5" s="2" t="s">
        <v>35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1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1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1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1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1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1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1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1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1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1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1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1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1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1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1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1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1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1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1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1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1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1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1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1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1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1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1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1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1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1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1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1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1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1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1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1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1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1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1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1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1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1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1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1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1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1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1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1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1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1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1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1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1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1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1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1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1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1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1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1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1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1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1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1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1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1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1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1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1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1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1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1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1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1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1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1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1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1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1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1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1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1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1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1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1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1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1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1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1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1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1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1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1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1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1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1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1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1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1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1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1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1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1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1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1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1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1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1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1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1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1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1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1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1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1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1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1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1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1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1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1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1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1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1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1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1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1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1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1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1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1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1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1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1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1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1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1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1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1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1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1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1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1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1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1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1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1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1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1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1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1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1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1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1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1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1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1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1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1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1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1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1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1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1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1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1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1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1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1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1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1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1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1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1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1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1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1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1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1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1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1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1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1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1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1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1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1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1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1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1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1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1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1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1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1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1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1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1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1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1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1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1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1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1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1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1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1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1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1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1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1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1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1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1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1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1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1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1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1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1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1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1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1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1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1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1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1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1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1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1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1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1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1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1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1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1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1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1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1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1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1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1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1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1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1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1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1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1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1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1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1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1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1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1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1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1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1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1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1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1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1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1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1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1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1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1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1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1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1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1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1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1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1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1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1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1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1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1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1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1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1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1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1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1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1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1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1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1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1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1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1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1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1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1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1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1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1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1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1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1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1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1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1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1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1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1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1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1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1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1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1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1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1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1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1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1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1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1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1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1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1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1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1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1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1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1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1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1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1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1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1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1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1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1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1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1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1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1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1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1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1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1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1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1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1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1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1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1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1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1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1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1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1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1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1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1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1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1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1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1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1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1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1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1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1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1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1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1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1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1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1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1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1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1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1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1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1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1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1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1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1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1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1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1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1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1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1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1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1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1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1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1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1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1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1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1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1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1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1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1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1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1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1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1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1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1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1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1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1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1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1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1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1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1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1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1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1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1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1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1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1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1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1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1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1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1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1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1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1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1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1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1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1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1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1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1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1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1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1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1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1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1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1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1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1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1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1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1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1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1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1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1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1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1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1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1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1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1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1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1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1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1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1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1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1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1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1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1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1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1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1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1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1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1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1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1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1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1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1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1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1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1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1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1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1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1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1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1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1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1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1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1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1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1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1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1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1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1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1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1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1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1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1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1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1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1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1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1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1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1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1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1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1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1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1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1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1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1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1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1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1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1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1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1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1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1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1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1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1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1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1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1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1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1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1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1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1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1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1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1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1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1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1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1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1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1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1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1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1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1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1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1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1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1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1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1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1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1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1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1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1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1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1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1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1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1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1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1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1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1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1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1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1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1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1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1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1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1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1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1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1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1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1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1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1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1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1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1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1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1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1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1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1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1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1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1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1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1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1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1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1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1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1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1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1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1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1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1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1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1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1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1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1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1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1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1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1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1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1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1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1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1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1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1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1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1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1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1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1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1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1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1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1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1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1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1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1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1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1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1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1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1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1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1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1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1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1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1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1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1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1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1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1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1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1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1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1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1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1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1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1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1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1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1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1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1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1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1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1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1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1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1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1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1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1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1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1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1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1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1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1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1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1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1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1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1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1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1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1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1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1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1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1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1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1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1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1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1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1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1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1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1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1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1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1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1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1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1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1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1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1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1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1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1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1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1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1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1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1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1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1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1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1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1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1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1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1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1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1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1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1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1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1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1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1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1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1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1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1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1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1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1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1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1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1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1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1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1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1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1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1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1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1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1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1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1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1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1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1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1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1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1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1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1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1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1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1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1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1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1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1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1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1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1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1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1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1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1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1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1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1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1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1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1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1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1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1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1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1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1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1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1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1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1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1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1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1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1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1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1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1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1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1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1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1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1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1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1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1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1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1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1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1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1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1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1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1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1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1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1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1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1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1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1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1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1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1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1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1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1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1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1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1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1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1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1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1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1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1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1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1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1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1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1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1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1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1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1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1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1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1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1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1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1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1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1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1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1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1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1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1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1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1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1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1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1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1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1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1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1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1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1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1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1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1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1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1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1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1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1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1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1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1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1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1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1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1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1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1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1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1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1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1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1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1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1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1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1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1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1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1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1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1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1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1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1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1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1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1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1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1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1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1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1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1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1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1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1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1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1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1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1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1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1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1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1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1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1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1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1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1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1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1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1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1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1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1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1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1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1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1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1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1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1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1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1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1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1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1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1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1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1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1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1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1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1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1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1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1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1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1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1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1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1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1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1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1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1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1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1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1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1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1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1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1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1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1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1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1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1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1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1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1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1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1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1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1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1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1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1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1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1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1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1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1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1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1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1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1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1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1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1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1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1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1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1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1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1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1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1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1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1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1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1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1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1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1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1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1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1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1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</row>
    <row r="7" spans="1:16365" ht="18.75" customHeight="1" x14ac:dyDescent="0.3">
      <c r="A7" s="11"/>
      <c r="C7" s="714" t="s">
        <v>59</v>
      </c>
      <c r="D7" s="714"/>
      <c r="E7" s="714"/>
      <c r="F7" s="714"/>
      <c r="G7" s="714"/>
      <c r="H7" s="714"/>
      <c r="I7" s="714"/>
      <c r="J7" s="714"/>
      <c r="K7" s="714"/>
      <c r="L7" s="714"/>
      <c r="M7" s="714"/>
      <c r="N7" s="714"/>
      <c r="O7" s="714"/>
      <c r="P7" s="714"/>
    </row>
    <row r="8" spans="1:16365" ht="11.25" customHeight="1" x14ac:dyDescent="0.2">
      <c r="A8" s="11"/>
    </row>
    <row r="9" spans="1:16365" ht="43.5" customHeight="1" x14ac:dyDescent="0.2">
      <c r="A9" s="709" t="s">
        <v>4</v>
      </c>
      <c r="B9" s="703" t="s">
        <v>14</v>
      </c>
      <c r="C9" s="709" t="s">
        <v>15</v>
      </c>
      <c r="D9" s="703" t="s">
        <v>16</v>
      </c>
      <c r="E9" s="704"/>
      <c r="F9" s="703" t="s">
        <v>17</v>
      </c>
      <c r="G9" s="712"/>
      <c r="H9" s="704"/>
      <c r="I9" s="702" t="s">
        <v>18</v>
      </c>
      <c r="J9" s="700"/>
      <c r="K9" s="700"/>
      <c r="L9" s="701"/>
      <c r="M9" s="703" t="s">
        <v>65</v>
      </c>
      <c r="N9" s="704"/>
      <c r="O9" s="702" t="s">
        <v>68</v>
      </c>
      <c r="P9" s="700"/>
      <c r="Q9" s="700"/>
      <c r="R9" s="700"/>
      <c r="S9" s="701"/>
    </row>
    <row r="10" spans="1:16365" ht="18.75" customHeight="1" x14ac:dyDescent="0.2">
      <c r="A10" s="710"/>
      <c r="B10" s="705"/>
      <c r="C10" s="710"/>
      <c r="D10" s="705"/>
      <c r="E10" s="706"/>
      <c r="F10" s="707"/>
      <c r="G10" s="713"/>
      <c r="H10" s="708"/>
      <c r="I10" s="702" t="s">
        <v>77</v>
      </c>
      <c r="J10" s="700"/>
      <c r="K10" s="700"/>
      <c r="L10" s="701"/>
      <c r="M10" s="705"/>
      <c r="N10" s="706"/>
      <c r="O10" s="697" t="s">
        <v>19</v>
      </c>
      <c r="P10" s="700"/>
      <c r="Q10" s="700"/>
      <c r="R10" s="700"/>
      <c r="S10" s="701"/>
    </row>
    <row r="11" spans="1:16365" ht="18.75" customHeight="1" x14ac:dyDescent="0.2">
      <c r="A11" s="710"/>
      <c r="B11" s="705"/>
      <c r="C11" s="710"/>
      <c r="D11" s="705"/>
      <c r="E11" s="706"/>
      <c r="F11" s="12" t="s">
        <v>20</v>
      </c>
      <c r="G11" s="702" t="s">
        <v>21</v>
      </c>
      <c r="H11" s="701"/>
      <c r="I11" s="703" t="s">
        <v>22</v>
      </c>
      <c r="J11" s="704"/>
      <c r="K11" s="12"/>
      <c r="L11" s="709" t="s">
        <v>23</v>
      </c>
      <c r="M11" s="705"/>
      <c r="N11" s="706"/>
      <c r="O11" s="698"/>
      <c r="P11" s="704" t="s">
        <v>66</v>
      </c>
      <c r="Q11" s="703" t="s">
        <v>67</v>
      </c>
      <c r="R11" s="712"/>
      <c r="S11" s="704"/>
    </row>
    <row r="12" spans="1:16365" ht="18.75" customHeight="1" x14ac:dyDescent="0.2">
      <c r="A12" s="710"/>
      <c r="B12" s="705"/>
      <c r="C12" s="710"/>
      <c r="D12" s="705"/>
      <c r="E12" s="706"/>
      <c r="F12" s="12" t="s">
        <v>69</v>
      </c>
      <c r="G12" s="702" t="s">
        <v>69</v>
      </c>
      <c r="H12" s="701"/>
      <c r="I12" s="705"/>
      <c r="J12" s="706"/>
      <c r="K12" s="12"/>
      <c r="L12" s="710"/>
      <c r="M12" s="705"/>
      <c r="N12" s="706"/>
      <c r="O12" s="698"/>
      <c r="P12" s="706"/>
      <c r="Q12" s="707"/>
      <c r="R12" s="713"/>
      <c r="S12" s="708"/>
    </row>
    <row r="13" spans="1:16365" ht="95.25" customHeight="1" x14ac:dyDescent="0.2">
      <c r="A13" s="711"/>
      <c r="B13" s="707"/>
      <c r="C13" s="711"/>
      <c r="D13" s="707"/>
      <c r="E13" s="708"/>
      <c r="F13" s="12" t="s">
        <v>63</v>
      </c>
      <c r="G13" s="702" t="s">
        <v>64</v>
      </c>
      <c r="H13" s="701"/>
      <c r="I13" s="707"/>
      <c r="J13" s="708"/>
      <c r="K13" s="12"/>
      <c r="L13" s="711"/>
      <c r="M13" s="707"/>
      <c r="N13" s="708"/>
      <c r="O13" s="699"/>
      <c r="P13" s="708"/>
      <c r="Q13" s="702" t="s">
        <v>24</v>
      </c>
      <c r="R13" s="701"/>
      <c r="S13" s="12" t="s">
        <v>25</v>
      </c>
    </row>
    <row r="14" spans="1:16365" ht="18.75" x14ac:dyDescent="0.2">
      <c r="A14" s="13">
        <v>1</v>
      </c>
      <c r="B14" s="73">
        <v>2</v>
      </c>
      <c r="C14" s="13">
        <v>3</v>
      </c>
      <c r="D14" s="695">
        <v>4</v>
      </c>
      <c r="E14" s="696"/>
      <c r="F14" s="13">
        <v>5</v>
      </c>
      <c r="G14" s="695">
        <v>6</v>
      </c>
      <c r="H14" s="696"/>
      <c r="I14" s="695">
        <v>7</v>
      </c>
      <c r="J14" s="696"/>
      <c r="K14" s="13"/>
      <c r="L14" s="13">
        <v>8</v>
      </c>
      <c r="M14" s="695">
        <v>9</v>
      </c>
      <c r="N14" s="696"/>
      <c r="O14" s="14">
        <v>10</v>
      </c>
      <c r="P14" s="74">
        <v>11</v>
      </c>
      <c r="Q14" s="695">
        <v>12</v>
      </c>
      <c r="R14" s="696"/>
      <c r="S14" s="13">
        <v>13</v>
      </c>
    </row>
    <row r="15" spans="1:16365" ht="36" customHeight="1" x14ac:dyDescent="0.2">
      <c r="A15" s="669" t="s">
        <v>26</v>
      </c>
      <c r="B15" s="670"/>
      <c r="C15" s="670"/>
      <c r="D15" s="670"/>
      <c r="E15" s="670"/>
      <c r="F15" s="670"/>
      <c r="G15" s="670"/>
      <c r="H15" s="670"/>
      <c r="I15" s="670"/>
      <c r="J15" s="670"/>
      <c r="K15" s="670"/>
      <c r="L15" s="670"/>
      <c r="M15" s="670"/>
      <c r="N15" s="670"/>
      <c r="O15" s="670"/>
      <c r="P15" s="670"/>
      <c r="Q15" s="670"/>
      <c r="R15" s="670"/>
      <c r="S15" s="671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16365" ht="65.25" customHeight="1" x14ac:dyDescent="0.3">
      <c r="A16" s="16">
        <v>1</v>
      </c>
      <c r="B16" s="17" t="s">
        <v>48</v>
      </c>
      <c r="C16" s="18">
        <v>567</v>
      </c>
      <c r="D16" s="691">
        <v>567</v>
      </c>
      <c r="E16" s="692"/>
      <c r="F16" s="81" t="s">
        <v>76</v>
      </c>
      <c r="G16" s="81"/>
      <c r="H16" s="109" t="s">
        <v>75</v>
      </c>
      <c r="I16" s="672">
        <f>75245.2</f>
        <v>75245.2</v>
      </c>
      <c r="J16" s="673"/>
      <c r="K16" s="93">
        <v>0.9</v>
      </c>
      <c r="L16" s="42">
        <v>75245.2</v>
      </c>
      <c r="M16" s="650">
        <v>64742.8</v>
      </c>
      <c r="N16" s="651"/>
      <c r="O16" s="42">
        <f>Q16+S16</f>
        <v>10502.399999999994</v>
      </c>
      <c r="P16" s="107">
        <f>0</f>
        <v>0</v>
      </c>
      <c r="Q16" s="661">
        <f>0</f>
        <v>0</v>
      </c>
      <c r="R16" s="662"/>
      <c r="S16" s="3">
        <f>L16-M16</f>
        <v>10502.399999999994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66.75" customHeight="1" x14ac:dyDescent="0.2">
      <c r="A17" s="16">
        <v>2</v>
      </c>
      <c r="B17" s="22" t="s">
        <v>44</v>
      </c>
      <c r="C17" s="18">
        <v>377</v>
      </c>
      <c r="D17" s="691">
        <v>377</v>
      </c>
      <c r="E17" s="692"/>
      <c r="F17" s="81" t="s">
        <v>76</v>
      </c>
      <c r="G17" s="660" t="s">
        <v>11</v>
      </c>
      <c r="H17" s="654"/>
      <c r="I17" s="672">
        <v>106395</v>
      </c>
      <c r="J17" s="673"/>
      <c r="K17" s="94">
        <v>0.9</v>
      </c>
      <c r="L17" s="52">
        <v>90679.51</v>
      </c>
      <c r="M17" s="693">
        <v>3484.21</v>
      </c>
      <c r="N17" s="694"/>
      <c r="O17" s="42">
        <f>Q17+S17</f>
        <v>90679.510000000009</v>
      </c>
      <c r="P17" s="107">
        <f>0</f>
        <v>0</v>
      </c>
      <c r="Q17" s="672">
        <f>69901.38</f>
        <v>69901.38</v>
      </c>
      <c r="R17" s="673"/>
      <c r="S17" s="3">
        <f>20778.13</f>
        <v>20778.13</v>
      </c>
      <c r="U17" s="641"/>
      <c r="V17" s="641"/>
      <c r="W17" s="69"/>
      <c r="X17" s="689"/>
      <c r="Y17" s="689"/>
      <c r="Z17" s="72"/>
      <c r="AA17" s="690"/>
      <c r="AB17" s="690"/>
      <c r="AC17" s="15"/>
      <c r="AD17" s="15"/>
      <c r="AE17" s="15"/>
      <c r="AF17" s="15"/>
      <c r="AG17" s="15"/>
    </row>
    <row r="18" spans="1:33" ht="63.75" hidden="1" customHeight="1" x14ac:dyDescent="0.2">
      <c r="A18" s="16">
        <v>3</v>
      </c>
      <c r="B18" s="78"/>
      <c r="C18" s="18"/>
      <c r="D18" s="691"/>
      <c r="E18" s="692"/>
      <c r="F18" s="81"/>
      <c r="G18" s="660" t="s">
        <v>8</v>
      </c>
      <c r="H18" s="654"/>
      <c r="I18" s="672"/>
      <c r="J18" s="673"/>
      <c r="K18" s="94"/>
      <c r="L18" s="144"/>
      <c r="M18" s="715"/>
      <c r="N18" s="716"/>
      <c r="O18" s="144"/>
      <c r="P18" s="95"/>
      <c r="Q18" s="672"/>
      <c r="R18" s="673"/>
      <c r="S18" s="94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62.25" hidden="1" customHeight="1" x14ac:dyDescent="0.2">
      <c r="A19" s="16">
        <v>4</v>
      </c>
      <c r="B19" s="78"/>
      <c r="C19" s="18"/>
      <c r="D19" s="631"/>
      <c r="E19" s="632"/>
      <c r="F19" s="81"/>
      <c r="G19" s="660" t="s">
        <v>12</v>
      </c>
      <c r="H19" s="654"/>
      <c r="I19" s="672"/>
      <c r="J19" s="673"/>
      <c r="K19" s="94"/>
      <c r="L19" s="144"/>
      <c r="M19" s="715"/>
      <c r="N19" s="716"/>
      <c r="O19" s="144"/>
      <c r="P19" s="95"/>
      <c r="Q19" s="672"/>
      <c r="R19" s="673"/>
      <c r="S19" s="94"/>
      <c r="AA19" s="19" t="s">
        <v>3</v>
      </c>
    </row>
    <row r="20" spans="1:33" ht="69.75" hidden="1" customHeight="1" x14ac:dyDescent="0.2">
      <c r="A20" s="16">
        <v>5</v>
      </c>
      <c r="B20" s="79"/>
      <c r="C20" s="18"/>
      <c r="D20" s="631"/>
      <c r="E20" s="632"/>
      <c r="F20" s="81"/>
      <c r="G20" s="660" t="s">
        <v>7</v>
      </c>
      <c r="H20" s="654"/>
      <c r="I20" s="672"/>
      <c r="J20" s="673"/>
      <c r="K20" s="94"/>
      <c r="L20" s="144"/>
      <c r="M20" s="715"/>
      <c r="N20" s="716"/>
      <c r="O20" s="144"/>
      <c r="P20" s="95"/>
      <c r="Q20" s="717"/>
      <c r="R20" s="718"/>
      <c r="S20" s="97"/>
    </row>
    <row r="21" spans="1:33" ht="51.75" customHeight="1" x14ac:dyDescent="0.2">
      <c r="A21" s="16">
        <v>3</v>
      </c>
      <c r="B21" s="17" t="s">
        <v>30</v>
      </c>
      <c r="C21" s="18">
        <v>502</v>
      </c>
      <c r="D21" s="691">
        <v>502</v>
      </c>
      <c r="E21" s="692"/>
      <c r="F21" s="81" t="s">
        <v>76</v>
      </c>
      <c r="G21" s="660" t="s">
        <v>75</v>
      </c>
      <c r="H21" s="654"/>
      <c r="I21" s="650">
        <v>110501.12</v>
      </c>
      <c r="J21" s="651"/>
      <c r="K21" s="94">
        <v>0.9</v>
      </c>
      <c r="L21" s="52">
        <v>99451</v>
      </c>
      <c r="M21" s="661">
        <f>5555.65+15059.6</f>
        <v>20615.25</v>
      </c>
      <c r="N21" s="662"/>
      <c r="O21" s="42">
        <f>Q21+S21</f>
        <v>93895.35</v>
      </c>
      <c r="P21" s="107">
        <f>0</f>
        <v>0</v>
      </c>
      <c r="Q21" s="672">
        <f>61000</f>
        <v>61000</v>
      </c>
      <c r="R21" s="673"/>
      <c r="S21" s="3">
        <f>38451-5555.65</f>
        <v>32895.35</v>
      </c>
    </row>
    <row r="22" spans="1:33" ht="70.5" customHeight="1" x14ac:dyDescent="0.2">
      <c r="A22" s="16">
        <v>4</v>
      </c>
      <c r="B22" s="22" t="s">
        <v>37</v>
      </c>
      <c r="C22" s="18">
        <v>1064</v>
      </c>
      <c r="D22" s="691">
        <v>1064</v>
      </c>
      <c r="E22" s="692"/>
      <c r="F22" s="81" t="s">
        <v>76</v>
      </c>
      <c r="G22" s="660" t="s">
        <v>12</v>
      </c>
      <c r="H22" s="654"/>
      <c r="I22" s="672">
        <v>114278</v>
      </c>
      <c r="J22" s="673"/>
      <c r="K22" s="94">
        <v>0.9</v>
      </c>
      <c r="L22" s="52">
        <f>I22*K22</f>
        <v>102850.2</v>
      </c>
      <c r="M22" s="661">
        <v>19541</v>
      </c>
      <c r="N22" s="662"/>
      <c r="O22" s="52">
        <f>Q22+S22</f>
        <v>83309.179999999993</v>
      </c>
      <c r="P22" s="107">
        <f>0</f>
        <v>0</v>
      </c>
      <c r="Q22" s="672">
        <f>60000-4701.13</f>
        <v>55298.87</v>
      </c>
      <c r="R22" s="673"/>
      <c r="S22" s="3">
        <f>(3000+39850.2)-14839.89</f>
        <v>28010.309999999998</v>
      </c>
    </row>
    <row r="23" spans="1:33" ht="55.5" customHeight="1" x14ac:dyDescent="0.2">
      <c r="A23" s="82">
        <v>5</v>
      </c>
      <c r="B23" s="53" t="s">
        <v>38</v>
      </c>
      <c r="C23" s="83">
        <v>1329</v>
      </c>
      <c r="D23" s="674">
        <v>1329</v>
      </c>
      <c r="E23" s="675"/>
      <c r="F23" s="81" t="s">
        <v>76</v>
      </c>
      <c r="G23" s="676" t="s">
        <v>11</v>
      </c>
      <c r="H23" s="677"/>
      <c r="I23" s="672">
        <v>167041.60000000001</v>
      </c>
      <c r="J23" s="673"/>
      <c r="K23" s="100">
        <v>0.9</v>
      </c>
      <c r="L23" s="145">
        <f>I23*K23</f>
        <v>150337.44</v>
      </c>
      <c r="M23" s="678">
        <f>46.05+7000+143.54+167.29+125+7500</f>
        <v>14981.880000000001</v>
      </c>
      <c r="N23" s="679"/>
      <c r="O23" s="145">
        <f>Q23+S23</f>
        <v>142855.56</v>
      </c>
      <c r="P23" s="54">
        <v>0</v>
      </c>
      <c r="Q23" s="680">
        <f>87000</f>
        <v>87000</v>
      </c>
      <c r="R23" s="681"/>
      <c r="S23" s="131">
        <f>(60829.5+2507.94)-7481.88</f>
        <v>55855.560000000005</v>
      </c>
    </row>
    <row r="24" spans="1:33" s="89" customFormat="1" ht="55.5" customHeight="1" x14ac:dyDescent="0.3">
      <c r="A24" s="16">
        <v>6</v>
      </c>
      <c r="B24" s="17" t="s">
        <v>56</v>
      </c>
      <c r="C24" s="18">
        <v>549</v>
      </c>
      <c r="D24" s="75"/>
      <c r="E24" s="18">
        <f>C24</f>
        <v>549</v>
      </c>
      <c r="F24" s="81" t="s">
        <v>76</v>
      </c>
      <c r="G24" s="81"/>
      <c r="H24" s="109" t="s">
        <v>11</v>
      </c>
      <c r="I24" s="650">
        <v>104103</v>
      </c>
      <c r="J24" s="651"/>
      <c r="K24" s="102">
        <v>0.9</v>
      </c>
      <c r="L24" s="42">
        <v>93692.7</v>
      </c>
      <c r="M24" s="672">
        <f>40350.59+14910.2</f>
        <v>55260.789999999994</v>
      </c>
      <c r="N24" s="673"/>
      <c r="O24" s="42">
        <f>P24+Q24+S24</f>
        <v>23521.710000000003</v>
      </c>
      <c r="P24" s="107">
        <f>0</f>
        <v>0</v>
      </c>
      <c r="Q24" s="661">
        <f>0</f>
        <v>0</v>
      </c>
      <c r="R24" s="662"/>
      <c r="S24" s="3">
        <f>L24-M24-14910.2</f>
        <v>23521.710000000003</v>
      </c>
    </row>
    <row r="25" spans="1:33" s="15" customFormat="1" ht="55.5" customHeight="1" x14ac:dyDescent="0.3">
      <c r="A25" s="118"/>
      <c r="B25" s="57" t="s">
        <v>10</v>
      </c>
      <c r="C25" s="18">
        <v>1717</v>
      </c>
      <c r="D25" s="80"/>
      <c r="E25" s="18">
        <f>C25</f>
        <v>1717</v>
      </c>
      <c r="F25" s="81" t="s">
        <v>11</v>
      </c>
      <c r="G25" s="81"/>
      <c r="H25" s="81" t="s">
        <v>7</v>
      </c>
      <c r="I25" s="111">
        <v>126000</v>
      </c>
      <c r="J25" s="112">
        <f>SUM(I25)</f>
        <v>126000</v>
      </c>
      <c r="K25" s="102">
        <v>0.9</v>
      </c>
      <c r="L25" s="42">
        <f>I25*K25</f>
        <v>113400</v>
      </c>
      <c r="M25" s="91"/>
      <c r="N25" s="104">
        <v>0</v>
      </c>
      <c r="O25" s="42">
        <f>Q25+S25</f>
        <v>126000</v>
      </c>
      <c r="P25" s="107">
        <f>0</f>
        <v>0</v>
      </c>
      <c r="Q25" s="661">
        <v>37800</v>
      </c>
      <c r="R25" s="662"/>
      <c r="S25" s="3">
        <v>88200</v>
      </c>
      <c r="T25" s="719">
        <v>75600</v>
      </c>
      <c r="U25" s="720"/>
    </row>
    <row r="26" spans="1:33" s="15" customFormat="1" ht="55.5" customHeight="1" x14ac:dyDescent="0.3">
      <c r="A26" s="16"/>
      <c r="B26" s="57" t="s">
        <v>79</v>
      </c>
      <c r="C26" s="18">
        <v>711.8</v>
      </c>
      <c r="D26" s="80"/>
      <c r="E26" s="18">
        <f>C26</f>
        <v>711.8</v>
      </c>
      <c r="F26" s="109" t="s">
        <v>12</v>
      </c>
      <c r="G26" s="109" t="s">
        <v>9</v>
      </c>
      <c r="H26" s="109" t="s">
        <v>9</v>
      </c>
      <c r="I26" s="111">
        <v>110000</v>
      </c>
      <c r="J26" s="112">
        <f>SUM(I26)</f>
        <v>110000</v>
      </c>
      <c r="K26" s="62">
        <v>0.9</v>
      </c>
      <c r="L26" s="42">
        <f>I26*K26</f>
        <v>99000</v>
      </c>
      <c r="M26" s="91"/>
      <c r="N26" s="104">
        <v>0</v>
      </c>
      <c r="O26" s="3">
        <f>Q26+S26</f>
        <v>110000</v>
      </c>
      <c r="P26" s="107">
        <f>0</f>
        <v>0</v>
      </c>
      <c r="Q26" s="661">
        <v>30000</v>
      </c>
      <c r="R26" s="662"/>
      <c r="S26" s="3">
        <v>80000</v>
      </c>
    </row>
    <row r="27" spans="1:33" s="15" customFormat="1" ht="55.5" customHeight="1" x14ac:dyDescent="0.3">
      <c r="A27" s="16"/>
      <c r="B27" s="58" t="s">
        <v>82</v>
      </c>
      <c r="C27" s="18">
        <v>610</v>
      </c>
      <c r="D27" s="80"/>
      <c r="E27" s="18">
        <f>C27</f>
        <v>610</v>
      </c>
      <c r="F27" s="109" t="s">
        <v>12</v>
      </c>
      <c r="G27" s="109" t="s">
        <v>9</v>
      </c>
      <c r="H27" s="109" t="s">
        <v>9</v>
      </c>
      <c r="I27" s="111">
        <v>110000</v>
      </c>
      <c r="J27" s="112">
        <f>SUM(I27)</f>
        <v>110000</v>
      </c>
      <c r="K27" s="62">
        <v>0.9</v>
      </c>
      <c r="L27" s="42">
        <f>I27*K27</f>
        <v>99000</v>
      </c>
      <c r="M27" s="91"/>
      <c r="N27" s="104">
        <v>0</v>
      </c>
      <c r="O27" s="3">
        <f>Q27+S27</f>
        <v>110000</v>
      </c>
      <c r="P27" s="107">
        <f>0</f>
        <v>0</v>
      </c>
      <c r="Q27" s="661">
        <v>30000</v>
      </c>
      <c r="R27" s="662"/>
      <c r="S27" s="3">
        <v>80000</v>
      </c>
    </row>
    <row r="28" spans="1:33" s="15" customFormat="1" ht="53.25" customHeight="1" x14ac:dyDescent="0.3">
      <c r="A28" s="16"/>
      <c r="B28" s="57" t="s">
        <v>58</v>
      </c>
      <c r="C28" s="18">
        <v>601</v>
      </c>
      <c r="D28" s="80"/>
      <c r="E28" s="18">
        <f>C28</f>
        <v>601</v>
      </c>
      <c r="F28" s="109" t="s">
        <v>7</v>
      </c>
      <c r="G28" s="109"/>
      <c r="H28" s="109" t="s">
        <v>47</v>
      </c>
      <c r="I28" s="111">
        <v>105000</v>
      </c>
      <c r="J28" s="112">
        <f>SUM(I28)</f>
        <v>105000</v>
      </c>
      <c r="K28" s="62">
        <v>0.9</v>
      </c>
      <c r="L28" s="42">
        <f>I28*K28</f>
        <v>94500</v>
      </c>
      <c r="M28" s="91"/>
      <c r="N28" s="104">
        <v>0</v>
      </c>
      <c r="O28" s="3">
        <f>Q28+S28</f>
        <v>105000</v>
      </c>
      <c r="P28" s="107">
        <f>0</f>
        <v>0</v>
      </c>
      <c r="Q28" s="661">
        <v>29000</v>
      </c>
      <c r="R28" s="662"/>
      <c r="S28" s="3">
        <v>76000</v>
      </c>
    </row>
    <row r="29" spans="1:33" s="15" customFormat="1" ht="2.25" hidden="1" customHeight="1" x14ac:dyDescent="0.3">
      <c r="A29" s="16"/>
      <c r="B29" s="17"/>
      <c r="C29" s="18"/>
      <c r="D29" s="18">
        <f>SUM(D16:D28)</f>
        <v>3839</v>
      </c>
      <c r="E29" s="18"/>
      <c r="F29" s="90"/>
      <c r="G29" s="90"/>
      <c r="H29" s="90"/>
      <c r="I29" s="98"/>
      <c r="J29" s="99"/>
      <c r="K29" s="102"/>
      <c r="L29" s="103"/>
      <c r="M29" s="91"/>
      <c r="N29" s="92"/>
      <c r="O29" s="94"/>
      <c r="P29" s="96"/>
      <c r="Q29" s="106"/>
      <c r="R29" s="107"/>
      <c r="S29" s="94"/>
    </row>
    <row r="30" spans="1:33" s="15" customFormat="1" ht="24.75" hidden="1" customHeight="1" x14ac:dyDescent="0.3">
      <c r="A30" s="16"/>
      <c r="B30" s="17"/>
      <c r="C30" s="18"/>
      <c r="D30" s="80"/>
      <c r="E30" s="18"/>
      <c r="F30" s="90"/>
      <c r="G30" s="90"/>
      <c r="H30" s="90"/>
      <c r="I30" s="98"/>
      <c r="J30" s="99"/>
      <c r="K30" s="102"/>
      <c r="L30" s="103"/>
      <c r="M30" s="91"/>
      <c r="N30" s="92"/>
      <c r="O30" s="94"/>
      <c r="P30" s="96"/>
      <c r="Q30" s="106"/>
      <c r="R30" s="107"/>
      <c r="S30" s="94"/>
    </row>
    <row r="31" spans="1:33" s="15" customFormat="1" ht="38.25" hidden="1" customHeight="1" x14ac:dyDescent="0.3">
      <c r="A31" s="16"/>
      <c r="B31" s="17"/>
      <c r="C31" s="18"/>
      <c r="D31" s="80"/>
      <c r="E31" s="18"/>
      <c r="F31" s="90"/>
      <c r="G31" s="90"/>
      <c r="H31" s="90"/>
      <c r="I31" s="98"/>
      <c r="J31" s="99"/>
      <c r="K31" s="102"/>
      <c r="L31" s="103"/>
      <c r="M31" s="91"/>
      <c r="N31" s="92"/>
      <c r="O31" s="94"/>
      <c r="P31" s="96"/>
      <c r="Q31" s="106"/>
      <c r="R31" s="107"/>
      <c r="S31" s="94"/>
    </row>
    <row r="32" spans="1:33" s="15" customFormat="1" ht="38.25" hidden="1" customHeight="1" x14ac:dyDescent="0.2">
      <c r="A32" s="16"/>
      <c r="B32" s="16"/>
      <c r="C32" s="18"/>
      <c r="D32" s="18"/>
      <c r="E32" s="18"/>
      <c r="F32" s="76"/>
      <c r="G32" s="76"/>
      <c r="H32" s="76"/>
      <c r="I32" s="3"/>
      <c r="J32" s="3"/>
      <c r="K32" s="3"/>
      <c r="L32" s="77"/>
      <c r="M32" s="77"/>
      <c r="N32" s="77"/>
      <c r="O32" s="77"/>
      <c r="P32" s="77"/>
      <c r="Q32" s="672"/>
      <c r="R32" s="673"/>
      <c r="S32" s="3"/>
    </row>
    <row r="33" spans="1:25" ht="42" customHeight="1" x14ac:dyDescent="0.3">
      <c r="A33" s="682" t="s">
        <v>31</v>
      </c>
      <c r="B33" s="683"/>
      <c r="C33" s="84">
        <f>SUM(C16:C32)</f>
        <v>8027.8</v>
      </c>
      <c r="D33" s="84">
        <f>SUM(D16:D32)</f>
        <v>7678</v>
      </c>
      <c r="E33" s="84">
        <f>SUM(D16:E28)</f>
        <v>8027.8</v>
      </c>
      <c r="F33" s="85"/>
      <c r="G33" s="85"/>
      <c r="H33" s="85"/>
      <c r="I33" s="666">
        <f>SUM(I16:I32)</f>
        <v>1128563.92</v>
      </c>
      <c r="J33" s="667"/>
      <c r="K33" s="86"/>
      <c r="L33" s="87">
        <f>SUM(L16:L32)</f>
        <v>1018156.0499999999</v>
      </c>
      <c r="M33" s="684">
        <f>SUM(M16:M32)</f>
        <v>178625.93</v>
      </c>
      <c r="N33" s="685"/>
      <c r="O33" s="87">
        <f>SUM(O16:O32)</f>
        <v>895763.71</v>
      </c>
      <c r="P33" s="87">
        <v>0</v>
      </c>
      <c r="Q33" s="686">
        <f>SUM(Q16:Q32)</f>
        <v>400000.25</v>
      </c>
      <c r="R33" s="687"/>
      <c r="S33" s="88">
        <f>SUM(S16:S32)</f>
        <v>495763.45999999996</v>
      </c>
      <c r="T33" s="147">
        <v>388051.8</v>
      </c>
      <c r="U33" s="55">
        <v>267229.56</v>
      </c>
    </row>
    <row r="34" spans="1:25" ht="51.75" hidden="1" customHeight="1" x14ac:dyDescent="0.2">
      <c r="A34" s="4"/>
      <c r="B34" s="6" t="s">
        <v>46</v>
      </c>
      <c r="C34" s="723"/>
      <c r="D34" s="724"/>
      <c r="E34" s="5"/>
      <c r="F34" s="723"/>
      <c r="G34" s="724"/>
      <c r="H34" s="4"/>
      <c r="I34" s="723"/>
      <c r="J34" s="724"/>
      <c r="K34" s="4"/>
      <c r="L34" s="723"/>
      <c r="M34" s="724"/>
      <c r="N34" s="4"/>
      <c r="O34" s="9"/>
      <c r="P34" s="7"/>
      <c r="Q34" s="725"/>
      <c r="R34" s="724"/>
      <c r="S34" s="24">
        <v>155000</v>
      </c>
    </row>
    <row r="35" spans="1:25" ht="26.25" hidden="1" customHeight="1" x14ac:dyDescent="0.2">
      <c r="A35" s="30"/>
      <c r="B35" s="136" t="s">
        <v>84</v>
      </c>
      <c r="C35" s="30"/>
      <c r="D35" s="30"/>
      <c r="E35" s="137"/>
      <c r="F35" s="30"/>
      <c r="G35" s="30"/>
      <c r="H35" s="30"/>
      <c r="I35" s="30"/>
      <c r="J35" s="30"/>
      <c r="K35" s="30"/>
      <c r="L35" s="30"/>
      <c r="M35" s="30"/>
      <c r="N35" s="30"/>
      <c r="O35" s="138"/>
      <c r="P35" s="139"/>
      <c r="Q35" s="688">
        <v>127</v>
      </c>
      <c r="R35" s="688"/>
      <c r="S35" s="28">
        <v>258297.66</v>
      </c>
    </row>
    <row r="36" spans="1:25" ht="41.25" customHeight="1" x14ac:dyDescent="0.2">
      <c r="A36" s="657" t="s">
        <v>27</v>
      </c>
      <c r="B36" s="658"/>
      <c r="C36" s="658"/>
      <c r="D36" s="658"/>
      <c r="E36" s="658"/>
      <c r="F36" s="658"/>
      <c r="G36" s="658"/>
      <c r="H36" s="658"/>
      <c r="I36" s="658"/>
      <c r="J36" s="658"/>
      <c r="K36" s="658"/>
      <c r="L36" s="658"/>
      <c r="M36" s="658"/>
      <c r="N36" s="658"/>
      <c r="O36" s="658"/>
      <c r="P36" s="658"/>
      <c r="Q36" s="658"/>
      <c r="R36" s="658"/>
      <c r="S36" s="659"/>
    </row>
    <row r="37" spans="1:25" s="113" customFormat="1" ht="80.25" customHeight="1" x14ac:dyDescent="0.3">
      <c r="A37" s="16">
        <v>2</v>
      </c>
      <c r="B37" s="17" t="s">
        <v>52</v>
      </c>
      <c r="C37" s="631">
        <v>581</v>
      </c>
      <c r="D37" s="632"/>
      <c r="E37" s="18" t="s">
        <v>39</v>
      </c>
      <c r="F37" s="660" t="s">
        <v>11</v>
      </c>
      <c r="G37" s="654"/>
      <c r="H37" s="109" t="s">
        <v>47</v>
      </c>
      <c r="I37" s="631"/>
      <c r="J37" s="632"/>
      <c r="K37" s="105"/>
      <c r="L37" s="631"/>
      <c r="M37" s="632"/>
      <c r="N37" s="110">
        <v>0</v>
      </c>
      <c r="O37" s="110">
        <f>S37</f>
        <v>8535.94</v>
      </c>
      <c r="P37" s="110">
        <f>0</f>
        <v>0</v>
      </c>
      <c r="Q37" s="661">
        <f>0</f>
        <v>0</v>
      </c>
      <c r="R37" s="662"/>
      <c r="S37" s="110">
        <v>8535.94</v>
      </c>
      <c r="W37" s="113" t="s">
        <v>3</v>
      </c>
      <c r="Y37" s="114"/>
    </row>
    <row r="38" spans="1:25" s="113" customFormat="1" ht="78" customHeight="1" x14ac:dyDescent="0.3">
      <c r="A38" s="16">
        <v>3</v>
      </c>
      <c r="B38" s="17" t="s">
        <v>53</v>
      </c>
      <c r="C38" s="18">
        <v>405</v>
      </c>
      <c r="D38" s="108"/>
      <c r="E38" s="108" t="s">
        <v>39</v>
      </c>
      <c r="F38" s="108" t="s">
        <v>7</v>
      </c>
      <c r="G38" s="108"/>
      <c r="H38" s="108" t="s">
        <v>7</v>
      </c>
      <c r="I38" s="672">
        <v>2028.02</v>
      </c>
      <c r="J38" s="673"/>
      <c r="K38" s="20">
        <v>0.9</v>
      </c>
      <c r="L38" s="3">
        <f>O38</f>
        <v>2028.02</v>
      </c>
      <c r="M38" s="672">
        <v>0</v>
      </c>
      <c r="N38" s="673"/>
      <c r="O38" s="3">
        <f>'[1]Подрядный способ'!$J$5</f>
        <v>2028.02</v>
      </c>
      <c r="P38" s="107">
        <f>0</f>
        <v>0</v>
      </c>
      <c r="Q38" s="661">
        <f>0</f>
        <v>0</v>
      </c>
      <c r="R38" s="662"/>
      <c r="S38" s="3">
        <f>O38</f>
        <v>2028.02</v>
      </c>
      <c r="Y38" s="114"/>
    </row>
    <row r="39" spans="1:25" s="113" customFormat="1" ht="87" customHeight="1" x14ac:dyDescent="0.3">
      <c r="A39" s="16">
        <v>4</v>
      </c>
      <c r="B39" s="17" t="s">
        <v>54</v>
      </c>
      <c r="C39" s="18">
        <v>903</v>
      </c>
      <c r="D39" s="631" t="s">
        <v>39</v>
      </c>
      <c r="E39" s="632"/>
      <c r="F39" s="108" t="s">
        <v>7</v>
      </c>
      <c r="G39" s="631" t="s">
        <v>7</v>
      </c>
      <c r="H39" s="632"/>
      <c r="I39" s="672">
        <v>2327.06</v>
      </c>
      <c r="J39" s="673"/>
      <c r="K39" s="20">
        <v>0.9</v>
      </c>
      <c r="L39" s="3">
        <f>O39</f>
        <v>2327.06</v>
      </c>
      <c r="M39" s="672">
        <v>0</v>
      </c>
      <c r="N39" s="673"/>
      <c r="O39" s="3">
        <f>'[1]Подрядный способ'!$J$6</f>
        <v>2327.06</v>
      </c>
      <c r="P39" s="107">
        <f>0</f>
        <v>0</v>
      </c>
      <c r="Q39" s="661">
        <f>0</f>
        <v>0</v>
      </c>
      <c r="R39" s="662"/>
      <c r="S39" s="3">
        <f>O39</f>
        <v>2327.06</v>
      </c>
      <c r="X39" s="114"/>
    </row>
    <row r="40" spans="1:25" ht="38.25" customHeight="1" x14ac:dyDescent="0.3">
      <c r="A40" s="30"/>
      <c r="B40" s="117" t="s">
        <v>32</v>
      </c>
      <c r="C40" s="31"/>
      <c r="D40" s="32"/>
      <c r="E40" s="32"/>
      <c r="F40" s="32"/>
      <c r="G40" s="32"/>
      <c r="H40" s="32"/>
      <c r="I40" s="666">
        <f>SUM(I37:J39)</f>
        <v>4355.08</v>
      </c>
      <c r="J40" s="667"/>
      <c r="K40" s="33"/>
      <c r="L40" s="29">
        <f>SUM(L37:L39)</f>
        <v>4355.08</v>
      </c>
      <c r="M40" s="666">
        <f>SUM(M37:N39)</f>
        <v>0</v>
      </c>
      <c r="N40" s="667"/>
      <c r="O40" s="29">
        <f>P40+Q40+S40</f>
        <v>12891.02</v>
      </c>
      <c r="P40" s="116">
        <f>SUM(P33:P39)</f>
        <v>0</v>
      </c>
      <c r="Q40" s="664">
        <f>SUM(Q37:R39)</f>
        <v>0</v>
      </c>
      <c r="R40" s="668"/>
      <c r="S40" s="29">
        <f>SUM(S37:S39)</f>
        <v>12891.02</v>
      </c>
      <c r="Y40" s="47"/>
    </row>
    <row r="41" spans="1:25" ht="44.25" customHeight="1" x14ac:dyDescent="0.3">
      <c r="A41" s="4"/>
      <c r="B41" s="6" t="s">
        <v>46</v>
      </c>
      <c r="C41" s="34"/>
      <c r="D41" s="35"/>
      <c r="E41" s="35"/>
      <c r="F41" s="35"/>
      <c r="G41" s="35"/>
      <c r="H41" s="35"/>
      <c r="I41" s="36"/>
      <c r="J41" s="37"/>
      <c r="K41" s="38"/>
      <c r="L41" s="39"/>
      <c r="M41" s="36"/>
      <c r="N41" s="40"/>
      <c r="O41" s="39"/>
      <c r="P41" s="68"/>
      <c r="Q41" s="67"/>
      <c r="R41" s="37"/>
      <c r="S41" s="39">
        <f>S40</f>
        <v>12891.02</v>
      </c>
      <c r="Y41" s="47"/>
    </row>
    <row r="42" spans="1:25" ht="0.75" customHeight="1" x14ac:dyDescent="0.3">
      <c r="A42" s="657" t="s">
        <v>28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  <c r="O42" s="658"/>
      <c r="P42" s="658"/>
      <c r="Q42" s="658"/>
      <c r="R42" s="658"/>
      <c r="S42" s="659"/>
      <c r="Y42" s="47"/>
    </row>
    <row r="43" spans="1:25" s="45" customFormat="1" ht="75.75" hidden="1" customHeight="1" x14ac:dyDescent="0.3">
      <c r="A43" s="8" t="s">
        <v>41</v>
      </c>
      <c r="B43" s="65" t="s">
        <v>41</v>
      </c>
      <c r="C43" s="46" t="s">
        <v>41</v>
      </c>
      <c r="D43" s="8"/>
      <c r="E43" s="8" t="s">
        <v>41</v>
      </c>
      <c r="F43" s="8" t="s">
        <v>41</v>
      </c>
      <c r="G43" s="8"/>
      <c r="H43" s="8" t="s">
        <v>41</v>
      </c>
      <c r="I43" s="70" t="s">
        <v>41</v>
      </c>
      <c r="J43" s="66"/>
      <c r="K43" s="66"/>
      <c r="L43" s="42" t="s">
        <v>41</v>
      </c>
      <c r="M43" s="70"/>
      <c r="N43" s="71" t="s">
        <v>41</v>
      </c>
      <c r="O43" s="42" t="s">
        <v>41</v>
      </c>
      <c r="P43" s="43" t="s">
        <v>41</v>
      </c>
      <c r="Q43" s="44" t="s">
        <v>41</v>
      </c>
      <c r="R43" s="66"/>
      <c r="S43" s="42" t="s">
        <v>41</v>
      </c>
      <c r="Y43" s="47"/>
    </row>
    <row r="44" spans="1:25" s="45" customFormat="1" ht="33.75" hidden="1" customHeight="1" x14ac:dyDescent="0.3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Y44" s="47"/>
    </row>
    <row r="45" spans="1:25" ht="46.5" hidden="1" customHeight="1" x14ac:dyDescent="0.2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1:25" ht="37.5" customHeight="1" x14ac:dyDescent="0.2">
      <c r="A46" s="669" t="s">
        <v>51</v>
      </c>
      <c r="B46" s="670"/>
      <c r="C46" s="670"/>
      <c r="D46" s="670"/>
      <c r="E46" s="670"/>
      <c r="F46" s="670"/>
      <c r="G46" s="670"/>
      <c r="H46" s="670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1"/>
      <c r="T46" s="25"/>
    </row>
    <row r="47" spans="1:25" ht="60.75" customHeight="1" x14ac:dyDescent="0.2">
      <c r="A47" s="16" t="s">
        <v>71</v>
      </c>
      <c r="B47" s="133" t="s">
        <v>10</v>
      </c>
      <c r="C47" s="142">
        <v>1717</v>
      </c>
      <c r="D47" s="115"/>
      <c r="E47" s="142">
        <f>C47</f>
        <v>1717</v>
      </c>
      <c r="F47" s="660" t="s">
        <v>74</v>
      </c>
      <c r="G47" s="654"/>
      <c r="H47" s="115" t="s">
        <v>75</v>
      </c>
      <c r="I47" s="631"/>
      <c r="J47" s="632"/>
      <c r="K47" s="105"/>
      <c r="L47" s="631"/>
      <c r="M47" s="632"/>
      <c r="N47" s="110">
        <v>0</v>
      </c>
      <c r="O47" s="110">
        <v>120000</v>
      </c>
      <c r="P47" s="110">
        <v>0</v>
      </c>
      <c r="Q47" s="661">
        <v>0</v>
      </c>
      <c r="R47" s="662"/>
      <c r="S47" s="110">
        <v>12000</v>
      </c>
    </row>
    <row r="48" spans="1:25" ht="63.75" customHeight="1" x14ac:dyDescent="0.2">
      <c r="A48" s="16">
        <v>2</v>
      </c>
      <c r="B48" s="61" t="s">
        <v>36</v>
      </c>
      <c r="C48" s="142">
        <v>329</v>
      </c>
      <c r="D48" s="115"/>
      <c r="E48" s="142"/>
      <c r="F48" s="660" t="s">
        <v>7</v>
      </c>
      <c r="G48" s="654"/>
      <c r="H48" s="115" t="s">
        <v>13</v>
      </c>
      <c r="I48" s="631"/>
      <c r="J48" s="632"/>
      <c r="K48" s="108"/>
      <c r="L48" s="631"/>
      <c r="M48" s="632"/>
      <c r="N48" s="110">
        <v>0</v>
      </c>
      <c r="O48" s="110">
        <f t="shared" ref="O48:O55" si="0">S48</f>
        <v>12000</v>
      </c>
      <c r="P48" s="110">
        <f>0</f>
        <v>0</v>
      </c>
      <c r="Q48" s="661">
        <f>0</f>
        <v>0</v>
      </c>
      <c r="R48" s="662"/>
      <c r="S48" s="110">
        <v>12000</v>
      </c>
    </row>
    <row r="49" spans="1:40" ht="63.75" customHeight="1" x14ac:dyDescent="0.2">
      <c r="A49" s="16">
        <v>3</v>
      </c>
      <c r="B49" s="133" t="s">
        <v>55</v>
      </c>
      <c r="C49" s="142">
        <v>1206</v>
      </c>
      <c r="D49" s="115"/>
      <c r="E49" s="142"/>
      <c r="F49" s="660" t="s">
        <v>12</v>
      </c>
      <c r="G49" s="654"/>
      <c r="H49" s="115" t="s">
        <v>7</v>
      </c>
      <c r="I49" s="631"/>
      <c r="J49" s="632"/>
      <c r="K49" s="63"/>
      <c r="L49" s="631"/>
      <c r="M49" s="632"/>
      <c r="N49" s="64">
        <v>0</v>
      </c>
      <c r="O49" s="64">
        <f t="shared" si="0"/>
        <v>12000</v>
      </c>
      <c r="P49" s="64">
        <f>0</f>
        <v>0</v>
      </c>
      <c r="Q49" s="661">
        <f>0</f>
        <v>0</v>
      </c>
      <c r="R49" s="662"/>
      <c r="S49" s="64">
        <v>12000</v>
      </c>
    </row>
    <row r="50" spans="1:40" ht="62.25" customHeight="1" x14ac:dyDescent="0.2">
      <c r="A50" s="16">
        <v>4</v>
      </c>
      <c r="B50" s="134" t="s">
        <v>83</v>
      </c>
      <c r="C50" s="142">
        <v>514</v>
      </c>
      <c r="D50" s="115"/>
      <c r="E50" s="142"/>
      <c r="F50" s="660" t="s">
        <v>86</v>
      </c>
      <c r="G50" s="654"/>
      <c r="H50" s="115" t="s">
        <v>13</v>
      </c>
      <c r="I50" s="631"/>
      <c r="J50" s="632"/>
      <c r="K50" s="63"/>
      <c r="L50" s="631"/>
      <c r="M50" s="632"/>
      <c r="N50" s="64">
        <v>0</v>
      </c>
      <c r="O50" s="64">
        <f t="shared" si="0"/>
        <v>10000</v>
      </c>
      <c r="P50" s="64">
        <f>0</f>
        <v>0</v>
      </c>
      <c r="Q50" s="661">
        <f>0</f>
        <v>0</v>
      </c>
      <c r="R50" s="662"/>
      <c r="S50" s="64">
        <v>10000</v>
      </c>
    </row>
    <row r="51" spans="1:40" ht="60.75" customHeight="1" x14ac:dyDescent="0.2">
      <c r="A51" s="16">
        <v>5</v>
      </c>
      <c r="B51" s="61" t="s">
        <v>90</v>
      </c>
      <c r="C51" s="142">
        <v>1036</v>
      </c>
      <c r="D51" s="115"/>
      <c r="E51" s="142"/>
      <c r="F51" s="660" t="s">
        <v>12</v>
      </c>
      <c r="G51" s="654"/>
      <c r="H51" s="115" t="s">
        <v>85</v>
      </c>
      <c r="I51" s="631"/>
      <c r="J51" s="632"/>
      <c r="K51" s="63"/>
      <c r="L51" s="630"/>
      <c r="M51" s="630"/>
      <c r="N51" s="64">
        <v>0</v>
      </c>
      <c r="O51" s="64">
        <f t="shared" si="0"/>
        <v>12000</v>
      </c>
      <c r="P51" s="64">
        <f>0</f>
        <v>0</v>
      </c>
      <c r="Q51" s="663">
        <f>0</f>
        <v>0</v>
      </c>
      <c r="R51" s="663"/>
      <c r="S51" s="64">
        <v>12000</v>
      </c>
    </row>
    <row r="52" spans="1:40" ht="60.75" customHeight="1" x14ac:dyDescent="0.2">
      <c r="A52" s="16">
        <v>6</v>
      </c>
      <c r="B52" s="133" t="s">
        <v>57</v>
      </c>
      <c r="C52" s="146">
        <v>329</v>
      </c>
      <c r="D52" s="115"/>
      <c r="E52" s="142"/>
      <c r="F52" s="660" t="s">
        <v>12</v>
      </c>
      <c r="G52" s="654"/>
      <c r="H52" s="115" t="s">
        <v>7</v>
      </c>
      <c r="I52" s="631"/>
      <c r="J52" s="632"/>
      <c r="K52" s="63"/>
      <c r="L52" s="631"/>
      <c r="M52" s="632"/>
      <c r="N52" s="64">
        <v>0</v>
      </c>
      <c r="O52" s="64">
        <f t="shared" si="0"/>
        <v>12000</v>
      </c>
      <c r="P52" s="64">
        <f>0</f>
        <v>0</v>
      </c>
      <c r="Q52" s="661">
        <f>0</f>
        <v>0</v>
      </c>
      <c r="R52" s="662"/>
      <c r="S52" s="64">
        <v>12000</v>
      </c>
    </row>
    <row r="53" spans="1:40" ht="60.75" customHeight="1" x14ac:dyDescent="0.2">
      <c r="A53" s="16" t="s">
        <v>70</v>
      </c>
      <c r="B53" s="135" t="s">
        <v>79</v>
      </c>
      <c r="C53" s="142">
        <v>767</v>
      </c>
      <c r="D53" s="115"/>
      <c r="E53" s="142">
        <v>767</v>
      </c>
      <c r="F53" s="660" t="s">
        <v>74</v>
      </c>
      <c r="G53" s="654"/>
      <c r="H53" s="115" t="s">
        <v>75</v>
      </c>
      <c r="I53" s="75"/>
      <c r="J53" s="75"/>
      <c r="K53" s="75"/>
      <c r="L53" s="75"/>
      <c r="M53" s="75"/>
      <c r="N53" s="110">
        <v>0</v>
      </c>
      <c r="O53" s="77">
        <f t="shared" si="0"/>
        <v>11000</v>
      </c>
      <c r="P53" s="110">
        <f>0</f>
        <v>0</v>
      </c>
      <c r="Q53" s="661">
        <f>0</f>
        <v>0</v>
      </c>
      <c r="R53" s="662"/>
      <c r="S53" s="77">
        <v>11000</v>
      </c>
    </row>
    <row r="54" spans="1:40" ht="60.75" customHeight="1" x14ac:dyDescent="0.2">
      <c r="A54" s="16" t="s">
        <v>72</v>
      </c>
      <c r="B54" s="140" t="s">
        <v>78</v>
      </c>
      <c r="C54" s="142">
        <v>610</v>
      </c>
      <c r="D54" s="115"/>
      <c r="E54" s="142">
        <v>610</v>
      </c>
      <c r="F54" s="660" t="s">
        <v>74</v>
      </c>
      <c r="G54" s="654"/>
      <c r="H54" s="115" t="s">
        <v>75</v>
      </c>
      <c r="I54" s="75"/>
      <c r="J54" s="75"/>
      <c r="K54" s="75"/>
      <c r="L54" s="75"/>
      <c r="M54" s="75"/>
      <c r="N54" s="110">
        <v>0</v>
      </c>
      <c r="O54" s="77">
        <f t="shared" si="0"/>
        <v>12000</v>
      </c>
      <c r="P54" s="110">
        <f>0</f>
        <v>0</v>
      </c>
      <c r="Q54" s="661">
        <f>0</f>
        <v>0</v>
      </c>
      <c r="R54" s="662"/>
      <c r="S54" s="77">
        <v>12000</v>
      </c>
    </row>
    <row r="55" spans="1:40" ht="60.75" customHeight="1" x14ac:dyDescent="0.2">
      <c r="A55" s="16" t="s">
        <v>73</v>
      </c>
      <c r="B55" s="57" t="s">
        <v>58</v>
      </c>
      <c r="C55" s="142">
        <v>601</v>
      </c>
      <c r="D55" s="115"/>
      <c r="E55" s="142">
        <v>601</v>
      </c>
      <c r="F55" s="660" t="s">
        <v>74</v>
      </c>
      <c r="G55" s="654"/>
      <c r="H55" s="115" t="s">
        <v>75</v>
      </c>
      <c r="I55" s="75"/>
      <c r="J55" s="75"/>
      <c r="K55" s="75"/>
      <c r="L55" s="75"/>
      <c r="M55" s="75"/>
      <c r="N55" s="110">
        <v>0</v>
      </c>
      <c r="O55" s="77">
        <f t="shared" si="0"/>
        <v>12000</v>
      </c>
      <c r="P55" s="110">
        <f>0</f>
        <v>0</v>
      </c>
      <c r="Q55" s="661">
        <f>0</f>
        <v>0</v>
      </c>
      <c r="R55" s="662"/>
      <c r="S55" s="77">
        <v>12000</v>
      </c>
    </row>
    <row r="56" spans="1:40" ht="36.75" customHeight="1" x14ac:dyDescent="0.2">
      <c r="A56" s="16">
        <v>10</v>
      </c>
      <c r="B56" s="132" t="s">
        <v>38</v>
      </c>
      <c r="C56" s="143">
        <v>1329</v>
      </c>
      <c r="D56" s="721">
        <v>1329</v>
      </c>
      <c r="E56" s="722"/>
      <c r="F56" s="115" t="s">
        <v>11</v>
      </c>
      <c r="G56" s="676" t="s">
        <v>47</v>
      </c>
      <c r="H56" s="677"/>
      <c r="I56" s="672"/>
      <c r="J56" s="673"/>
      <c r="K56" s="100">
        <v>0.9</v>
      </c>
      <c r="L56" s="101"/>
      <c r="M56" s="678">
        <v>0</v>
      </c>
      <c r="N56" s="679"/>
      <c r="O56" s="130">
        <f>Q56+S56</f>
        <v>1535.94</v>
      </c>
      <c r="P56" s="54">
        <v>0</v>
      </c>
      <c r="Q56" s="680">
        <v>0</v>
      </c>
      <c r="R56" s="681"/>
      <c r="S56" s="131">
        <v>1535.94</v>
      </c>
    </row>
    <row r="57" spans="1:40" ht="58.5" customHeight="1" x14ac:dyDescent="0.25">
      <c r="A57" s="16" t="s">
        <v>87</v>
      </c>
      <c r="B57" s="135" t="s">
        <v>80</v>
      </c>
      <c r="C57" s="142">
        <v>775</v>
      </c>
      <c r="D57" s="115"/>
      <c r="E57" s="142"/>
      <c r="F57" s="660" t="s">
        <v>8</v>
      </c>
      <c r="G57" s="654"/>
      <c r="H57" s="115" t="s">
        <v>12</v>
      </c>
      <c r="I57" s="75"/>
      <c r="J57" s="75"/>
      <c r="K57" s="75"/>
      <c r="L57" s="75"/>
      <c r="M57" s="75"/>
      <c r="N57" s="77">
        <v>0</v>
      </c>
      <c r="O57" s="77">
        <v>110000</v>
      </c>
      <c r="P57" s="77">
        <v>0</v>
      </c>
      <c r="Q57" s="661">
        <v>0</v>
      </c>
      <c r="R57" s="662"/>
      <c r="S57" s="77">
        <v>12000</v>
      </c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ht="34.5" customHeight="1" x14ac:dyDescent="0.25">
      <c r="A58" s="30"/>
      <c r="B58" s="141" t="s">
        <v>31</v>
      </c>
      <c r="C58" s="26">
        <f>SUM(C47:C57)</f>
        <v>9213</v>
      </c>
      <c r="D58" s="27"/>
      <c r="E58" s="26">
        <f>SUM(D53:E57)</f>
        <v>3307</v>
      </c>
      <c r="F58" s="27"/>
      <c r="G58" s="27"/>
      <c r="H58" s="27"/>
      <c r="I58" s="27"/>
      <c r="J58" s="27"/>
      <c r="K58" s="27"/>
      <c r="L58" s="27"/>
      <c r="M58" s="27"/>
      <c r="N58" s="28">
        <f>SUM(N47:N57)</f>
        <v>0</v>
      </c>
      <c r="O58" s="28">
        <f>SUM(O47:O57)</f>
        <v>324535.94</v>
      </c>
      <c r="P58" s="28">
        <f>SUM(P47:P57)</f>
        <v>0</v>
      </c>
      <c r="Q58" s="664">
        <f>SUM(Q47:R57)</f>
        <v>0</v>
      </c>
      <c r="R58" s="665"/>
      <c r="S58" s="28">
        <f>SUM(S47:S57)</f>
        <v>118535.94</v>
      </c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ht="57" customHeight="1" x14ac:dyDescent="0.25">
      <c r="A59" s="657" t="s">
        <v>29</v>
      </c>
      <c r="B59" s="658"/>
      <c r="C59" s="658"/>
      <c r="D59" s="658"/>
      <c r="E59" s="658"/>
      <c r="F59" s="658"/>
      <c r="G59" s="658"/>
      <c r="H59" s="658"/>
      <c r="I59" s="658"/>
      <c r="J59" s="658"/>
      <c r="K59" s="658"/>
      <c r="L59" s="658"/>
      <c r="M59" s="658"/>
      <c r="N59" s="658"/>
      <c r="O59" s="658"/>
      <c r="P59" s="658"/>
      <c r="Q59" s="658"/>
      <c r="R59" s="658"/>
      <c r="S59" s="659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</row>
    <row r="60" spans="1:40" ht="51" customHeight="1" x14ac:dyDescent="0.25">
      <c r="A60" s="8"/>
      <c r="B60" s="50" t="s">
        <v>49</v>
      </c>
      <c r="C60" s="646"/>
      <c r="D60" s="647"/>
      <c r="E60" s="46"/>
      <c r="F60" s="646"/>
      <c r="G60" s="647"/>
      <c r="H60" s="8"/>
      <c r="I60" s="646"/>
      <c r="J60" s="647"/>
      <c r="K60" s="8"/>
      <c r="L60" s="646"/>
      <c r="M60" s="647"/>
      <c r="N60" s="8"/>
      <c r="O60" s="8"/>
      <c r="P60" s="8"/>
      <c r="Q60" s="646"/>
      <c r="R60" s="647"/>
      <c r="S60" s="51">
        <f>I33-L33</f>
        <v>110407.87</v>
      </c>
      <c r="T60" s="48"/>
      <c r="U60" s="49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</row>
    <row r="61" spans="1:40" ht="45" customHeight="1" x14ac:dyDescent="0.25">
      <c r="A61" s="118"/>
      <c r="B61" s="61" t="s">
        <v>81</v>
      </c>
      <c r="C61" s="648"/>
      <c r="D61" s="649"/>
      <c r="E61" s="119"/>
      <c r="F61" s="648"/>
      <c r="G61" s="649"/>
      <c r="H61" s="118"/>
      <c r="I61" s="650">
        <f>I33+I40</f>
        <v>1132919</v>
      </c>
      <c r="J61" s="651"/>
      <c r="K61" s="109"/>
      <c r="L61" s="652">
        <f>L33+L40</f>
        <v>1022511.1299999999</v>
      </c>
      <c r="M61" s="653"/>
      <c r="N61" s="52">
        <f>M33+M40</f>
        <v>178625.93</v>
      </c>
      <c r="O61" s="52">
        <f>P61+Q61+S61</f>
        <v>788052.05</v>
      </c>
      <c r="P61" s="52">
        <v>0</v>
      </c>
      <c r="Q61" s="652">
        <f>Q33</f>
        <v>400000.25</v>
      </c>
      <c r="R61" s="654"/>
      <c r="S61" s="24">
        <v>388051.8</v>
      </c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</row>
    <row r="62" spans="1:40" ht="42" customHeight="1" x14ac:dyDescent="0.2">
      <c r="A62" s="118"/>
      <c r="B62" s="61" t="s">
        <v>46</v>
      </c>
      <c r="C62" s="120"/>
      <c r="D62" s="121"/>
      <c r="E62" s="119"/>
      <c r="F62" s="120"/>
      <c r="G62" s="121"/>
      <c r="H62" s="118"/>
      <c r="I62" s="122"/>
      <c r="J62" s="123"/>
      <c r="K62" s="124"/>
      <c r="L62" s="125"/>
      <c r="M62" s="126"/>
      <c r="N62" s="127"/>
      <c r="O62" s="128"/>
      <c r="P62" s="129"/>
      <c r="Q62" s="655"/>
      <c r="R62" s="656"/>
      <c r="S62" s="52">
        <v>258297.66</v>
      </c>
      <c r="U62" s="25"/>
    </row>
    <row r="63" spans="1:40" ht="45.75" customHeight="1" x14ac:dyDescent="0.25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9"/>
      <c r="T63" s="48"/>
      <c r="U63" s="48"/>
    </row>
    <row r="65" spans="16:19" ht="25.5" x14ac:dyDescent="0.35">
      <c r="P65" s="25"/>
      <c r="Q65" s="25"/>
      <c r="S65" s="23"/>
    </row>
  </sheetData>
  <mergeCells count="156">
    <mergeCell ref="T25:U25"/>
    <mergeCell ref="A15:S15"/>
    <mergeCell ref="C37:D37"/>
    <mergeCell ref="F37:G37"/>
    <mergeCell ref="L37:M37"/>
    <mergeCell ref="D56:E56"/>
    <mergeCell ref="G56:H56"/>
    <mergeCell ref="I56:J56"/>
    <mergeCell ref="M56:N56"/>
    <mergeCell ref="Q56:R56"/>
    <mergeCell ref="Q21:R21"/>
    <mergeCell ref="U17:V17"/>
    <mergeCell ref="D22:E22"/>
    <mergeCell ref="G22:H22"/>
    <mergeCell ref="I22:J22"/>
    <mergeCell ref="M22:N22"/>
    <mergeCell ref="Q22:R22"/>
    <mergeCell ref="C34:D34"/>
    <mergeCell ref="F34:G34"/>
    <mergeCell ref="I34:J34"/>
    <mergeCell ref="L34:M34"/>
    <mergeCell ref="Q34:R34"/>
    <mergeCell ref="Q25:R25"/>
    <mergeCell ref="Q18:R18"/>
    <mergeCell ref="M18:N18"/>
    <mergeCell ref="I18:J18"/>
    <mergeCell ref="G18:H18"/>
    <mergeCell ref="D18:E18"/>
    <mergeCell ref="Q24:R24"/>
    <mergeCell ref="Q32:R32"/>
    <mergeCell ref="I24:J24"/>
    <mergeCell ref="M24:N24"/>
    <mergeCell ref="D19:E19"/>
    <mergeCell ref="G19:H19"/>
    <mergeCell ref="I19:J19"/>
    <mergeCell ref="M19:N19"/>
    <mergeCell ref="Q19:R19"/>
    <mergeCell ref="D20:E20"/>
    <mergeCell ref="G20:H20"/>
    <mergeCell ref="I20:J20"/>
    <mergeCell ref="M20:N20"/>
    <mergeCell ref="Q20:R20"/>
    <mergeCell ref="D21:E21"/>
    <mergeCell ref="G21:H21"/>
    <mergeCell ref="I21:J21"/>
    <mergeCell ref="M21:N21"/>
    <mergeCell ref="Q26:R26"/>
    <mergeCell ref="Q27:R27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X17:Y17"/>
    <mergeCell ref="AA17:AB17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Q28:R28"/>
    <mergeCell ref="A36:S36"/>
    <mergeCell ref="D23:E23"/>
    <mergeCell ref="G23:H23"/>
    <mergeCell ref="I23:J23"/>
    <mergeCell ref="M23:N23"/>
    <mergeCell ref="Q23:R23"/>
    <mergeCell ref="A33:B33"/>
    <mergeCell ref="I33:J33"/>
    <mergeCell ref="M33:N33"/>
    <mergeCell ref="Q33:R33"/>
    <mergeCell ref="Q35:R35"/>
    <mergeCell ref="I38:J38"/>
    <mergeCell ref="M38:N38"/>
    <mergeCell ref="Q38:R38"/>
    <mergeCell ref="D39:E39"/>
    <mergeCell ref="G39:H39"/>
    <mergeCell ref="I39:J39"/>
    <mergeCell ref="M39:N39"/>
    <mergeCell ref="Q39:R39"/>
    <mergeCell ref="I37:J37"/>
    <mergeCell ref="Q37:R37"/>
    <mergeCell ref="F48:G48"/>
    <mergeCell ref="I48:J48"/>
    <mergeCell ref="L48:M48"/>
    <mergeCell ref="Q48:R48"/>
    <mergeCell ref="F49:G49"/>
    <mergeCell ref="I49:J49"/>
    <mergeCell ref="L49:M49"/>
    <mergeCell ref="Q49:R49"/>
    <mergeCell ref="I40:J40"/>
    <mergeCell ref="M40:N40"/>
    <mergeCell ref="Q40:R40"/>
    <mergeCell ref="A42:S42"/>
    <mergeCell ref="A46:S46"/>
    <mergeCell ref="F47:G47"/>
    <mergeCell ref="I47:J47"/>
    <mergeCell ref="L47:M47"/>
    <mergeCell ref="Q47:R47"/>
    <mergeCell ref="Q62:R62"/>
    <mergeCell ref="A59:S59"/>
    <mergeCell ref="F52:G52"/>
    <mergeCell ref="I52:J52"/>
    <mergeCell ref="L52:M52"/>
    <mergeCell ref="Q52:R52"/>
    <mergeCell ref="F50:G50"/>
    <mergeCell ref="I50:J50"/>
    <mergeCell ref="L50:M50"/>
    <mergeCell ref="Q50:R50"/>
    <mergeCell ref="F51:G51"/>
    <mergeCell ref="I51:J51"/>
    <mergeCell ref="L51:M51"/>
    <mergeCell ref="Q51:R51"/>
    <mergeCell ref="Q53:R53"/>
    <mergeCell ref="Q54:R54"/>
    <mergeCell ref="Q55:R55"/>
    <mergeCell ref="Q57:R57"/>
    <mergeCell ref="Q58:R58"/>
    <mergeCell ref="F53:G53"/>
    <mergeCell ref="F54:G54"/>
    <mergeCell ref="F55:G55"/>
    <mergeCell ref="F57:G57"/>
    <mergeCell ref="C60:D60"/>
    <mergeCell ref="F60:G60"/>
    <mergeCell ref="I60:J60"/>
    <mergeCell ref="L60:M60"/>
    <mergeCell ref="Q60:R60"/>
    <mergeCell ref="C61:D61"/>
    <mergeCell ref="F61:G61"/>
    <mergeCell ref="I61:J61"/>
    <mergeCell ref="L61:M61"/>
    <mergeCell ref="Q61:R61"/>
  </mergeCells>
  <pageMargins left="0" right="0" top="0" bottom="0" header="0" footer="0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68"/>
  <sheetViews>
    <sheetView topLeftCell="A20" zoomScale="69" zoomScaleNormal="69" zoomScalePageLayoutView="60" workbookViewId="0">
      <selection activeCell="I25" sqref="I25"/>
    </sheetView>
  </sheetViews>
  <sheetFormatPr defaultColWidth="9.140625" defaultRowHeight="12.75" x14ac:dyDescent="0.2"/>
  <cols>
    <col min="1" max="1" width="5.28515625" style="10" customWidth="1"/>
    <col min="2" max="2" width="66.140625" style="10" customWidth="1"/>
    <col min="3" max="3" width="12.5703125" style="10" customWidth="1"/>
    <col min="4" max="4" width="11.7109375" style="10" hidden="1" customWidth="1"/>
    <col min="5" max="5" width="11.85546875" style="10" customWidth="1"/>
    <col min="6" max="6" width="15.28515625" style="10" customWidth="1"/>
    <col min="7" max="7" width="24.85546875" style="10" hidden="1" customWidth="1"/>
    <col min="8" max="8" width="13.42578125" style="10" customWidth="1"/>
    <col min="9" max="9" width="16.42578125" style="10" customWidth="1"/>
    <col min="10" max="10" width="0.28515625" style="10" hidden="1" customWidth="1"/>
    <col min="11" max="11" width="6" style="10" hidden="1" customWidth="1"/>
    <col min="12" max="12" width="19.7109375" style="10" customWidth="1"/>
    <col min="13" max="13" width="6.28515625" style="10" hidden="1" customWidth="1"/>
    <col min="14" max="14" width="14.85546875" style="147" customWidth="1"/>
    <col min="15" max="15" width="18.140625" style="10" customWidth="1"/>
    <col min="16" max="16" width="20" style="10" customWidth="1"/>
    <col min="17" max="17" width="14" style="10" customWidth="1"/>
    <col min="18" max="18" width="6.5703125" style="10" customWidth="1"/>
    <col min="19" max="19" width="25.28515625" style="10" customWidth="1"/>
    <col min="20" max="20" width="18.85546875" style="15" customWidth="1"/>
    <col min="21" max="21" width="33.140625" style="15" customWidth="1"/>
    <col min="22" max="22" width="20.28515625" style="15" customWidth="1"/>
    <col min="23" max="60" width="9.140625" style="15"/>
    <col min="61" max="16384" width="9.140625" style="10"/>
  </cols>
  <sheetData>
    <row r="1" spans="1:16302" ht="18.75" x14ac:dyDescent="0.3">
      <c r="A1" s="2"/>
      <c r="B1" s="189" t="s">
        <v>0</v>
      </c>
      <c r="C1" s="189"/>
      <c r="D1" s="189"/>
      <c r="E1" s="189"/>
      <c r="F1" s="189" t="s">
        <v>0</v>
      </c>
      <c r="G1" s="189"/>
      <c r="H1" s="189"/>
      <c r="I1" s="189"/>
      <c r="J1" s="189"/>
      <c r="K1" s="189"/>
      <c r="L1" s="189"/>
      <c r="M1" s="189"/>
      <c r="N1" s="293"/>
      <c r="O1" s="191"/>
      <c r="P1" s="190" t="s">
        <v>33</v>
      </c>
      <c r="Q1" s="190"/>
      <c r="R1" s="2"/>
      <c r="S1" s="2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50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50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89" t="s">
        <v>42</v>
      </c>
      <c r="C2" s="189"/>
      <c r="D2" s="189"/>
      <c r="E2" s="189"/>
      <c r="F2" s="189" t="s">
        <v>1</v>
      </c>
      <c r="G2" s="189"/>
      <c r="H2" s="189"/>
      <c r="I2" s="189"/>
      <c r="J2" s="189"/>
      <c r="K2" s="189"/>
      <c r="L2" s="189"/>
      <c r="M2" s="189"/>
      <c r="N2" s="294"/>
      <c r="O2" s="190"/>
      <c r="P2" s="190" t="s">
        <v>34</v>
      </c>
      <c r="Q2" s="189"/>
      <c r="R2" s="1"/>
      <c r="S2" s="2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50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5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89" t="s">
        <v>5</v>
      </c>
      <c r="C3" s="189"/>
      <c r="D3" s="189"/>
      <c r="E3" s="189"/>
      <c r="F3" s="189" t="s">
        <v>2</v>
      </c>
      <c r="G3" s="189"/>
      <c r="H3" s="189"/>
      <c r="I3" s="189"/>
      <c r="J3" s="189"/>
      <c r="K3" s="189"/>
      <c r="L3" s="189"/>
      <c r="M3" s="189"/>
      <c r="N3" s="294"/>
      <c r="O3" s="190"/>
      <c r="P3" s="190"/>
      <c r="Q3" s="189"/>
      <c r="R3" s="1"/>
      <c r="S3" s="2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50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50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89" t="s">
        <v>43</v>
      </c>
      <c r="C4" s="189"/>
      <c r="D4" s="189"/>
      <c r="E4" s="189"/>
      <c r="F4" s="189" t="s">
        <v>6</v>
      </c>
      <c r="G4" s="189"/>
      <c r="H4" s="189"/>
      <c r="I4" s="189"/>
      <c r="J4" s="189"/>
      <c r="K4" s="189"/>
      <c r="L4" s="189"/>
      <c r="M4" s="189"/>
      <c r="N4" s="294"/>
      <c r="O4" s="190"/>
      <c r="P4" s="190" t="s">
        <v>62</v>
      </c>
      <c r="Q4" s="189"/>
      <c r="R4" s="1"/>
      <c r="S4" s="2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50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50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89" t="s">
        <v>60</v>
      </c>
      <c r="C5" s="189"/>
      <c r="D5" s="189"/>
      <c r="E5" s="189"/>
      <c r="F5" s="189" t="s">
        <v>61</v>
      </c>
      <c r="G5" s="189"/>
      <c r="H5" s="189"/>
      <c r="I5" s="189"/>
      <c r="J5" s="189"/>
      <c r="K5" s="189"/>
      <c r="L5" s="189"/>
      <c r="M5" s="189"/>
      <c r="N5" s="294"/>
      <c r="O5" s="190"/>
      <c r="P5" s="189" t="s">
        <v>35</v>
      </c>
      <c r="Q5" s="189"/>
      <c r="R5" s="2"/>
      <c r="S5" s="2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50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50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1"/>
      <c r="C7" s="628" t="s">
        <v>59</v>
      </c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</row>
    <row r="8" spans="1:16302" ht="11.25" customHeight="1" x14ac:dyDescent="0.2">
      <c r="A8" s="11"/>
    </row>
    <row r="9" spans="1:16302" ht="43.5" customHeight="1" x14ac:dyDescent="0.2">
      <c r="A9" s="709" t="s">
        <v>4</v>
      </c>
      <c r="B9" s="726" t="s">
        <v>14</v>
      </c>
      <c r="C9" s="729" t="s">
        <v>15</v>
      </c>
      <c r="D9" s="726" t="s">
        <v>16</v>
      </c>
      <c r="E9" s="732"/>
      <c r="F9" s="726" t="s">
        <v>17</v>
      </c>
      <c r="G9" s="735"/>
      <c r="H9" s="732"/>
      <c r="I9" s="631" t="s">
        <v>18</v>
      </c>
      <c r="J9" s="737"/>
      <c r="K9" s="737"/>
      <c r="L9" s="632"/>
      <c r="M9" s="726" t="s">
        <v>65</v>
      </c>
      <c r="N9" s="732"/>
      <c r="O9" s="631" t="s">
        <v>68</v>
      </c>
      <c r="P9" s="737"/>
      <c r="Q9" s="737"/>
      <c r="R9" s="737"/>
      <c r="S9" s="632"/>
    </row>
    <row r="10" spans="1:16302" ht="18.75" customHeight="1" x14ac:dyDescent="0.2">
      <c r="A10" s="710"/>
      <c r="B10" s="727"/>
      <c r="C10" s="730"/>
      <c r="D10" s="727"/>
      <c r="E10" s="733"/>
      <c r="F10" s="728"/>
      <c r="G10" s="736"/>
      <c r="H10" s="734"/>
      <c r="I10" s="631" t="s">
        <v>77</v>
      </c>
      <c r="J10" s="737"/>
      <c r="K10" s="737"/>
      <c r="L10" s="632"/>
      <c r="M10" s="727"/>
      <c r="N10" s="733"/>
      <c r="O10" s="740" t="s">
        <v>19</v>
      </c>
      <c r="P10" s="737"/>
      <c r="Q10" s="737"/>
      <c r="R10" s="737"/>
      <c r="S10" s="632"/>
    </row>
    <row r="11" spans="1:16302" ht="18.75" customHeight="1" x14ac:dyDescent="0.2">
      <c r="A11" s="710"/>
      <c r="B11" s="727"/>
      <c r="C11" s="730"/>
      <c r="D11" s="727"/>
      <c r="E11" s="733"/>
      <c r="F11" s="225" t="s">
        <v>20</v>
      </c>
      <c r="G11" s="631" t="s">
        <v>21</v>
      </c>
      <c r="H11" s="632"/>
      <c r="I11" s="726" t="s">
        <v>22</v>
      </c>
      <c r="J11" s="732"/>
      <c r="K11" s="248"/>
      <c r="L11" s="729" t="s">
        <v>23</v>
      </c>
      <c r="M11" s="727"/>
      <c r="N11" s="733"/>
      <c r="O11" s="741"/>
      <c r="P11" s="732" t="s">
        <v>66</v>
      </c>
      <c r="Q11" s="726" t="s">
        <v>67</v>
      </c>
      <c r="R11" s="735"/>
      <c r="S11" s="732"/>
    </row>
    <row r="12" spans="1:16302" ht="18.75" customHeight="1" x14ac:dyDescent="0.2">
      <c r="A12" s="710"/>
      <c r="B12" s="727"/>
      <c r="C12" s="730"/>
      <c r="D12" s="727"/>
      <c r="E12" s="733"/>
      <c r="F12" s="225" t="s">
        <v>69</v>
      </c>
      <c r="G12" s="631" t="s">
        <v>69</v>
      </c>
      <c r="H12" s="632"/>
      <c r="I12" s="727"/>
      <c r="J12" s="733"/>
      <c r="K12" s="248"/>
      <c r="L12" s="730"/>
      <c r="M12" s="727"/>
      <c r="N12" s="733"/>
      <c r="O12" s="741"/>
      <c r="P12" s="733"/>
      <c r="Q12" s="728"/>
      <c r="R12" s="736"/>
      <c r="S12" s="734"/>
    </row>
    <row r="13" spans="1:16302" ht="95.25" customHeight="1" x14ac:dyDescent="0.2">
      <c r="A13" s="711"/>
      <c r="B13" s="728"/>
      <c r="C13" s="731"/>
      <c r="D13" s="728"/>
      <c r="E13" s="734"/>
      <c r="F13" s="225" t="s">
        <v>63</v>
      </c>
      <c r="G13" s="631" t="s">
        <v>64</v>
      </c>
      <c r="H13" s="632"/>
      <c r="I13" s="728"/>
      <c r="J13" s="734"/>
      <c r="K13" s="248"/>
      <c r="L13" s="731"/>
      <c r="M13" s="728"/>
      <c r="N13" s="734"/>
      <c r="O13" s="742"/>
      <c r="P13" s="734"/>
      <c r="Q13" s="631" t="s">
        <v>24</v>
      </c>
      <c r="R13" s="632"/>
      <c r="S13" s="225" t="s">
        <v>25</v>
      </c>
    </row>
    <row r="14" spans="1:16302" ht="18.75" x14ac:dyDescent="0.2">
      <c r="A14" s="13">
        <v>1</v>
      </c>
      <c r="B14" s="236">
        <v>2</v>
      </c>
      <c r="C14" s="158">
        <v>3</v>
      </c>
      <c r="D14" s="738">
        <v>4</v>
      </c>
      <c r="E14" s="739"/>
      <c r="F14" s="158">
        <v>5</v>
      </c>
      <c r="G14" s="738">
        <v>6</v>
      </c>
      <c r="H14" s="739"/>
      <c r="I14" s="738">
        <v>7</v>
      </c>
      <c r="J14" s="739"/>
      <c r="K14" s="158"/>
      <c r="L14" s="158">
        <v>8</v>
      </c>
      <c r="M14" s="738">
        <v>9</v>
      </c>
      <c r="N14" s="739"/>
      <c r="O14" s="192">
        <v>10</v>
      </c>
      <c r="P14" s="237">
        <v>11</v>
      </c>
      <c r="Q14" s="738">
        <v>12</v>
      </c>
      <c r="R14" s="739"/>
      <c r="S14" s="236">
        <v>13</v>
      </c>
    </row>
    <row r="15" spans="1:16302" ht="36" customHeight="1" x14ac:dyDescent="0.2">
      <c r="A15" s="635" t="s">
        <v>26</v>
      </c>
      <c r="B15" s="636"/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7"/>
    </row>
    <row r="16" spans="1:16302" ht="65.25" customHeight="1" x14ac:dyDescent="0.3">
      <c r="A16" s="16">
        <v>1</v>
      </c>
      <c r="B16" s="235" t="s">
        <v>48</v>
      </c>
      <c r="C16" s="18">
        <v>567</v>
      </c>
      <c r="D16" s="691">
        <v>567</v>
      </c>
      <c r="E16" s="692"/>
      <c r="F16" s="226" t="s">
        <v>76</v>
      </c>
      <c r="G16" s="226"/>
      <c r="H16" s="226" t="s">
        <v>75</v>
      </c>
      <c r="I16" s="672">
        <v>71245.2</v>
      </c>
      <c r="J16" s="673"/>
      <c r="K16" s="93">
        <v>0.9</v>
      </c>
      <c r="L16" s="3">
        <v>64800</v>
      </c>
      <c r="M16" s="650">
        <v>64742.8</v>
      </c>
      <c r="N16" s="651"/>
      <c r="O16" s="42">
        <f>Q16+S16</f>
        <v>6502.4</v>
      </c>
      <c r="P16" s="218">
        <f>0</f>
        <v>0</v>
      </c>
      <c r="Q16" s="661">
        <f>0</f>
        <v>0</v>
      </c>
      <c r="R16" s="662"/>
      <c r="S16" s="3">
        <v>6502.4</v>
      </c>
    </row>
    <row r="17" spans="1:61" ht="66.75" customHeight="1" x14ac:dyDescent="0.2">
      <c r="A17" s="16">
        <v>2</v>
      </c>
      <c r="B17" s="22" t="s">
        <v>44</v>
      </c>
      <c r="C17" s="18">
        <v>377</v>
      </c>
      <c r="D17" s="691">
        <v>377</v>
      </c>
      <c r="E17" s="692"/>
      <c r="F17" s="226" t="s">
        <v>76</v>
      </c>
      <c r="G17" s="660" t="s">
        <v>11</v>
      </c>
      <c r="H17" s="654"/>
      <c r="I17" s="672">
        <v>106395</v>
      </c>
      <c r="J17" s="673"/>
      <c r="K17" s="94">
        <v>0.9</v>
      </c>
      <c r="L17" s="249">
        <f>I17-(I17*0.9%)</f>
        <v>105437.44500000001</v>
      </c>
      <c r="M17" s="661">
        <v>3484.21</v>
      </c>
      <c r="N17" s="662"/>
      <c r="O17" s="52">
        <f>Q17+S17</f>
        <v>92679.51</v>
      </c>
      <c r="P17" s="218">
        <f>0</f>
        <v>0</v>
      </c>
      <c r="Q17" s="672">
        <f>72000</f>
        <v>72000</v>
      </c>
      <c r="R17" s="673"/>
      <c r="S17" s="3">
        <f>20679.51</f>
        <v>20679.509999999998</v>
      </c>
    </row>
    <row r="18" spans="1:61" ht="44.25" customHeight="1" x14ac:dyDescent="0.2">
      <c r="A18" s="16">
        <v>3</v>
      </c>
      <c r="B18" s="235" t="s">
        <v>30</v>
      </c>
      <c r="C18" s="18">
        <v>502</v>
      </c>
      <c r="D18" s="691">
        <v>502</v>
      </c>
      <c r="E18" s="692"/>
      <c r="F18" s="226" t="s">
        <v>76</v>
      </c>
      <c r="G18" s="660" t="s">
        <v>11</v>
      </c>
      <c r="H18" s="654"/>
      <c r="I18" s="672">
        <v>110501.12</v>
      </c>
      <c r="J18" s="673"/>
      <c r="K18" s="94">
        <v>0.9</v>
      </c>
      <c r="L18" s="249">
        <f>I18-(I18*0.9%)</f>
        <v>109506.60991999999</v>
      </c>
      <c r="M18" s="661">
        <f>5555.65+15059.6</f>
        <v>20615.25</v>
      </c>
      <c r="N18" s="662"/>
      <c r="O18" s="42">
        <f>Q18+S18</f>
        <v>72335</v>
      </c>
      <c r="P18" s="218">
        <f>0</f>
        <v>0</v>
      </c>
      <c r="Q18" s="672">
        <v>43335</v>
      </c>
      <c r="R18" s="673"/>
      <c r="S18" s="3">
        <v>29000</v>
      </c>
    </row>
    <row r="19" spans="1:61" ht="54" customHeight="1" x14ac:dyDescent="0.2">
      <c r="A19" s="16">
        <v>4</v>
      </c>
      <c r="B19" s="22" t="s">
        <v>37</v>
      </c>
      <c r="C19" s="18">
        <v>1064</v>
      </c>
      <c r="D19" s="691">
        <v>1064</v>
      </c>
      <c r="E19" s="692"/>
      <c r="F19" s="226" t="s">
        <v>76</v>
      </c>
      <c r="G19" s="660" t="s">
        <v>12</v>
      </c>
      <c r="H19" s="654"/>
      <c r="I19" s="672">
        <v>99278</v>
      </c>
      <c r="J19" s="673"/>
      <c r="K19" s="94">
        <v>0.9</v>
      </c>
      <c r="L19" s="249">
        <f>I19-(I19*0.9%)</f>
        <v>98384.498000000007</v>
      </c>
      <c r="M19" s="661">
        <v>19541</v>
      </c>
      <c r="N19" s="662"/>
      <c r="O19" s="52">
        <f>Q19+S19</f>
        <v>51137.880000000005</v>
      </c>
      <c r="P19" s="218">
        <f>0</f>
        <v>0</v>
      </c>
      <c r="Q19" s="672">
        <v>40298.870000000003</v>
      </c>
      <c r="R19" s="673"/>
      <c r="S19" s="3">
        <f>(3000+39850.2)-14839.89-19541+2369.7</f>
        <v>10839.009999999998</v>
      </c>
    </row>
    <row r="20" spans="1:61" ht="39" customHeight="1" x14ac:dyDescent="0.25">
      <c r="A20" s="82">
        <v>5</v>
      </c>
      <c r="B20" s="300" t="s">
        <v>38</v>
      </c>
      <c r="C20" s="301">
        <v>1329</v>
      </c>
      <c r="D20" s="751">
        <v>1329</v>
      </c>
      <c r="E20" s="752"/>
      <c r="F20" s="27" t="s">
        <v>76</v>
      </c>
      <c r="G20" s="753" t="s">
        <v>11</v>
      </c>
      <c r="H20" s="754"/>
      <c r="I20" s="666">
        <v>167041.60000000001</v>
      </c>
      <c r="J20" s="667"/>
      <c r="K20" s="302">
        <v>0.9</v>
      </c>
      <c r="L20" s="28">
        <v>150337.44</v>
      </c>
      <c r="M20" s="755">
        <f>46.05+7000+143.54+167.29+125+7500</f>
        <v>14981.880000000001</v>
      </c>
      <c r="N20" s="756"/>
      <c r="O20" s="28">
        <f>Q20+S20</f>
        <v>103000</v>
      </c>
      <c r="P20" s="267">
        <f>0</f>
        <v>0</v>
      </c>
      <c r="Q20" s="666">
        <f>72163-15000</f>
        <v>57163</v>
      </c>
      <c r="R20" s="667"/>
      <c r="S20" s="29">
        <v>45837</v>
      </c>
      <c r="T20" s="251"/>
    </row>
    <row r="21" spans="1:61" s="89" customFormat="1" ht="60" customHeight="1" x14ac:dyDescent="0.3">
      <c r="A21" s="16">
        <v>6</v>
      </c>
      <c r="B21" s="250" t="s">
        <v>56</v>
      </c>
      <c r="C21" s="18">
        <v>549</v>
      </c>
      <c r="D21" s="248"/>
      <c r="E21" s="18">
        <f>C21</f>
        <v>549</v>
      </c>
      <c r="F21" s="248" t="s">
        <v>76</v>
      </c>
      <c r="G21" s="248"/>
      <c r="H21" s="248" t="s">
        <v>11</v>
      </c>
      <c r="I21" s="672">
        <v>104103</v>
      </c>
      <c r="J21" s="673"/>
      <c r="K21" s="93">
        <v>0.9</v>
      </c>
      <c r="L21" s="249">
        <f>I21-(I21*0.9%)</f>
        <v>103166.073</v>
      </c>
      <c r="M21" s="672">
        <f>40350.59+14910.2</f>
        <v>55260.789999999994</v>
      </c>
      <c r="N21" s="673"/>
      <c r="O21" s="3">
        <f>P21+Q21+S21</f>
        <v>35000</v>
      </c>
      <c r="P21" s="245">
        <f>0</f>
        <v>0</v>
      </c>
      <c r="Q21" s="672">
        <f>0</f>
        <v>0</v>
      </c>
      <c r="R21" s="673"/>
      <c r="S21" s="3">
        <v>35000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48"/>
    </row>
    <row r="22" spans="1:61" s="15" customFormat="1" ht="40.5" customHeight="1" x14ac:dyDescent="0.3">
      <c r="A22" s="4">
        <v>7</v>
      </c>
      <c r="B22" s="6" t="s">
        <v>10</v>
      </c>
      <c r="C22" s="187">
        <v>1717</v>
      </c>
      <c r="D22" s="188"/>
      <c r="E22" s="187">
        <f>C22</f>
        <v>1717</v>
      </c>
      <c r="F22" s="188" t="s">
        <v>11</v>
      </c>
      <c r="G22" s="188"/>
      <c r="H22" s="188" t="s">
        <v>7</v>
      </c>
      <c r="I22" s="281">
        <v>116353</v>
      </c>
      <c r="J22" s="282">
        <f>SUM(I22)</f>
        <v>116353</v>
      </c>
      <c r="K22" s="240">
        <v>0.9</v>
      </c>
      <c r="L22" s="24">
        <f>I22-(I22*0.9%)</f>
        <v>115305.823</v>
      </c>
      <c r="M22" s="291"/>
      <c r="N22" s="282">
        <v>0</v>
      </c>
      <c r="O22" s="39">
        <f>Q22+S22</f>
        <v>106215.82</v>
      </c>
      <c r="P22" s="272">
        <f>0</f>
        <v>0</v>
      </c>
      <c r="Q22" s="745">
        <f>37800+10349.82-19000</f>
        <v>29149.82</v>
      </c>
      <c r="R22" s="746"/>
      <c r="S22" s="39">
        <f>87066-10000</f>
        <v>77066</v>
      </c>
    </row>
    <row r="23" spans="1:61" s="15" customFormat="1" ht="38.25" customHeight="1" x14ac:dyDescent="0.3">
      <c r="A23" s="16">
        <v>8</v>
      </c>
      <c r="B23" s="6" t="s">
        <v>79</v>
      </c>
      <c r="C23" s="187">
        <v>711.8</v>
      </c>
      <c r="D23" s="188"/>
      <c r="E23" s="187">
        <f>C23</f>
        <v>711.8</v>
      </c>
      <c r="F23" s="188" t="s">
        <v>12</v>
      </c>
      <c r="G23" s="188" t="s">
        <v>9</v>
      </c>
      <c r="H23" s="188" t="s">
        <v>9</v>
      </c>
      <c r="I23" s="281">
        <v>103300</v>
      </c>
      <c r="J23" s="282">
        <f>SUM(I23)</f>
        <v>103300</v>
      </c>
      <c r="K23" s="241">
        <v>0.9</v>
      </c>
      <c r="L23" s="24">
        <f>I23-(I23*0.9%)</f>
        <v>102370.3</v>
      </c>
      <c r="M23" s="291"/>
      <c r="N23" s="282">
        <v>0</v>
      </c>
      <c r="O23" s="39">
        <f>Q23+S23</f>
        <v>86077.3</v>
      </c>
      <c r="P23" s="272">
        <f>0</f>
        <v>0</v>
      </c>
      <c r="Q23" s="745">
        <f>23000+19000+15536.08-20000-6203</f>
        <v>31333.08</v>
      </c>
      <c r="R23" s="746"/>
      <c r="S23" s="39">
        <f>80000-3255.78-22000</f>
        <v>54744.22</v>
      </c>
    </row>
    <row r="24" spans="1:61" s="15" customFormat="1" ht="55.5" customHeight="1" x14ac:dyDescent="0.3">
      <c r="A24" s="16">
        <v>9</v>
      </c>
      <c r="B24" s="292" t="s">
        <v>82</v>
      </c>
      <c r="C24" s="187">
        <v>610</v>
      </c>
      <c r="D24" s="188"/>
      <c r="E24" s="187">
        <f>C24</f>
        <v>610</v>
      </c>
      <c r="F24" s="188" t="s">
        <v>12</v>
      </c>
      <c r="G24" s="188" t="s">
        <v>9</v>
      </c>
      <c r="H24" s="188" t="s">
        <v>9</v>
      </c>
      <c r="I24" s="281">
        <v>82000</v>
      </c>
      <c r="J24" s="282">
        <f>SUM(I24)</f>
        <v>82000</v>
      </c>
      <c r="K24" s="241">
        <v>0.9</v>
      </c>
      <c r="L24" s="24">
        <f>I24-(I24*0.9%)</f>
        <v>81262</v>
      </c>
      <c r="M24" s="291"/>
      <c r="N24" s="282">
        <v>0</v>
      </c>
      <c r="O24" s="39">
        <f>Q24+S24</f>
        <v>75059</v>
      </c>
      <c r="P24" s="272">
        <f>0</f>
        <v>0</v>
      </c>
      <c r="Q24" s="745">
        <f>19000+10000+2609.49-20000+23978.71-8126.2-6203</f>
        <v>21258.999999999996</v>
      </c>
      <c r="R24" s="746"/>
      <c r="S24" s="39">
        <f>75000-12000-9200</f>
        <v>53800</v>
      </c>
    </row>
    <row r="25" spans="1:61" s="15" customFormat="1" ht="53.25" customHeight="1" x14ac:dyDescent="0.3">
      <c r="A25" s="16">
        <v>10</v>
      </c>
      <c r="B25" s="6" t="s">
        <v>58</v>
      </c>
      <c r="C25" s="187">
        <v>601</v>
      </c>
      <c r="D25" s="188"/>
      <c r="E25" s="187">
        <f>C25</f>
        <v>601</v>
      </c>
      <c r="F25" s="188" t="s">
        <v>8</v>
      </c>
      <c r="G25" s="188"/>
      <c r="H25" s="188" t="s">
        <v>13</v>
      </c>
      <c r="I25" s="291">
        <v>118580</v>
      </c>
      <c r="J25" s="282">
        <f>SUM(I25)</f>
        <v>118580</v>
      </c>
      <c r="K25" s="241">
        <v>0.9</v>
      </c>
      <c r="L25" s="28">
        <f>I25-(I25*0.9%)</f>
        <v>117512.78</v>
      </c>
      <c r="M25" s="299"/>
      <c r="N25" s="268">
        <v>0</v>
      </c>
      <c r="O25" s="29">
        <f>Q25+S25</f>
        <v>73435.399999999994</v>
      </c>
      <c r="P25" s="272">
        <f>0</f>
        <v>0</v>
      </c>
      <c r="Q25" s="745">
        <f>22000+38000-944.77-27000-6203-0.49</f>
        <v>25851.74</v>
      </c>
      <c r="R25" s="746"/>
      <c r="S25" s="39">
        <f>47005-578.66+1157.32</f>
        <v>47583.659999999996</v>
      </c>
    </row>
    <row r="26" spans="1:61" ht="42" customHeight="1" x14ac:dyDescent="0.3">
      <c r="A26" s="743"/>
      <c r="B26" s="744"/>
      <c r="C26" s="175">
        <f>SUM(C16:C25)</f>
        <v>8027.8</v>
      </c>
      <c r="D26" s="175">
        <f>SUM(D16:D25)</f>
        <v>3839</v>
      </c>
      <c r="E26" s="175">
        <v>8027.8</v>
      </c>
      <c r="F26" s="176"/>
      <c r="G26" s="176"/>
      <c r="H26" s="176"/>
      <c r="I26" s="745">
        <f>SUM(I16:I25)</f>
        <v>1078796.92</v>
      </c>
      <c r="J26" s="746"/>
      <c r="K26" s="177"/>
      <c r="L26" s="178">
        <f>SUM(L16:L25)</f>
        <v>1048082.9689200001</v>
      </c>
      <c r="M26" s="747">
        <f>SUM(M16:M25)</f>
        <v>178625.93</v>
      </c>
      <c r="N26" s="748"/>
      <c r="O26" s="178">
        <f>SUM(O16:O25)</f>
        <v>701442.31</v>
      </c>
      <c r="P26" s="178">
        <v>0</v>
      </c>
      <c r="Q26" s="749">
        <f>SUM(Q16:R25)</f>
        <v>320390.51</v>
      </c>
      <c r="R26" s="750"/>
      <c r="S26" s="39">
        <f>SUM(S16:S25)</f>
        <v>381051.8</v>
      </c>
      <c r="T26" s="252"/>
      <c r="U26" s="154">
        <f>Q26-400000</f>
        <v>-79609.489999999991</v>
      </c>
    </row>
    <row r="27" spans="1:61" ht="51.75" hidden="1" customHeight="1" x14ac:dyDescent="0.2">
      <c r="A27" s="16"/>
      <c r="B27" s="57" t="s">
        <v>46</v>
      </c>
      <c r="C27" s="757"/>
      <c r="D27" s="758"/>
      <c r="E27" s="155"/>
      <c r="F27" s="757"/>
      <c r="G27" s="758"/>
      <c r="H27" s="16"/>
      <c r="I27" s="757"/>
      <c r="J27" s="758"/>
      <c r="K27" s="16"/>
      <c r="L27" s="757"/>
      <c r="M27" s="758"/>
      <c r="N27" s="4"/>
      <c r="O27" s="156"/>
      <c r="P27" s="13"/>
      <c r="Q27" s="759"/>
      <c r="R27" s="758"/>
      <c r="S27" s="227"/>
    </row>
    <row r="28" spans="1:61" ht="26.25" customHeight="1" x14ac:dyDescent="0.3">
      <c r="A28" s="16"/>
      <c r="B28" s="56" t="s">
        <v>84</v>
      </c>
      <c r="C28" s="16"/>
      <c r="D28" s="16"/>
      <c r="E28" s="155"/>
      <c r="F28" s="16"/>
      <c r="G28" s="16"/>
      <c r="H28" s="16"/>
      <c r="I28" s="16"/>
      <c r="J28" s="16"/>
      <c r="K28" s="16"/>
      <c r="L28" s="16"/>
      <c r="M28" s="16"/>
      <c r="N28" s="4"/>
      <c r="O28" s="156"/>
      <c r="P28" s="13"/>
      <c r="Q28" s="760"/>
      <c r="R28" s="760"/>
      <c r="S28" s="227">
        <v>258297.66</v>
      </c>
      <c r="T28" s="238"/>
    </row>
    <row r="29" spans="1:61" ht="26.25" customHeight="1" x14ac:dyDescent="0.2">
      <c r="A29" s="16"/>
      <c r="B29" s="635" t="s">
        <v>104</v>
      </c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7"/>
      <c r="U29" s="242"/>
    </row>
    <row r="30" spans="1:61" ht="65.25" customHeight="1" x14ac:dyDescent="0.2">
      <c r="A30" s="16">
        <v>1</v>
      </c>
      <c r="B30" s="57" t="s">
        <v>88</v>
      </c>
      <c r="C30" s="18">
        <v>717</v>
      </c>
      <c r="D30" s="222"/>
      <c r="E30" s="217"/>
      <c r="F30" s="225"/>
      <c r="G30" s="225"/>
      <c r="H30" s="225"/>
      <c r="I30" s="672">
        <v>113514</v>
      </c>
      <c r="J30" s="673"/>
      <c r="K30" s="3">
        <v>0.9</v>
      </c>
      <c r="L30" s="249">
        <f>98304+4430.04+1038.15</f>
        <v>103772.18999999999</v>
      </c>
      <c r="M30" s="661">
        <v>30355.200000000001</v>
      </c>
      <c r="N30" s="662"/>
      <c r="O30" s="227">
        <f>Q30+S30</f>
        <v>50514.37</v>
      </c>
      <c r="P30" s="218">
        <f>0</f>
        <v>0</v>
      </c>
      <c r="Q30" s="672">
        <v>50514.37</v>
      </c>
      <c r="R30" s="673"/>
      <c r="S30" s="3">
        <v>0</v>
      </c>
    </row>
    <row r="31" spans="1:61" ht="57.75" customHeight="1" x14ac:dyDescent="0.3">
      <c r="A31" s="16">
        <v>2</v>
      </c>
      <c r="B31" s="57" t="s">
        <v>89</v>
      </c>
      <c r="C31" s="18">
        <v>959.7</v>
      </c>
      <c r="D31" s="225"/>
      <c r="E31" s="18"/>
      <c r="F31" s="225"/>
      <c r="G31" s="225"/>
      <c r="H31" s="225"/>
      <c r="I31" s="243">
        <v>74778</v>
      </c>
      <c r="J31" s="244">
        <f>SUM(I31)</f>
        <v>74778</v>
      </c>
      <c r="K31" s="20"/>
      <c r="L31" s="3">
        <v>64634.74</v>
      </c>
      <c r="M31" s="91"/>
      <c r="N31" s="282">
        <v>28220</v>
      </c>
      <c r="O31" s="227">
        <f>Q31+S31</f>
        <v>29095.119999999999</v>
      </c>
      <c r="P31" s="218">
        <f>0</f>
        <v>0</v>
      </c>
      <c r="Q31" s="672">
        <v>29095.119999999999</v>
      </c>
      <c r="R31" s="673"/>
      <c r="S31" s="3">
        <v>0</v>
      </c>
    </row>
    <row r="32" spans="1:61" ht="26.25" customHeight="1" x14ac:dyDescent="0.2">
      <c r="A32" s="743" t="s">
        <v>94</v>
      </c>
      <c r="B32" s="744"/>
      <c r="C32" s="180">
        <f>SUM(C30:C31)</f>
        <v>1676.7</v>
      </c>
      <c r="D32" s="179"/>
      <c r="E32" s="180"/>
      <c r="F32" s="179"/>
      <c r="G32" s="179"/>
      <c r="H32" s="179"/>
      <c r="I32" s="181">
        <f>SUM(I30:I31)</f>
        <v>188292</v>
      </c>
      <c r="J32" s="181">
        <f>SUM(I32)</f>
        <v>188292</v>
      </c>
      <c r="K32" s="179"/>
      <c r="L32" s="182">
        <f>SUM(L30:L31)</f>
        <v>168406.93</v>
      </c>
      <c r="M32" s="182">
        <f>SUM(M30:M31)</f>
        <v>30355.200000000001</v>
      </c>
      <c r="N32" s="182">
        <f>SUM(N30:N31)</f>
        <v>28220</v>
      </c>
      <c r="O32" s="183">
        <f>SUM(O30:O31)</f>
        <v>79609.490000000005</v>
      </c>
      <c r="P32" s="184">
        <f>SUM(P30:P31)</f>
        <v>0</v>
      </c>
      <c r="Q32" s="764">
        <f>Q26+Q30+Q31</f>
        <v>400000</v>
      </c>
      <c r="R32" s="765"/>
      <c r="S32" s="24">
        <f>SUM(S30:S31)</f>
        <v>0</v>
      </c>
    </row>
    <row r="33" spans="1:60" ht="26.25" hidden="1" customHeight="1" x14ac:dyDescent="0.2">
      <c r="A33" s="235"/>
      <c r="B33" s="59"/>
      <c r="C33" s="168"/>
      <c r="D33" s="168"/>
      <c r="E33" s="169"/>
      <c r="F33" s="168"/>
      <c r="G33" s="168"/>
      <c r="H33" s="168"/>
      <c r="I33" s="168"/>
      <c r="J33" s="168"/>
      <c r="K33" s="168"/>
      <c r="L33" s="168"/>
      <c r="M33" s="168"/>
      <c r="N33" s="295"/>
      <c r="O33" s="170"/>
      <c r="P33" s="171"/>
      <c r="Q33" s="766">
        <v>400000</v>
      </c>
      <c r="R33" s="766"/>
      <c r="S33" s="218"/>
    </row>
    <row r="34" spans="1:60" ht="26.25" hidden="1" customHeight="1" x14ac:dyDescent="0.2">
      <c r="A34" s="235"/>
      <c r="B34" s="59"/>
      <c r="C34" s="168"/>
      <c r="D34" s="168"/>
      <c r="E34" s="169"/>
      <c r="F34" s="168"/>
      <c r="G34" s="168"/>
      <c r="H34" s="168"/>
      <c r="I34" s="168"/>
      <c r="J34" s="168"/>
      <c r="K34" s="168"/>
      <c r="L34" s="168"/>
      <c r="M34" s="168"/>
      <c r="N34" s="295"/>
      <c r="O34" s="170"/>
      <c r="P34" s="171"/>
      <c r="Q34" s="766">
        <f>Q26+Q30+Q31</f>
        <v>400000</v>
      </c>
      <c r="R34" s="766"/>
      <c r="S34" s="218"/>
    </row>
    <row r="35" spans="1:60" ht="41.25" customHeight="1" x14ac:dyDescent="0.2">
      <c r="A35" s="761" t="s">
        <v>27</v>
      </c>
      <c r="B35" s="762"/>
      <c r="C35" s="762"/>
      <c r="D35" s="762"/>
      <c r="E35" s="762"/>
      <c r="F35" s="762"/>
      <c r="G35" s="762"/>
      <c r="H35" s="762"/>
      <c r="I35" s="762"/>
      <c r="J35" s="762"/>
      <c r="K35" s="762"/>
      <c r="L35" s="762"/>
      <c r="M35" s="762"/>
      <c r="N35" s="762"/>
      <c r="O35" s="762"/>
      <c r="P35" s="762"/>
      <c r="Q35" s="762"/>
      <c r="R35" s="762"/>
      <c r="S35" s="763"/>
    </row>
    <row r="36" spans="1:60" s="113" customFormat="1" ht="80.25" customHeight="1" x14ac:dyDescent="0.2">
      <c r="A36" s="16">
        <v>1</v>
      </c>
      <c r="B36" s="235" t="s">
        <v>52</v>
      </c>
      <c r="C36" s="631">
        <v>581</v>
      </c>
      <c r="D36" s="632"/>
      <c r="E36" s="18" t="s">
        <v>39</v>
      </c>
      <c r="F36" s="225" t="s">
        <v>76</v>
      </c>
      <c r="G36" s="225" t="s">
        <v>76</v>
      </c>
      <c r="H36" s="226" t="s">
        <v>7</v>
      </c>
      <c r="I36" s="631">
        <v>1973.18</v>
      </c>
      <c r="J36" s="632"/>
      <c r="K36" s="246"/>
      <c r="L36" s="631">
        <v>1973.18</v>
      </c>
      <c r="M36" s="632"/>
      <c r="N36" s="24">
        <v>0</v>
      </c>
      <c r="O36" s="227">
        <v>1973.18</v>
      </c>
      <c r="P36" s="227">
        <f>0</f>
        <v>0</v>
      </c>
      <c r="Q36" s="661">
        <f>0</f>
        <v>0</v>
      </c>
      <c r="R36" s="662"/>
      <c r="S36" s="227">
        <v>1973.18</v>
      </c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</row>
    <row r="37" spans="1:60" s="113" customFormat="1" ht="78" customHeight="1" x14ac:dyDescent="0.3">
      <c r="A37" s="16">
        <v>2</v>
      </c>
      <c r="B37" s="235" t="s">
        <v>53</v>
      </c>
      <c r="C37" s="18">
        <v>405</v>
      </c>
      <c r="D37" s="225"/>
      <c r="E37" s="225" t="s">
        <v>39</v>
      </c>
      <c r="F37" s="225" t="s">
        <v>76</v>
      </c>
      <c r="G37" s="225" t="s">
        <v>76</v>
      </c>
      <c r="H37" s="225" t="s">
        <v>7</v>
      </c>
      <c r="I37" s="672">
        <v>2028.02</v>
      </c>
      <c r="J37" s="673"/>
      <c r="K37" s="20">
        <v>0.9</v>
      </c>
      <c r="L37" s="3">
        <f>O37</f>
        <v>2028.02</v>
      </c>
      <c r="M37" s="672">
        <v>0</v>
      </c>
      <c r="N37" s="673"/>
      <c r="O37" s="3">
        <f>'[1]Подрядный способ'!$J$5</f>
        <v>2028.02</v>
      </c>
      <c r="P37" s="218">
        <f>0</f>
        <v>0</v>
      </c>
      <c r="Q37" s="661">
        <f>0</f>
        <v>0</v>
      </c>
      <c r="R37" s="662"/>
      <c r="S37" s="3">
        <f>O37</f>
        <v>2028.02</v>
      </c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</row>
    <row r="38" spans="1:60" s="113" customFormat="1" ht="65.25" customHeight="1" x14ac:dyDescent="0.3">
      <c r="A38" s="16">
        <v>3</v>
      </c>
      <c r="B38" s="235" t="s">
        <v>54</v>
      </c>
      <c r="C38" s="18">
        <v>903</v>
      </c>
      <c r="D38" s="631" t="s">
        <v>39</v>
      </c>
      <c r="E38" s="632"/>
      <c r="F38" s="225" t="s">
        <v>76</v>
      </c>
      <c r="G38" s="631" t="s">
        <v>13</v>
      </c>
      <c r="H38" s="632"/>
      <c r="I38" s="672">
        <v>2327.06</v>
      </c>
      <c r="J38" s="673"/>
      <c r="K38" s="20">
        <v>0.9</v>
      </c>
      <c r="L38" s="3">
        <f>O38</f>
        <v>2327.06</v>
      </c>
      <c r="M38" s="672">
        <v>0</v>
      </c>
      <c r="N38" s="673"/>
      <c r="O38" s="3">
        <f>'[1]Подрядный способ'!$J$6</f>
        <v>2327.06</v>
      </c>
      <c r="P38" s="218">
        <f>0</f>
        <v>0</v>
      </c>
      <c r="Q38" s="661">
        <f>0</f>
        <v>0</v>
      </c>
      <c r="R38" s="662"/>
      <c r="S38" s="3">
        <f>O38</f>
        <v>2327.06</v>
      </c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</row>
    <row r="39" spans="1:60" ht="38.25" customHeight="1" x14ac:dyDescent="0.3">
      <c r="A39" s="4"/>
      <c r="B39" s="185" t="s">
        <v>92</v>
      </c>
      <c r="C39" s="34"/>
      <c r="D39" s="35"/>
      <c r="E39" s="35"/>
      <c r="F39" s="35"/>
      <c r="G39" s="35"/>
      <c r="H39" s="35"/>
      <c r="I39" s="745">
        <f>SUM(I36:J38)</f>
        <v>6328.26</v>
      </c>
      <c r="J39" s="746"/>
      <c r="K39" s="38"/>
      <c r="L39" s="39">
        <f>SUM(L36:L38)</f>
        <v>6328.26</v>
      </c>
      <c r="M39" s="745">
        <f>SUM(M36:N38)</f>
        <v>0</v>
      </c>
      <c r="N39" s="746"/>
      <c r="O39" s="39">
        <f>P39+Q39+S39</f>
        <v>6328.26</v>
      </c>
      <c r="P39" s="224">
        <f>SUM(P26:P38)</f>
        <v>0</v>
      </c>
      <c r="Q39" s="693">
        <f>SUM(Q36:R38)</f>
        <v>0</v>
      </c>
      <c r="R39" s="767"/>
      <c r="S39" s="39">
        <f>SUM(S36:S38)</f>
        <v>6328.26</v>
      </c>
    </row>
    <row r="40" spans="1:60" ht="42" hidden="1" customHeight="1" x14ac:dyDescent="0.3">
      <c r="A40" s="4"/>
      <c r="B40" s="6" t="s">
        <v>46</v>
      </c>
      <c r="C40" s="34"/>
      <c r="D40" s="35"/>
      <c r="E40" s="35"/>
      <c r="F40" s="35"/>
      <c r="G40" s="35"/>
      <c r="H40" s="35"/>
      <c r="I40" s="243"/>
      <c r="J40" s="247"/>
      <c r="K40" s="253"/>
      <c r="L40" s="3"/>
      <c r="M40" s="233"/>
      <c r="N40" s="282"/>
      <c r="O40" s="39"/>
      <c r="P40" s="224"/>
      <c r="Q40" s="223"/>
      <c r="R40" s="234"/>
      <c r="S40" s="39">
        <f>S39</f>
        <v>6328.26</v>
      </c>
    </row>
    <row r="41" spans="1:60" ht="0.75" hidden="1" customHeight="1" x14ac:dyDescent="0.2">
      <c r="A41" s="657" t="s">
        <v>28</v>
      </c>
      <c r="B41" s="658"/>
      <c r="C41" s="658"/>
      <c r="D41" s="658"/>
      <c r="E41" s="658"/>
      <c r="F41" s="658"/>
      <c r="G41" s="658"/>
      <c r="H41" s="658"/>
      <c r="I41" s="658"/>
      <c r="J41" s="658"/>
      <c r="K41" s="658"/>
      <c r="L41" s="658"/>
      <c r="M41" s="658"/>
      <c r="N41" s="658"/>
      <c r="O41" s="658"/>
      <c r="P41" s="658"/>
      <c r="Q41" s="658"/>
      <c r="R41" s="658"/>
      <c r="S41" s="659"/>
    </row>
    <row r="42" spans="1:60" s="45" customFormat="1" ht="75.75" hidden="1" customHeight="1" x14ac:dyDescent="0.2">
      <c r="A42" s="8" t="s">
        <v>41</v>
      </c>
      <c r="B42" s="220" t="s">
        <v>41</v>
      </c>
      <c r="C42" s="46" t="s">
        <v>41</v>
      </c>
      <c r="D42" s="8"/>
      <c r="E42" s="8" t="s">
        <v>41</v>
      </c>
      <c r="F42" s="8" t="s">
        <v>41</v>
      </c>
      <c r="G42" s="8"/>
      <c r="H42" s="8" t="s">
        <v>41</v>
      </c>
      <c r="I42" s="243" t="s">
        <v>41</v>
      </c>
      <c r="J42" s="247"/>
      <c r="K42" s="247"/>
      <c r="L42" s="3" t="s">
        <v>41</v>
      </c>
      <c r="M42" s="219"/>
      <c r="N42" s="282" t="s">
        <v>41</v>
      </c>
      <c r="O42" s="42" t="s">
        <v>41</v>
      </c>
      <c r="P42" s="232" t="s">
        <v>41</v>
      </c>
      <c r="Q42" s="231" t="s">
        <v>41</v>
      </c>
      <c r="R42" s="221"/>
      <c r="S42" s="219" t="s">
        <v>41</v>
      </c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</row>
    <row r="43" spans="1:60" s="45" customFormat="1" ht="33.75" hidden="1" customHeight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96"/>
      <c r="O43" s="21"/>
      <c r="P43" s="21"/>
      <c r="Q43" s="21"/>
      <c r="R43" s="21"/>
      <c r="S43" s="21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</row>
    <row r="44" spans="1:60" ht="46.5" hidden="1" customHeight="1" x14ac:dyDescent="0.2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96"/>
      <c r="O44" s="21"/>
      <c r="P44" s="21"/>
      <c r="Q44" s="21"/>
      <c r="R44" s="21"/>
      <c r="S44" s="21"/>
    </row>
    <row r="45" spans="1:60" ht="37.5" customHeight="1" x14ac:dyDescent="0.2">
      <c r="A45" s="635" t="s">
        <v>51</v>
      </c>
      <c r="B45" s="636"/>
      <c r="C45" s="636"/>
      <c r="D45" s="636"/>
      <c r="E45" s="636"/>
      <c r="F45" s="636"/>
      <c r="G45" s="636"/>
      <c r="H45" s="636"/>
      <c r="I45" s="636"/>
      <c r="J45" s="636"/>
      <c r="K45" s="636"/>
      <c r="L45" s="636"/>
      <c r="M45" s="636"/>
      <c r="N45" s="636"/>
      <c r="O45" s="636"/>
      <c r="P45" s="636"/>
      <c r="Q45" s="636"/>
      <c r="R45" s="636"/>
      <c r="S45" s="637"/>
    </row>
    <row r="46" spans="1:60" ht="60.75" customHeight="1" x14ac:dyDescent="0.2">
      <c r="A46" s="16" t="s">
        <v>71</v>
      </c>
      <c r="B46" s="61" t="s">
        <v>10</v>
      </c>
      <c r="C46" s="142">
        <v>1717</v>
      </c>
      <c r="D46" s="226"/>
      <c r="E46" s="142"/>
      <c r="F46" s="660" t="s">
        <v>74</v>
      </c>
      <c r="G46" s="654"/>
      <c r="H46" s="226" t="s">
        <v>75</v>
      </c>
      <c r="I46" s="631"/>
      <c r="J46" s="632"/>
      <c r="K46" s="246"/>
      <c r="L46" s="631"/>
      <c r="M46" s="632"/>
      <c r="N46" s="24">
        <v>0</v>
      </c>
      <c r="O46" s="227">
        <v>10000</v>
      </c>
      <c r="P46" s="227">
        <v>0</v>
      </c>
      <c r="Q46" s="661">
        <v>0</v>
      </c>
      <c r="R46" s="662"/>
      <c r="S46" s="227">
        <f>O46</f>
        <v>10000</v>
      </c>
    </row>
    <row r="47" spans="1:60" ht="63.75" customHeight="1" x14ac:dyDescent="0.2">
      <c r="A47" s="16">
        <v>2</v>
      </c>
      <c r="B47" s="61" t="s">
        <v>55</v>
      </c>
      <c r="C47" s="142">
        <v>1206</v>
      </c>
      <c r="D47" s="226"/>
      <c r="E47" s="142"/>
      <c r="F47" s="660" t="s">
        <v>12</v>
      </c>
      <c r="G47" s="654"/>
      <c r="H47" s="226" t="s">
        <v>7</v>
      </c>
      <c r="I47" s="631"/>
      <c r="J47" s="632"/>
      <c r="K47" s="248"/>
      <c r="L47" s="631"/>
      <c r="M47" s="632"/>
      <c r="N47" s="24">
        <v>0</v>
      </c>
      <c r="O47" s="227">
        <v>10000</v>
      </c>
      <c r="P47" s="227">
        <f>0</f>
        <v>0</v>
      </c>
      <c r="Q47" s="661">
        <f>0</f>
        <v>0</v>
      </c>
      <c r="R47" s="662"/>
      <c r="S47" s="227">
        <v>10000</v>
      </c>
    </row>
    <row r="48" spans="1:60" ht="62.25" customHeight="1" x14ac:dyDescent="0.2">
      <c r="A48" s="16">
        <v>3</v>
      </c>
      <c r="B48" s="56" t="s">
        <v>83</v>
      </c>
      <c r="C48" s="142">
        <v>514</v>
      </c>
      <c r="D48" s="226"/>
      <c r="E48" s="142"/>
      <c r="F48" s="660" t="s">
        <v>86</v>
      </c>
      <c r="G48" s="654"/>
      <c r="H48" s="226" t="s">
        <v>13</v>
      </c>
      <c r="I48" s="631"/>
      <c r="J48" s="632"/>
      <c r="K48" s="248"/>
      <c r="L48" s="631"/>
      <c r="M48" s="632"/>
      <c r="N48" s="24">
        <v>0</v>
      </c>
      <c r="O48" s="227">
        <f t="shared" ref="O48:O53" si="0">S48</f>
        <v>10000</v>
      </c>
      <c r="P48" s="227">
        <f>0</f>
        <v>0</v>
      </c>
      <c r="Q48" s="661">
        <f>0</f>
        <v>0</v>
      </c>
      <c r="R48" s="662"/>
      <c r="S48" s="227">
        <v>10000</v>
      </c>
    </row>
    <row r="49" spans="1:19" ht="60.75" customHeight="1" x14ac:dyDescent="0.2">
      <c r="A49" s="16">
        <v>4</v>
      </c>
      <c r="B49" s="61" t="s">
        <v>93</v>
      </c>
      <c r="C49" s="18">
        <v>365</v>
      </c>
      <c r="D49" s="226"/>
      <c r="E49" s="142"/>
      <c r="F49" s="660" t="s">
        <v>12</v>
      </c>
      <c r="G49" s="654"/>
      <c r="H49" s="226" t="s">
        <v>7</v>
      </c>
      <c r="I49" s="631"/>
      <c r="J49" s="632"/>
      <c r="K49" s="248"/>
      <c r="L49" s="630"/>
      <c r="M49" s="630"/>
      <c r="N49" s="24">
        <v>0</v>
      </c>
      <c r="O49" s="227">
        <f t="shared" si="0"/>
        <v>10000</v>
      </c>
      <c r="P49" s="227">
        <f>0</f>
        <v>0</v>
      </c>
      <c r="Q49" s="661">
        <f>0</f>
        <v>0</v>
      </c>
      <c r="R49" s="662"/>
      <c r="S49" s="227">
        <v>10000</v>
      </c>
    </row>
    <row r="50" spans="1:19" ht="60.75" customHeight="1" x14ac:dyDescent="0.2">
      <c r="A50" s="16">
        <v>5</v>
      </c>
      <c r="B50" s="61" t="s">
        <v>57</v>
      </c>
      <c r="C50" s="142">
        <v>697</v>
      </c>
      <c r="D50" s="226"/>
      <c r="E50" s="142"/>
      <c r="F50" s="660" t="s">
        <v>12</v>
      </c>
      <c r="G50" s="654"/>
      <c r="H50" s="226" t="s">
        <v>7</v>
      </c>
      <c r="I50" s="631"/>
      <c r="J50" s="632"/>
      <c r="K50" s="248"/>
      <c r="L50" s="631"/>
      <c r="M50" s="632"/>
      <c r="N50" s="24">
        <v>0</v>
      </c>
      <c r="O50" s="227">
        <f t="shared" si="0"/>
        <v>10000</v>
      </c>
      <c r="P50" s="227">
        <f>0</f>
        <v>0</v>
      </c>
      <c r="Q50" s="661">
        <f>0</f>
        <v>0</v>
      </c>
      <c r="R50" s="662"/>
      <c r="S50" s="227">
        <v>10000</v>
      </c>
    </row>
    <row r="51" spans="1:19" ht="60.75" customHeight="1" x14ac:dyDescent="0.2">
      <c r="A51" s="16">
        <v>6</v>
      </c>
      <c r="B51" s="57" t="s">
        <v>79</v>
      </c>
      <c r="C51" s="142">
        <v>767</v>
      </c>
      <c r="D51" s="226"/>
      <c r="E51" s="142"/>
      <c r="F51" s="660" t="s">
        <v>74</v>
      </c>
      <c r="G51" s="654"/>
      <c r="H51" s="226" t="s">
        <v>75</v>
      </c>
      <c r="I51" s="248"/>
      <c r="J51" s="248"/>
      <c r="K51" s="248"/>
      <c r="L51" s="248"/>
      <c r="M51" s="225"/>
      <c r="N51" s="24">
        <v>0</v>
      </c>
      <c r="O51" s="227">
        <f t="shared" si="0"/>
        <v>11000</v>
      </c>
      <c r="P51" s="227">
        <f>0</f>
        <v>0</v>
      </c>
      <c r="Q51" s="661">
        <f>0</f>
        <v>0</v>
      </c>
      <c r="R51" s="662"/>
      <c r="S51" s="227">
        <v>11000</v>
      </c>
    </row>
    <row r="52" spans="1:19" ht="60.75" customHeight="1" x14ac:dyDescent="0.2">
      <c r="A52" s="16">
        <v>7</v>
      </c>
      <c r="B52" s="58" t="s">
        <v>78</v>
      </c>
      <c r="C52" s="142">
        <v>610</v>
      </c>
      <c r="D52" s="226"/>
      <c r="E52" s="142"/>
      <c r="F52" s="660" t="s">
        <v>74</v>
      </c>
      <c r="G52" s="654"/>
      <c r="H52" s="226" t="s">
        <v>75</v>
      </c>
      <c r="I52" s="248"/>
      <c r="J52" s="248"/>
      <c r="K52" s="248"/>
      <c r="L52" s="248"/>
      <c r="M52" s="225"/>
      <c r="N52" s="24">
        <v>0</v>
      </c>
      <c r="O52" s="227">
        <f t="shared" si="0"/>
        <v>10000</v>
      </c>
      <c r="P52" s="227">
        <f>0</f>
        <v>0</v>
      </c>
      <c r="Q52" s="661">
        <f>0</f>
        <v>0</v>
      </c>
      <c r="R52" s="662"/>
      <c r="S52" s="227">
        <v>10000</v>
      </c>
    </row>
    <row r="53" spans="1:19" ht="60.75" customHeight="1" x14ac:dyDescent="0.2">
      <c r="A53" s="16">
        <v>8</v>
      </c>
      <c r="B53" s="57" t="s">
        <v>58</v>
      </c>
      <c r="C53" s="142">
        <v>601</v>
      </c>
      <c r="D53" s="226"/>
      <c r="E53" s="142"/>
      <c r="F53" s="660" t="s">
        <v>74</v>
      </c>
      <c r="G53" s="654"/>
      <c r="H53" s="226" t="s">
        <v>75</v>
      </c>
      <c r="I53" s="248"/>
      <c r="J53" s="248"/>
      <c r="K53" s="248"/>
      <c r="L53" s="248"/>
      <c r="M53" s="225"/>
      <c r="N53" s="24">
        <v>0</v>
      </c>
      <c r="O53" s="227">
        <f t="shared" si="0"/>
        <v>12000</v>
      </c>
      <c r="P53" s="227">
        <f>0</f>
        <v>0</v>
      </c>
      <c r="Q53" s="661">
        <f>0</f>
        <v>0</v>
      </c>
      <c r="R53" s="662"/>
      <c r="S53" s="227">
        <v>12000</v>
      </c>
    </row>
    <row r="54" spans="1:19" ht="36.75" customHeight="1" x14ac:dyDescent="0.2">
      <c r="A54" s="16">
        <v>9</v>
      </c>
      <c r="B54" s="132" t="s">
        <v>38</v>
      </c>
      <c r="C54" s="143">
        <v>1329</v>
      </c>
      <c r="D54" s="721"/>
      <c r="E54" s="722"/>
      <c r="F54" s="226" t="s">
        <v>11</v>
      </c>
      <c r="G54" s="676" t="s">
        <v>47</v>
      </c>
      <c r="H54" s="677"/>
      <c r="I54" s="672"/>
      <c r="J54" s="673"/>
      <c r="K54" s="100">
        <v>0.9</v>
      </c>
      <c r="L54" s="101"/>
      <c r="M54" s="678">
        <v>0</v>
      </c>
      <c r="N54" s="679"/>
      <c r="O54" s="130">
        <f>1889.55</f>
        <v>1889.55</v>
      </c>
      <c r="P54" s="228">
        <v>0</v>
      </c>
      <c r="Q54" s="680">
        <v>0</v>
      </c>
      <c r="R54" s="681"/>
      <c r="S54" s="3">
        <v>1889.55</v>
      </c>
    </row>
    <row r="55" spans="1:19" ht="58.5" customHeight="1" x14ac:dyDescent="0.2">
      <c r="A55" s="16">
        <v>10</v>
      </c>
      <c r="B55" s="57" t="s">
        <v>80</v>
      </c>
      <c r="C55" s="142">
        <v>775</v>
      </c>
      <c r="D55" s="226"/>
      <c r="E55" s="142"/>
      <c r="F55" s="660" t="s">
        <v>8</v>
      </c>
      <c r="G55" s="654"/>
      <c r="H55" s="226" t="s">
        <v>12</v>
      </c>
      <c r="I55" s="248"/>
      <c r="J55" s="248"/>
      <c r="K55" s="248"/>
      <c r="L55" s="248"/>
      <c r="M55" s="225"/>
      <c r="N55" s="24">
        <v>0</v>
      </c>
      <c r="O55" s="227">
        <v>11000</v>
      </c>
      <c r="P55" s="227">
        <v>0</v>
      </c>
      <c r="Q55" s="661">
        <v>0</v>
      </c>
      <c r="R55" s="662"/>
      <c r="S55" s="227">
        <v>12000</v>
      </c>
    </row>
    <row r="56" spans="1:19" ht="34.5" customHeight="1" x14ac:dyDescent="0.2">
      <c r="A56" s="4"/>
      <c r="B56" s="186" t="s">
        <v>105</v>
      </c>
      <c r="C56" s="187">
        <f>SUM(C46:C55)</f>
        <v>8581</v>
      </c>
      <c r="D56" s="188"/>
      <c r="E56" s="187"/>
      <c r="F56" s="188"/>
      <c r="G56" s="188"/>
      <c r="H56" s="188"/>
      <c r="I56" s="188"/>
      <c r="J56" s="188"/>
      <c r="K56" s="188"/>
      <c r="L56" s="188"/>
      <c r="M56" s="188"/>
      <c r="N56" s="24">
        <f>SUM(N46:N55)</f>
        <v>0</v>
      </c>
      <c r="O56" s="24">
        <f>SUM(O46:O55)</f>
        <v>95889.55</v>
      </c>
      <c r="P56" s="24">
        <f>SUM(P46:P55)</f>
        <v>0</v>
      </c>
      <c r="Q56" s="693">
        <f>SUM(Q46:R55)</f>
        <v>0</v>
      </c>
      <c r="R56" s="694"/>
      <c r="S56" s="24">
        <f>SUM(S46:S55)</f>
        <v>96889.55</v>
      </c>
    </row>
    <row r="57" spans="1:19" ht="39.75" customHeight="1" x14ac:dyDescent="0.2">
      <c r="A57" s="761" t="s">
        <v>29</v>
      </c>
      <c r="B57" s="762"/>
      <c r="C57" s="762"/>
      <c r="D57" s="762"/>
      <c r="E57" s="762"/>
      <c r="F57" s="762"/>
      <c r="G57" s="762"/>
      <c r="H57" s="762"/>
      <c r="I57" s="762"/>
      <c r="J57" s="762"/>
      <c r="K57" s="762"/>
      <c r="L57" s="762"/>
      <c r="M57" s="762"/>
      <c r="N57" s="762"/>
      <c r="O57" s="762"/>
      <c r="P57" s="762"/>
      <c r="Q57" s="762"/>
      <c r="R57" s="762"/>
      <c r="S57" s="763"/>
    </row>
    <row r="58" spans="1:19" ht="51" customHeight="1" x14ac:dyDescent="0.2">
      <c r="A58" s="8"/>
      <c r="B58" s="50" t="s">
        <v>91</v>
      </c>
      <c r="C58" s="646"/>
      <c r="D58" s="647"/>
      <c r="E58" s="46"/>
      <c r="F58" s="646"/>
      <c r="G58" s="647"/>
      <c r="H58" s="8"/>
      <c r="I58" s="702"/>
      <c r="J58" s="701"/>
      <c r="K58" s="12"/>
      <c r="L58" s="646"/>
      <c r="M58" s="647"/>
      <c r="N58" s="41"/>
      <c r="O58" s="8"/>
      <c r="P58" s="8"/>
      <c r="Q58" s="646"/>
      <c r="R58" s="647"/>
      <c r="S58" s="51">
        <f>I26-L26</f>
        <v>30713.951079999795</v>
      </c>
    </row>
    <row r="59" spans="1:19" ht="45" customHeight="1" x14ac:dyDescent="0.2">
      <c r="A59" s="4"/>
      <c r="B59" s="6" t="s">
        <v>102</v>
      </c>
      <c r="C59" s="723"/>
      <c r="D59" s="724"/>
      <c r="E59" s="5"/>
      <c r="F59" s="723"/>
      <c r="G59" s="724"/>
      <c r="H59" s="4"/>
      <c r="I59" s="745">
        <f>I26+I39+I56</f>
        <v>1085125.18</v>
      </c>
      <c r="J59" s="746"/>
      <c r="K59" s="248"/>
      <c r="L59" s="745">
        <f>L26+L39+L56</f>
        <v>1054411.2289200001</v>
      </c>
      <c r="M59" s="746"/>
      <c r="N59" s="24">
        <f>M26</f>
        <v>178625.93</v>
      </c>
      <c r="O59" s="24">
        <f>O26+O39+O56</f>
        <v>803660.12000000011</v>
      </c>
      <c r="P59" s="24">
        <f>P26+P39+P56</f>
        <v>0</v>
      </c>
      <c r="Q59" s="693">
        <f>Q32</f>
        <v>400000</v>
      </c>
      <c r="R59" s="694"/>
      <c r="S59" s="24">
        <f>S26+S39+S56</f>
        <v>484269.61</v>
      </c>
    </row>
    <row r="60" spans="1:19" ht="31.5" customHeight="1" x14ac:dyDescent="0.2">
      <c r="A60" s="118"/>
      <c r="B60" s="61" t="s">
        <v>101</v>
      </c>
      <c r="C60" s="229"/>
      <c r="D60" s="230"/>
      <c r="E60" s="119"/>
      <c r="F60" s="229"/>
      <c r="G60" s="230"/>
      <c r="H60" s="118"/>
      <c r="I60" s="254"/>
      <c r="J60" s="255"/>
      <c r="K60" s="56"/>
      <c r="L60" s="256"/>
      <c r="M60" s="126"/>
      <c r="N60" s="182"/>
      <c r="O60" s="128"/>
      <c r="P60" s="129"/>
      <c r="Q60" s="663"/>
      <c r="R60" s="663"/>
      <c r="S60" s="227">
        <v>258297.66</v>
      </c>
    </row>
    <row r="61" spans="1:19" ht="29.25" customHeight="1" x14ac:dyDescent="0.3">
      <c r="A61" s="239"/>
      <c r="B61" s="257" t="s">
        <v>103</v>
      </c>
      <c r="C61" s="258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768"/>
      <c r="R61" s="769"/>
      <c r="S61" s="259">
        <f>S59+S60</f>
        <v>742567.27</v>
      </c>
    </row>
    <row r="63" spans="1:19" ht="25.5" x14ac:dyDescent="0.35">
      <c r="B63" s="173" t="s">
        <v>100</v>
      </c>
      <c r="C63" s="173"/>
      <c r="D63" s="173"/>
      <c r="E63" s="173"/>
      <c r="F63" s="173"/>
      <c r="G63" s="173"/>
      <c r="H63" s="173" t="s">
        <v>95</v>
      </c>
      <c r="I63" s="173"/>
      <c r="J63" s="173"/>
      <c r="K63" s="173"/>
      <c r="L63" s="173"/>
      <c r="M63" s="174"/>
      <c r="N63" s="297"/>
      <c r="P63" s="25"/>
      <c r="Q63" s="25"/>
      <c r="S63" s="23"/>
    </row>
    <row r="64" spans="1:19" x14ac:dyDescent="0.2"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297"/>
    </row>
    <row r="65" spans="2:14" x14ac:dyDescent="0.2"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297"/>
    </row>
    <row r="66" spans="2:14" ht="20.25" x14ac:dyDescent="0.3">
      <c r="B66" s="173" t="s">
        <v>96</v>
      </c>
      <c r="C66" s="173"/>
      <c r="D66" s="173"/>
      <c r="E66" s="173"/>
      <c r="F66" s="173"/>
      <c r="G66" s="173"/>
      <c r="H66" s="173" t="s">
        <v>45</v>
      </c>
      <c r="I66" s="173"/>
      <c r="J66" s="173"/>
      <c r="K66" s="173"/>
      <c r="L66" s="173"/>
      <c r="M66" s="173"/>
      <c r="N66" s="298"/>
    </row>
    <row r="67" spans="2:14" x14ac:dyDescent="0.2"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297"/>
    </row>
    <row r="68" spans="2:14" x14ac:dyDescent="0.2"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297"/>
    </row>
  </sheetData>
  <mergeCells count="141">
    <mergeCell ref="Q61:R61"/>
    <mergeCell ref="C59:D59"/>
    <mergeCell ref="F59:G59"/>
    <mergeCell ref="I59:J59"/>
    <mergeCell ref="L59:M59"/>
    <mergeCell ref="Q59:R59"/>
    <mergeCell ref="Q60:R60"/>
    <mergeCell ref="Q56:R56"/>
    <mergeCell ref="A57:S57"/>
    <mergeCell ref="C58:D58"/>
    <mergeCell ref="F58:G58"/>
    <mergeCell ref="I58:J58"/>
    <mergeCell ref="L58:M58"/>
    <mergeCell ref="Q58:R58"/>
    <mergeCell ref="D54:E54"/>
    <mergeCell ref="G54:H54"/>
    <mergeCell ref="I54:J54"/>
    <mergeCell ref="M54:N54"/>
    <mergeCell ref="Q54:R54"/>
    <mergeCell ref="F55:G55"/>
    <mergeCell ref="Q55:R55"/>
    <mergeCell ref="F51:G51"/>
    <mergeCell ref="Q51:R51"/>
    <mergeCell ref="F52:G52"/>
    <mergeCell ref="Q52:R52"/>
    <mergeCell ref="F53:G53"/>
    <mergeCell ref="Q53:R53"/>
    <mergeCell ref="F49:G49"/>
    <mergeCell ref="I49:J49"/>
    <mergeCell ref="L49:M49"/>
    <mergeCell ref="Q49:R49"/>
    <mergeCell ref="F50:G50"/>
    <mergeCell ref="I50:J50"/>
    <mergeCell ref="L50:M50"/>
    <mergeCell ref="Q50:R50"/>
    <mergeCell ref="F47:G47"/>
    <mergeCell ref="I47:J47"/>
    <mergeCell ref="L47:M47"/>
    <mergeCell ref="Q47:R47"/>
    <mergeCell ref="F48:G48"/>
    <mergeCell ref="I48:J48"/>
    <mergeCell ref="L48:M48"/>
    <mergeCell ref="Q48:R48"/>
    <mergeCell ref="A41:S41"/>
    <mergeCell ref="A45:S45"/>
    <mergeCell ref="F46:G46"/>
    <mergeCell ref="I46:J46"/>
    <mergeCell ref="L46:M46"/>
    <mergeCell ref="Q46:R46"/>
    <mergeCell ref="D38:E38"/>
    <mergeCell ref="G38:H38"/>
    <mergeCell ref="I38:J38"/>
    <mergeCell ref="M38:N38"/>
    <mergeCell ref="Q38:R38"/>
    <mergeCell ref="I39:J39"/>
    <mergeCell ref="M39:N39"/>
    <mergeCell ref="Q39:R39"/>
    <mergeCell ref="A35:S35"/>
    <mergeCell ref="C36:D36"/>
    <mergeCell ref="I36:J36"/>
    <mergeCell ref="L36:M36"/>
    <mergeCell ref="Q36:R36"/>
    <mergeCell ref="I37:J37"/>
    <mergeCell ref="M37:N37"/>
    <mergeCell ref="Q37:R37"/>
    <mergeCell ref="B29:S29"/>
    <mergeCell ref="I30:J30"/>
    <mergeCell ref="M30:N30"/>
    <mergeCell ref="Q30:R30"/>
    <mergeCell ref="Q31:R31"/>
    <mergeCell ref="A32:B32"/>
    <mergeCell ref="Q32:R32"/>
    <mergeCell ref="Q33:R33"/>
    <mergeCell ref="Q34:R34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</mergeCells>
  <pageMargins left="0" right="0" top="0" bottom="0" header="0" footer="0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A40"/>
  <sheetViews>
    <sheetView topLeftCell="A7" zoomScale="69" zoomScaleNormal="69" zoomScalePageLayoutView="60" workbookViewId="0">
      <selection activeCell="A7" sqref="A7:T37"/>
    </sheetView>
  </sheetViews>
  <sheetFormatPr defaultColWidth="9.140625" defaultRowHeight="12.75" x14ac:dyDescent="0.2"/>
  <cols>
    <col min="1" max="1" width="11.42578125" style="349" customWidth="1"/>
    <col min="2" max="2" width="122.28515625" style="10" customWidth="1"/>
    <col min="3" max="3" width="12.5703125" style="10" customWidth="1"/>
    <col min="4" max="4" width="11.7109375" style="10" hidden="1" customWidth="1"/>
    <col min="5" max="5" width="11.85546875" style="10" hidden="1" customWidth="1"/>
    <col min="6" max="6" width="15.28515625" style="10" hidden="1" customWidth="1"/>
    <col min="7" max="7" width="24.85546875" style="10" hidden="1" customWidth="1"/>
    <col min="8" max="8" width="13.42578125" style="10" hidden="1" customWidth="1"/>
    <col min="9" max="9" width="20.7109375" style="10" customWidth="1"/>
    <col min="10" max="10" width="30" style="10" customWidth="1"/>
    <col min="11" max="11" width="0.28515625" style="10" hidden="1" customWidth="1"/>
    <col min="12" max="12" width="6" style="10" hidden="1" customWidth="1"/>
    <col min="13" max="13" width="22" style="10" hidden="1" customWidth="1"/>
    <col min="14" max="14" width="6.28515625" style="10" hidden="1" customWidth="1"/>
    <col min="15" max="15" width="14.85546875" style="10" hidden="1" customWidth="1"/>
    <col min="16" max="16" width="18.140625" style="10" hidden="1" customWidth="1"/>
    <col min="17" max="17" width="20" style="10" hidden="1" customWidth="1"/>
    <col min="18" max="18" width="14" style="10" hidden="1" customWidth="1"/>
    <col min="19" max="19" width="5" style="10" hidden="1" customWidth="1"/>
    <col min="20" max="20" width="42" style="10" customWidth="1"/>
    <col min="21" max="21" width="2.7109375" style="15" customWidth="1"/>
    <col min="22" max="22" width="33.140625" style="15" customWidth="1"/>
    <col min="23" max="61" width="9.140625" style="15"/>
    <col min="62" max="16384" width="9.140625" style="10"/>
  </cols>
  <sheetData>
    <row r="1" spans="1:16303" ht="18.75" hidden="1" x14ac:dyDescent="0.3">
      <c r="A1" s="346"/>
      <c r="B1" s="189"/>
      <c r="C1" s="189"/>
      <c r="D1" s="189"/>
      <c r="E1" s="189"/>
      <c r="F1" s="189" t="s">
        <v>0</v>
      </c>
      <c r="G1" s="189"/>
      <c r="H1" s="189"/>
      <c r="I1" s="189"/>
      <c r="J1" s="189"/>
      <c r="K1" s="189"/>
      <c r="L1" s="189"/>
      <c r="M1" s="189"/>
      <c r="N1" s="189"/>
      <c r="O1" s="190"/>
      <c r="P1" s="191"/>
      <c r="Q1" s="190" t="s">
        <v>33</v>
      </c>
      <c r="R1" s="190"/>
      <c r="S1" s="2"/>
      <c r="T1" s="2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50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50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2"/>
      <c r="BK1" s="1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1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1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1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1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1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1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1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1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1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1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1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1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1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1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1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1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1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1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1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1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1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1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1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1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1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1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1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1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1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1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1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1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1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1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1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1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1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1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1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1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1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1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1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1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1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1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1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1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1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1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1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1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1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1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1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1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1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1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1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1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1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1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1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1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1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1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1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1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1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1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1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1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1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1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1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1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1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1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1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1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1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1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1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1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1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1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1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1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1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1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1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1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1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1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1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1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1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1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1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1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1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1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1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1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1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1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1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1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1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1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1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1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1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1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1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1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1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1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1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1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1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1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1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1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1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1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1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1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1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1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1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1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1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1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1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1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1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1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1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1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1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1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1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1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1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1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1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1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1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1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1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1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1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1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1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1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1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1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1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1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1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1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1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1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1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1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1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1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1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1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1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1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1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1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1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1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1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1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1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1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1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1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1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1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1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1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1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1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1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1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1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1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1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1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1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1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1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1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1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1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1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1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1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1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1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1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1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1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1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1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1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1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1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1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1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1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1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1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1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1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1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1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1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1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1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1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1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1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1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1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1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1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1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1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1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1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1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1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1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1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1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1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1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1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1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1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1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1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1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1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1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1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1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1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1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1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1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1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1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1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1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1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1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1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1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1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1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1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1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1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1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1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1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1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1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1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1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1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1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1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1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1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1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1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1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1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1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1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1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1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1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1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1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1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1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1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1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1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1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1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1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1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1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1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1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1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1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1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1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1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1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1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1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1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1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1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1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1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1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1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1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1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1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1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1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1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1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1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1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1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1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1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1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1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1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1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1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1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1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1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1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1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1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1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1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1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1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1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1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1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1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1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1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1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1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1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1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1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1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1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1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1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1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1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1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1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1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1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1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1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1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1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1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1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1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1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1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1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1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1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1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1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1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1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1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1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1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1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1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1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1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1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1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1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1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1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1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1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1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1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1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1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1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1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1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1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1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1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1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1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1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1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1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1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1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1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1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1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1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1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1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1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1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1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1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1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1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1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1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1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1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1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1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1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1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1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1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1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1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1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1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1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1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1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1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1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1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1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1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1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1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1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1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1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1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1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1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1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1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1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1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1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1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1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1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1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1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1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1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1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1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1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1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1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1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1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1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1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1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1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1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1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1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1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1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1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1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1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1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1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1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1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1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1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1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1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1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1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1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1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1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1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1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1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1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1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1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1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1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1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1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1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1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1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1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1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1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1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1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1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1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1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1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1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1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1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1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1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1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1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1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1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1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1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1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1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1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1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1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1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1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1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1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1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1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1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1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1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1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1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1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1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1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1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1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1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1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1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1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1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1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1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1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1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1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1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1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1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1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1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1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1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1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1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1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1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1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1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1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1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1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1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1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1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1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1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1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1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1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1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1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1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1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1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1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1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1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1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1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1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1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1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1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1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1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1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1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1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1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1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1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1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1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1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1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1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1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1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1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1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1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1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1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1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1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1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1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1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1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1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1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1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1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1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1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1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1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1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1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1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1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1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1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1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1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1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1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1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1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1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1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1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1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1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1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1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1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1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1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1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1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1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1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1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1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1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1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1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1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1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1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1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1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1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1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1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1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1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1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1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1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1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1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1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1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1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1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1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1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1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1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1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1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1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1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1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1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1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1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1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1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1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1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1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1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1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1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1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1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1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1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1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1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1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1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1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1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1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1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1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1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1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1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1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1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1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1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1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1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1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1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1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1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1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1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1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1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1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1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1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1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1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1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1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1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1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1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1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1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1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1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1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1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1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1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1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1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1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1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1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1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1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1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1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1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1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1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1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1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1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1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1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1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1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1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1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1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1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1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1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1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1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1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1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1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1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1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1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1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1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1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1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1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1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1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1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1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1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1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1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1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1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1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1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1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1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1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1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1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1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1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1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1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1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1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1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1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1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1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1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1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1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1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1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1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1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1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1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1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1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1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1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1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1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1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1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1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1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1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1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1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1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1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1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1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1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1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1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1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1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1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1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1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1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1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1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1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1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1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1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1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1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1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1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1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1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1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1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1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1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1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1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1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1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1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1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1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1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1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1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1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1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1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1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1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1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1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1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1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1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1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1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1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1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1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1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1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1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1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1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1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1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1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1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1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1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1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1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1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1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1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1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1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1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1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1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1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1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1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1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1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1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1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1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1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1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1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1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1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1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1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1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1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1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1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1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1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1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1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1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1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1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1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1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1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1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1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1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1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1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1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1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1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1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1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1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1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1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1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1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1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1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1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1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1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1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1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1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1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1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1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1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1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1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1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1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1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1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1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1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1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1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1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1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1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1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1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1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1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1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1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1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1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1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1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1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1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1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1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1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1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1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1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1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1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1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1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1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1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1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1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1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1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1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</row>
    <row r="2" spans="1:16303" ht="18.75" hidden="1" x14ac:dyDescent="0.3">
      <c r="A2" s="346"/>
      <c r="B2" s="189"/>
      <c r="C2" s="189"/>
      <c r="D2" s="189"/>
      <c r="E2" s="189"/>
      <c r="F2" s="189" t="s">
        <v>1</v>
      </c>
      <c r="G2" s="189"/>
      <c r="H2" s="189"/>
      <c r="I2" s="189"/>
      <c r="J2" s="189"/>
      <c r="K2" s="189"/>
      <c r="L2" s="189"/>
      <c r="M2" s="189"/>
      <c r="N2" s="189"/>
      <c r="O2" s="189"/>
      <c r="P2" s="190"/>
      <c r="Q2" s="190" t="s">
        <v>34</v>
      </c>
      <c r="R2" s="189"/>
      <c r="S2" s="1"/>
      <c r="T2" s="2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50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50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2"/>
      <c r="BK2" s="2"/>
      <c r="BL2" s="1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1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1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1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1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1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1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1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1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1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1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1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1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1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1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1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1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1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1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1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1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1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1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1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1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1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1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1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1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1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1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1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1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1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1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1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1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1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1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1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1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1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1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1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1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1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1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1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1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1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1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1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1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1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1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1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1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1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1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1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1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1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1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1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1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1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1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1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1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1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1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1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1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1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1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1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1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1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1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1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1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1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1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1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1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1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1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1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1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1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1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1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1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1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1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1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1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1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1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1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1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1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1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1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1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1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1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1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1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1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1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1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1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1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1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1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1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1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1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1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1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1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1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1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1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1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1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1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1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1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1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1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1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1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1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1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1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1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1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1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1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1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1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1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1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1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1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1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1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1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1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1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1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1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1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1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1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1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1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1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1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1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1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1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1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1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1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1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1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1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1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1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1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1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1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1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1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1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1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1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1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1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1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1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1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1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1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1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1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1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1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1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1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1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1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1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1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1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1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1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1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1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1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1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1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1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1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1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1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1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1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1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1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1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1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1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1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1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1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1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1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1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1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1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1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1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1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1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1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1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1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1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1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1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1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1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1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1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1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1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1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1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1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1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1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1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1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1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1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1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1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1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1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1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1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1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1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1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1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1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1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1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1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1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1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1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1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1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1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1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1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1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1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1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1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1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1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1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1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1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1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1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1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1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1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1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1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1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1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1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1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1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1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1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1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1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1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1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1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1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1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1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1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1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1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1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1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1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1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1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1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1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1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1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1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1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1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1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1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1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1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1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1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1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1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1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1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1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1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1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1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1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1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1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1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1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1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1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1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1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1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1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1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1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1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1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1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1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1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1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1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1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1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1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1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1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1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1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1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1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1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1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1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1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1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1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1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1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1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1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1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1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1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1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1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1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1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1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1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1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1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1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1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1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1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1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1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1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1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1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1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1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1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1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1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1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1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1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1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1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1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1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1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1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1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1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1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1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1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1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1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1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1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1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1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1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1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1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1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1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1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1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1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1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1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1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1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1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1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1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1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1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1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1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1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1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1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1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1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1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1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1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1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1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1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1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1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1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1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1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1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1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1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1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1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1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1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1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1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1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1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1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1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1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1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1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1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1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1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1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1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1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1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1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1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1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1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1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1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1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1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1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1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1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1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1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1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1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1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1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1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1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1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1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1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1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1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1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1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1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1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1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1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1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1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1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1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1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1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1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1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1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1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1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1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1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1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1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1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1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1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1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1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1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1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1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1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1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1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1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1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1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1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1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1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1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1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1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1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1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1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1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1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1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1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1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1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1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1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1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1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1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1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1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1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1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1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1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1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1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1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1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1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1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1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1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1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1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1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1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1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1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1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1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1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1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1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1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1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1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1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1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1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1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1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1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1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1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1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1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1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1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1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1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1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1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1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1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1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1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1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1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1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1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1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1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1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1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1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1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1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1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1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1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1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1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1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1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1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1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1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1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1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1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1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1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1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1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1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1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1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1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1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1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1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1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1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1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1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1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1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1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1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1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1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1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1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1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1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1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1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1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1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1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1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1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1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1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1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1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1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1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1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1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1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1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1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1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1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1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1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1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1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1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1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1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1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1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1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1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1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1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1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1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1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1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1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1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1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1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1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1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1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1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1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1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1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1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1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1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1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1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1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1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1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1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1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1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1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1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1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1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1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1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1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1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1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1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1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1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1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1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1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1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1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1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1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1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1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1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1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1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1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1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1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1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1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1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1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1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1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1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1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1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1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1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1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1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1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1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1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1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1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1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1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1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1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1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1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1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1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1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1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1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1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1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1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1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1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1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1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1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1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1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1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1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1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1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1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1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1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1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1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1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1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1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1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1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1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1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1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1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1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1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1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1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1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1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1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1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1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1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1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1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1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1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1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1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1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1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1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1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1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1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1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1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1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1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1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1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1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1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1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1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1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1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1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1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1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1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1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1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1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1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1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1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1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1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1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1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1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1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1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1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1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1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1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1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1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1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1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1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1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1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1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1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1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1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1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1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1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1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1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1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1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1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1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1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1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1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1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1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1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1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1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1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1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1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1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1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1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1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1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1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1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1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1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1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1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1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1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1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1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1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1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1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1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1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1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1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1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1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1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1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1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1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1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1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1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1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1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1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1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1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1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1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1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1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1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1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1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1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1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1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1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1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1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1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1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1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1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1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1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1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1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1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1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1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1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1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1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1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1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1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1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1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1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1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1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1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1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1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1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1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1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1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1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1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1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1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1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1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1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1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1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1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1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1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1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1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1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1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1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1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1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1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1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1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1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1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1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1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1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1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1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1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1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1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1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1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1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1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1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1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1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1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1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1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1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1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1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1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1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1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1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1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1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1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1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1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1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1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1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1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</row>
    <row r="3" spans="1:16303" ht="18.75" hidden="1" x14ac:dyDescent="0.3">
      <c r="A3" s="346"/>
      <c r="B3" s="189"/>
      <c r="C3" s="189"/>
      <c r="D3" s="189"/>
      <c r="E3" s="189"/>
      <c r="F3" s="189" t="s">
        <v>2</v>
      </c>
      <c r="G3" s="189"/>
      <c r="H3" s="189"/>
      <c r="I3" s="189"/>
      <c r="J3" s="189"/>
      <c r="K3" s="189"/>
      <c r="L3" s="189"/>
      <c r="M3" s="189"/>
      <c r="N3" s="189"/>
      <c r="O3" s="189"/>
      <c r="P3" s="190"/>
      <c r="Q3" s="190"/>
      <c r="R3" s="189"/>
      <c r="S3" s="1"/>
      <c r="T3" s="2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50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50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2"/>
      <c r="BK3" s="2"/>
      <c r="BL3" s="1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1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1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1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1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1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1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1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1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1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1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1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1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1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1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1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1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1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1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1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1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1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1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1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1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1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1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1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1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1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1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1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1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1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1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1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1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1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1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1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1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1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1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1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1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1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1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1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1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1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1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1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1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1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1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1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1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1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1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1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1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1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1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1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1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1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1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1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1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1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1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1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1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1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1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1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1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1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1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1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1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1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1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1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1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1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1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1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1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1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1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1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1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1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1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1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1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1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1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1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1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1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1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1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1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1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1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1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1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1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1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1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1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1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1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1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1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1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1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1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1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1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1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1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1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1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1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1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1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1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1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1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1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1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1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1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1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1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1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1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1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1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1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1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1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1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1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1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1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1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1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1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1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1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1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1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1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1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1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1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1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1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1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1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1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1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1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1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1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1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1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1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1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1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1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1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1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1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1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1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1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1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1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1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1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1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1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1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1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1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1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1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1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1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1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1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1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1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1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1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1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1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1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1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1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1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1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1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1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1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1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1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1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1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1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1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1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1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1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1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1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1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1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1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1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1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1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1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1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1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1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1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1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1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1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1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1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1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1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1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1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1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1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1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1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1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1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1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1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1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1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1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1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1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1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1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1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1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1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1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1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1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1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1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1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1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1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1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1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1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1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1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1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1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1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1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1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1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1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1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1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1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1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1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1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1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1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1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1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1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1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1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1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1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1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1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1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1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1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1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1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1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1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1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1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1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1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1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1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1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1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1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1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1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1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1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1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1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1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1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1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1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1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1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1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1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1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1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1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1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1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1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1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1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1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1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1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1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1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1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1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1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1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1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1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1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1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1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1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1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1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1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1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1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1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1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1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1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1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1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1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1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1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1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1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1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1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1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1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1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1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1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1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1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1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1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1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1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1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1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1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1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1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1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1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1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1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1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1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1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1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1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1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1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1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1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1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1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1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1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1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1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1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1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1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1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1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1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1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1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1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1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1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1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1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1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1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1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1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1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1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1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1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1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1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1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1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1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1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1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1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1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1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1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1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1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1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1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1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1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1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1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1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1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1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1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1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1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1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1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1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1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1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1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1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1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1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1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1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1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1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1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1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1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1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1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1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1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1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1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1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1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1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1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1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1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1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1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1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1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1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1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1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1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1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1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1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1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1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1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1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1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1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1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1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1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1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1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1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1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1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1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1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1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1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1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1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1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1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1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1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1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1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1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1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1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1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1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1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1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1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1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1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1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1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1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1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1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1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1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1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1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1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1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1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1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1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1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1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1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1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1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1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1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1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1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1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1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1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1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1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1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1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1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1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1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1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1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1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1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1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1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1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1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1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1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1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1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1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1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1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1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1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1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1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1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1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1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1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1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1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1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1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1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1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1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1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1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1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1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1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1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1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1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1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1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1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1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1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1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1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1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1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1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1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1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1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1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1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1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1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1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1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1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1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1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1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1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1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1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1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1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1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1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1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1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1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1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1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1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1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1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1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1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1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1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1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1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1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1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1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1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1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1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1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1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1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1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1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1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1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1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1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1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1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1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1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1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1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1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1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1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1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1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1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1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1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1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1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1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1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1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1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1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1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1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1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1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1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1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1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1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1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1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1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1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1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1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1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1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1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1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1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1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1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1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1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1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1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1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1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1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1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1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1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1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1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1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1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1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1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1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1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1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1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1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1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1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1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1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1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1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1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1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1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1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1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1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1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1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1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1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1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1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1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1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1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1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1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1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1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1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1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1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1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1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1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1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1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1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1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1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1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1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1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1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1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1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1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1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1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1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1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1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1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1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1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1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1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1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1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1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1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1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1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1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1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1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1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1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1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1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1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1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1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1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1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1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1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1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1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1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1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1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1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1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1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1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1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1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1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1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1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1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1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1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1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1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1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1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1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1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1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1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1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1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1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1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1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1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1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1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1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1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1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1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1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1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1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1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1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1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1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1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1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1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1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1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1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1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1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1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1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1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1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1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1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1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1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1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1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1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1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1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1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1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1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1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1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1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1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1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1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1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1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1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1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1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1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1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1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1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1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1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1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1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1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1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1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1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1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1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1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1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1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1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1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1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1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1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1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1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1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1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1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1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1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1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1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1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1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1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1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1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1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1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1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1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1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1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1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1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1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1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1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1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1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1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1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1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1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1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1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1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1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1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1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1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1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1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1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1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1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1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1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1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1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1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1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1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1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1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1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1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1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1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1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1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1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1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1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1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1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1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1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1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1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1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1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1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1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1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1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1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1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1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1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1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1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1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1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1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1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1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1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1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1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1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1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1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1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1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1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1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1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1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1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1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1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1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1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1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1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1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1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1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1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1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1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1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1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1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1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1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1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1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1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1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1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1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1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1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1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1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1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</row>
    <row r="4" spans="1:16303" ht="18.75" hidden="1" x14ac:dyDescent="0.3">
      <c r="A4" s="346"/>
      <c r="B4" s="189"/>
      <c r="C4" s="189"/>
      <c r="D4" s="189"/>
      <c r="E4" s="189"/>
      <c r="F4" s="189" t="s">
        <v>6</v>
      </c>
      <c r="G4" s="189"/>
      <c r="H4" s="189"/>
      <c r="I4" s="189"/>
      <c r="J4" s="189"/>
      <c r="K4" s="189"/>
      <c r="L4" s="189"/>
      <c r="M4" s="189"/>
      <c r="N4" s="189"/>
      <c r="O4" s="189"/>
      <c r="P4" s="190"/>
      <c r="Q4" s="190" t="s">
        <v>62</v>
      </c>
      <c r="R4" s="189"/>
      <c r="S4" s="1"/>
      <c r="T4" s="2"/>
      <c r="U4" s="149"/>
      <c r="V4" s="215"/>
      <c r="W4" s="149"/>
      <c r="X4" s="149"/>
      <c r="Y4" s="149"/>
      <c r="Z4" s="149"/>
      <c r="AA4" s="149"/>
      <c r="AB4" s="149"/>
      <c r="AC4" s="149"/>
      <c r="AD4" s="149"/>
      <c r="AE4" s="149"/>
      <c r="AF4" s="150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50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2"/>
      <c r="BK4" s="2"/>
      <c r="BL4" s="1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1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1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1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1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1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1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1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1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1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1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1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1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1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1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1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1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1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1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1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1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1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1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1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1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1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1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1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1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1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1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1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1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1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1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1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1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1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1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1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1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1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1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1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1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1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1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1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1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1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1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1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1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1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1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1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1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1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1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1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1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1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1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1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1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1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1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1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1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1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1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1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1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1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1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1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1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1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1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1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1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1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1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1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1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1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1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1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1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1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1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1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1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1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1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1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1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1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1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1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1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1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1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1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1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1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1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1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1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1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1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1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1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1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1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1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1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1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1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1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1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1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1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1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1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1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1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1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1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1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1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1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1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1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1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1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1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1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1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1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1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1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1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1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1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1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1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1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1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1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1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1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1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1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1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1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1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1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1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1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1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1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1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1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1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1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1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1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1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1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1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1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1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1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1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1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1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1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1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1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1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1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1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1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1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1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1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1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1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1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1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1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1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1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1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1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1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1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1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1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1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1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1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1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1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1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1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1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1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1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1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1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1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1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1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1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1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1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1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1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1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1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1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1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1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1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1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1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1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1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1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1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1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1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1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1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1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1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1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1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1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1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1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1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1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1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1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1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1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1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1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1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1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1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1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1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1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1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1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1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1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1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1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1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1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1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1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1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1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1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1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1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1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1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1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1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1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1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1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1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1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1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1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1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1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1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1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1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1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1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1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1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1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1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1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1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1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1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1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1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1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1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1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1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1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1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1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1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1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1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1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1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1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1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1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1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1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1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1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1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1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1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1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1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1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1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1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1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1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1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1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1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1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1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1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1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1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1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1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1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1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1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1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1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1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1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1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1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1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1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1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1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1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1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1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1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1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1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1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1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1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1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1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1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1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1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1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1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1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1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1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1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1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1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1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1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1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1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1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1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1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1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1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1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1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1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1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1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1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1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1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1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1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1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1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1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1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1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1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1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1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1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1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1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1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1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1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1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1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1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1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1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1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1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1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1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1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1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1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1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1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1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1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1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1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1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1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1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1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1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1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1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1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1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1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1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1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1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1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1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1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1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1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1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1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1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1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1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1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1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1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1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1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1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1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1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1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1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1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1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1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1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1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1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1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1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1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1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1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1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1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1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1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1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1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1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1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1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1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1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1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1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1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1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1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1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1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1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1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1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1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1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1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1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1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1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1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1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1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1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1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1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1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1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1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1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1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1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1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1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1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1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1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1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1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1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1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1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1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1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1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1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1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1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1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1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1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1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1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1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1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1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1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1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1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1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1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1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1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1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1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1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1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1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1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1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1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1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1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1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1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1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1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1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1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1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1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1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1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1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1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1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1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1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1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1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1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1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1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1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1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1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1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1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1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1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1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1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1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1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1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1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1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1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1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1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1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1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1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1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1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1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1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1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1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1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1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1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1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1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1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1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1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1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1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1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1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1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1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1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1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1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1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1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1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1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1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1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1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1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1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1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1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1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1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1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1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1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1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1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1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1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1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1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1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1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1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1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1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1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1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1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1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1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1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1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1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1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1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1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1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1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1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1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1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1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1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1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1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1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1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1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1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1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1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1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1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1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1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1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1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1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1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1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1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1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1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1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1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1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1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1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1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1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1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1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1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1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1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1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1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1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1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1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1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1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1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1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1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1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1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1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1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1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1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1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1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1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1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1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1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1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1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1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1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1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1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1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1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1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1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1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1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1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1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1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1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1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1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1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1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1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1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1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1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1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1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1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1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1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1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1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1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1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1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1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1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1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1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1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1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1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1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1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1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1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1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1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1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1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1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1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1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1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1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1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1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1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1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1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1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1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1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1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1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1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1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1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1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1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1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1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1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1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1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1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1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1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1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1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1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1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1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1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1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1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1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1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1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1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1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1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1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1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1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1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1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1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1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1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1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1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1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1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1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1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1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1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1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1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1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1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1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1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1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1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1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1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1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1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1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1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1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1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1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1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1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1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1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1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1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1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1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1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1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1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1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1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1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1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1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1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1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1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1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1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1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1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1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1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1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1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1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1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1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1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1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1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1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1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1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1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1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1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1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1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1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1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1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1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1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1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1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1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1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1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1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1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1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1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1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1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1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1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1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1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1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1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1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1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1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1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1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1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1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1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1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1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1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1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1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1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1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1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1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1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1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1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1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1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1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1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1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1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1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1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1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1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1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1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1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1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1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1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1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1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1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1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1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1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1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1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1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1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1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1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1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1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1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1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1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1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1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1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1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1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1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1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1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1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1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1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1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1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1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1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1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1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1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1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1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1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1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1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1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1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1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1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1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1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1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1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1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1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1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1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1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1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1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1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1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1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1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1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1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1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1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1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1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1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1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1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1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1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1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1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1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1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1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1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1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1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1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1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1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</row>
    <row r="5" spans="1:16303" ht="18.75" hidden="1" x14ac:dyDescent="0.3">
      <c r="A5" s="346"/>
      <c r="B5" s="189"/>
      <c r="C5" s="189"/>
      <c r="D5" s="189"/>
      <c r="E5" s="189"/>
      <c r="F5" s="189" t="s">
        <v>61</v>
      </c>
      <c r="G5" s="189"/>
      <c r="H5" s="189"/>
      <c r="I5" s="189"/>
      <c r="J5" s="189"/>
      <c r="K5" s="189"/>
      <c r="L5" s="189"/>
      <c r="M5" s="189"/>
      <c r="N5" s="189"/>
      <c r="O5" s="189"/>
      <c r="P5" s="190"/>
      <c r="Q5" s="189" t="s">
        <v>35</v>
      </c>
      <c r="R5" s="189"/>
      <c r="S5" s="2"/>
      <c r="T5" s="2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50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50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2"/>
      <c r="BK5" s="2"/>
      <c r="BL5" s="1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1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1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1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1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1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1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1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1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1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1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1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1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1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1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1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1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1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1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1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1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1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1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1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1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1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1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1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1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1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1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1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1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1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1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1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1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1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1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1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1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1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1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1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1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1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1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1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1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1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1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1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1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1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1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1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1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1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1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1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1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1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1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1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1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1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1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1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1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1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1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1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1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1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1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1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1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1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1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1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1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1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1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1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1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1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1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1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1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1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1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1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1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1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1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1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1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1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1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1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1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1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1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1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1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1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1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1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1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1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1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1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1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1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1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1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1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1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1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1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1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1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1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1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1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1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1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1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1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1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1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1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1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1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1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1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1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1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1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1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1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1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1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1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1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1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1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1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1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1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1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1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1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1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1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1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1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1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1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1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1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1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1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1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1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1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1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1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1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1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1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1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1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1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1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1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1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1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1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1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1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1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1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1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1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1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1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1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1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1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1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1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1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1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1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1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1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1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1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1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1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1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1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1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1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1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1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1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1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1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1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1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1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1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1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1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1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1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1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1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1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1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1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1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1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1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1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1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1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1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1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1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1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1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1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1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1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1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1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1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1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1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1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1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1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1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1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1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1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1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1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1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1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1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1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1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1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1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1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1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1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1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1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1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1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1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1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1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1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1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1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1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1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1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1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1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1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1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1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1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1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1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1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1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1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1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1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1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1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1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1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1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1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1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1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1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1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1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1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1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1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1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1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1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1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1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1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1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1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1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1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1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1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1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1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1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1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1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1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1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1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1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1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1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1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1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1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1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1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1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1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1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1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1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1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1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1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1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1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1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1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1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1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1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1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1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1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1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1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1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1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1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1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1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1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1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1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1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1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1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1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1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1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1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1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1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1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1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1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1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1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1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1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1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1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1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1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1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1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1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1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1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1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1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1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1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1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1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1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1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1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1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1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1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1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1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1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1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1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1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1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1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1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1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1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1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1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1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1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1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1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1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1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1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1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1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1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1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1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1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1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1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1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1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1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1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1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1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1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1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1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1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1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1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1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1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1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1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1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1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1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1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1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1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1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1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1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1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1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1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1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1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1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1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1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1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1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1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1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1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1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1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1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1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1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1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1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1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1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1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1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1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1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1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1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1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1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1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1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1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1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1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1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1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1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1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1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1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1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1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1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1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1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1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1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1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1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1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1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1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1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1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1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1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1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1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1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1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1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1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1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1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1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1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1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1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1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1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1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1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1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1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1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1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1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1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1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1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1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1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1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1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1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1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1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1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1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1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1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1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1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1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1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1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1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1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1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1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1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1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1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1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1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1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1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1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1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1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1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1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1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1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1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1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1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1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1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1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1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1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1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1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1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1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1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1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1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1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1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1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1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1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1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1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1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1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1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1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1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1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1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1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1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1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1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1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1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1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1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1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1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1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1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1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1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1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1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1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1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1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1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1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1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1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1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1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1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1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1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1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1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1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1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1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1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1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1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1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1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1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1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1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1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1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1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1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1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1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1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1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1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1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1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1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1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1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1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1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1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1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1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1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1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1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1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1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1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1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1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1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1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1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1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1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1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1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1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1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1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1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1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1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1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1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1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1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1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1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1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1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1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1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1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1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1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1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1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1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1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1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1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1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1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1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1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1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1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1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1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1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1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1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1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1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1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1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1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1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1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1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1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1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1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1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1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1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1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1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1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1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1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1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1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1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1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1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1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1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1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1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1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1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1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1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1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1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1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1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1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1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1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1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1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1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1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1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1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1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1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1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1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1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1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1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1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1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1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1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1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1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1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1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1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1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1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1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1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1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1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1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1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1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1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1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1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1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1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1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1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1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1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1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1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1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1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1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1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1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1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1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1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1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1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1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1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1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1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1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1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1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1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1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1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1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1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1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1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1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1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1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1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1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1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1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1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1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1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1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1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1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1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1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1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1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1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1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1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1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1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1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1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1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1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1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1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1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1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1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1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1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1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1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1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1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1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1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1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1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1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1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1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1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1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1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1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1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1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1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1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1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1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1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1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1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1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1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1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1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1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1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1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1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1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1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1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1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1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1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1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1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1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1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1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1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1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1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1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1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1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1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1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1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1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1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1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1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1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1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1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1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1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1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1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1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1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1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1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1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1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1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1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1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1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1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1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1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1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1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1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1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1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1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1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1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1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1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1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1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1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1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1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1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1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1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1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1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1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1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1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1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1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1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1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1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1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1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1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1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1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1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1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1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1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1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1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1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1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1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1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1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1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1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1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1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1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1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1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1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1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1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1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1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1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1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1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1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1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1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1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1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1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1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1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1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1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1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1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1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1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1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1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1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1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1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1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1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1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1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1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1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1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1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1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1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1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1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1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1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1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1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1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1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1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1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1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</row>
    <row r="7" spans="1:16303" ht="18.75" customHeight="1" x14ac:dyDescent="0.3">
      <c r="A7" s="347"/>
      <c r="B7" s="770" t="s">
        <v>117</v>
      </c>
      <c r="C7" s="770"/>
      <c r="D7" s="770"/>
      <c r="E7" s="770"/>
      <c r="F7" s="770"/>
      <c r="G7" s="770"/>
      <c r="H7" s="770"/>
      <c r="I7" s="770"/>
      <c r="J7" s="343"/>
      <c r="K7" s="341"/>
      <c r="L7" s="341"/>
      <c r="M7" s="341"/>
      <c r="N7" s="341"/>
      <c r="O7" s="341"/>
      <c r="P7" s="341"/>
      <c r="Q7" s="341"/>
      <c r="R7" s="341"/>
      <c r="S7" s="341"/>
      <c r="T7" s="341"/>
      <c r="U7" s="216"/>
    </row>
    <row r="8" spans="1:16303" ht="25.5" customHeight="1" x14ac:dyDescent="0.3">
      <c r="A8" s="347"/>
      <c r="B8" s="342" t="s">
        <v>116</v>
      </c>
      <c r="C8" s="343"/>
      <c r="D8" s="343"/>
      <c r="E8" s="343"/>
      <c r="F8" s="343"/>
      <c r="G8" s="343"/>
      <c r="H8" s="343"/>
      <c r="I8" s="343"/>
      <c r="J8" s="343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216"/>
    </row>
    <row r="9" spans="1:16303" ht="80.25" customHeight="1" x14ac:dyDescent="0.2">
      <c r="A9" s="709" t="s">
        <v>4</v>
      </c>
      <c r="B9" s="726" t="s">
        <v>14</v>
      </c>
      <c r="C9" s="729" t="s">
        <v>15</v>
      </c>
      <c r="D9" s="726" t="s">
        <v>16</v>
      </c>
      <c r="E9" s="732"/>
      <c r="F9" s="726" t="s">
        <v>17</v>
      </c>
      <c r="G9" s="735"/>
      <c r="H9" s="732"/>
      <c r="I9" s="729" t="s">
        <v>99</v>
      </c>
      <c r="J9" s="630" t="s">
        <v>97</v>
      </c>
      <c r="K9" s="204"/>
      <c r="L9" s="204"/>
      <c r="M9" s="201"/>
      <c r="N9" s="194" t="s">
        <v>65</v>
      </c>
      <c r="O9" s="196"/>
      <c r="P9" s="200"/>
      <c r="Q9" s="204"/>
      <c r="R9" s="204"/>
      <c r="S9" s="204"/>
      <c r="T9" s="732" t="s">
        <v>98</v>
      </c>
    </row>
    <row r="10" spans="1:16303" ht="18.75" customHeight="1" x14ac:dyDescent="0.2">
      <c r="A10" s="710"/>
      <c r="B10" s="727"/>
      <c r="C10" s="730"/>
      <c r="D10" s="727"/>
      <c r="E10" s="733"/>
      <c r="F10" s="728"/>
      <c r="G10" s="736"/>
      <c r="H10" s="734"/>
      <c r="I10" s="730"/>
      <c r="J10" s="630"/>
      <c r="K10" s="204"/>
      <c r="L10" s="204"/>
      <c r="M10" s="201"/>
      <c r="N10" s="202"/>
      <c r="O10" s="203"/>
      <c r="P10" s="205"/>
      <c r="Q10" s="200"/>
      <c r="R10" s="204"/>
      <c r="S10" s="204"/>
      <c r="T10" s="733"/>
    </row>
    <row r="11" spans="1:16303" ht="18.75" customHeight="1" x14ac:dyDescent="0.2">
      <c r="A11" s="710"/>
      <c r="B11" s="727"/>
      <c r="C11" s="730"/>
      <c r="D11" s="727"/>
      <c r="E11" s="733"/>
      <c r="F11" s="160" t="s">
        <v>20</v>
      </c>
      <c r="G11" s="631" t="s">
        <v>21</v>
      </c>
      <c r="H11" s="632"/>
      <c r="I11" s="730"/>
      <c r="J11" s="630"/>
      <c r="K11" s="196"/>
      <c r="L11" s="160"/>
      <c r="M11" s="206" t="s">
        <v>23</v>
      </c>
      <c r="N11" s="202"/>
      <c r="O11" s="203"/>
      <c r="P11" s="207"/>
      <c r="Q11" s="206"/>
      <c r="R11" s="194"/>
      <c r="S11" s="195"/>
      <c r="T11" s="733"/>
    </row>
    <row r="12" spans="1:16303" ht="6" customHeight="1" x14ac:dyDescent="0.2">
      <c r="A12" s="710"/>
      <c r="B12" s="727"/>
      <c r="C12" s="730"/>
      <c r="D12" s="727"/>
      <c r="E12" s="733"/>
      <c r="F12" s="160" t="s">
        <v>69</v>
      </c>
      <c r="G12" s="631" t="s">
        <v>69</v>
      </c>
      <c r="H12" s="632"/>
      <c r="I12" s="730"/>
      <c r="J12" s="630"/>
      <c r="K12" s="203"/>
      <c r="L12" s="160"/>
      <c r="M12" s="209"/>
      <c r="N12" s="202"/>
      <c r="O12" s="203"/>
      <c r="P12" s="207"/>
      <c r="Q12" s="209"/>
      <c r="R12" s="197"/>
      <c r="S12" s="198"/>
      <c r="T12" s="733"/>
    </row>
    <row r="13" spans="1:16303" ht="3.75" customHeight="1" x14ac:dyDescent="0.2">
      <c r="A13" s="711"/>
      <c r="B13" s="728"/>
      <c r="C13" s="731"/>
      <c r="D13" s="728"/>
      <c r="E13" s="734"/>
      <c r="F13" s="160" t="s">
        <v>63</v>
      </c>
      <c r="G13" s="631" t="s">
        <v>64</v>
      </c>
      <c r="H13" s="632"/>
      <c r="I13" s="731"/>
      <c r="J13" s="630"/>
      <c r="K13" s="199"/>
      <c r="L13" s="160"/>
      <c r="M13" s="208"/>
      <c r="N13" s="197"/>
      <c r="O13" s="199"/>
      <c r="P13" s="210"/>
      <c r="Q13" s="208"/>
      <c r="R13" s="200"/>
      <c r="S13" s="201"/>
      <c r="T13" s="734"/>
    </row>
    <row r="14" spans="1:16303" ht="18.75" x14ac:dyDescent="0.2">
      <c r="A14" s="13">
        <v>1</v>
      </c>
      <c r="B14" s="172">
        <v>2</v>
      </c>
      <c r="C14" s="158">
        <v>3</v>
      </c>
      <c r="D14" s="738">
        <v>4</v>
      </c>
      <c r="E14" s="739"/>
      <c r="F14" s="158">
        <v>5</v>
      </c>
      <c r="G14" s="738">
        <v>6</v>
      </c>
      <c r="H14" s="739"/>
      <c r="I14" s="211"/>
      <c r="J14" s="738">
        <v>4</v>
      </c>
      <c r="K14" s="739"/>
      <c r="L14" s="158"/>
      <c r="M14" s="158">
        <v>8</v>
      </c>
      <c r="N14" s="738">
        <v>9</v>
      </c>
      <c r="O14" s="739"/>
      <c r="P14" s="192">
        <v>10</v>
      </c>
      <c r="Q14" s="193">
        <v>11</v>
      </c>
      <c r="R14" s="738">
        <v>12</v>
      </c>
      <c r="S14" s="739"/>
      <c r="T14" s="158">
        <v>5</v>
      </c>
    </row>
    <row r="15" spans="1:16303" ht="30.75" customHeight="1" x14ac:dyDescent="0.2">
      <c r="A15" s="635" t="s">
        <v>26</v>
      </c>
      <c r="B15" s="636"/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6"/>
      <c r="T15" s="637"/>
    </row>
    <row r="16" spans="1:16303" ht="48" customHeight="1" x14ac:dyDescent="0.3">
      <c r="A16" s="158">
        <v>1</v>
      </c>
      <c r="B16" s="57" t="s">
        <v>48</v>
      </c>
      <c r="C16" s="18">
        <v>567</v>
      </c>
      <c r="D16" s="691">
        <v>567</v>
      </c>
      <c r="E16" s="692"/>
      <c r="F16" s="161" t="s">
        <v>76</v>
      </c>
      <c r="G16" s="161"/>
      <c r="H16" s="161" t="s">
        <v>75</v>
      </c>
      <c r="I16" s="164">
        <v>1982</v>
      </c>
      <c r="J16" s="672">
        <v>75245</v>
      </c>
      <c r="K16" s="673"/>
      <c r="L16" s="93">
        <v>0.9</v>
      </c>
      <c r="M16" s="3">
        <v>64800</v>
      </c>
      <c r="N16" s="650">
        <v>64742.8</v>
      </c>
      <c r="O16" s="651"/>
      <c r="P16" s="42">
        <f>R16+T16</f>
        <v>132.70723104056438</v>
      </c>
      <c r="Q16" s="159">
        <f>0</f>
        <v>0</v>
      </c>
      <c r="R16" s="661">
        <f>0</f>
        <v>0</v>
      </c>
      <c r="S16" s="662"/>
      <c r="T16" s="3">
        <f t="shared" ref="T16:T25" si="0">J16/C16</f>
        <v>132.70723104056438</v>
      </c>
    </row>
    <row r="17" spans="1:62" ht="51.75" customHeight="1" x14ac:dyDescent="0.2">
      <c r="A17" s="158">
        <v>2</v>
      </c>
      <c r="B17" s="344" t="s">
        <v>44</v>
      </c>
      <c r="C17" s="18">
        <v>377</v>
      </c>
      <c r="D17" s="691">
        <v>377</v>
      </c>
      <c r="E17" s="692"/>
      <c r="F17" s="161" t="s">
        <v>76</v>
      </c>
      <c r="G17" s="660" t="s">
        <v>11</v>
      </c>
      <c r="H17" s="654"/>
      <c r="I17" s="60">
        <v>1982</v>
      </c>
      <c r="J17" s="672">
        <v>106395</v>
      </c>
      <c r="K17" s="673"/>
      <c r="L17" s="94">
        <v>0.9</v>
      </c>
      <c r="M17" s="52">
        <v>90679.51</v>
      </c>
      <c r="N17" s="661">
        <v>3484.21</v>
      </c>
      <c r="O17" s="662"/>
      <c r="P17" s="42">
        <f>R17+T17</f>
        <v>60183.594854111412</v>
      </c>
      <c r="Q17" s="159">
        <f>0</f>
        <v>0</v>
      </c>
      <c r="R17" s="672">
        <f>69901.38-10000</f>
        <v>59901.380000000005</v>
      </c>
      <c r="S17" s="673"/>
      <c r="T17" s="3">
        <f t="shared" si="0"/>
        <v>282.21485411140583</v>
      </c>
    </row>
    <row r="18" spans="1:62" ht="29.25" customHeight="1" x14ac:dyDescent="0.2">
      <c r="A18" s="158">
        <v>3</v>
      </c>
      <c r="B18" s="57" t="s">
        <v>30</v>
      </c>
      <c r="C18" s="18">
        <v>502</v>
      </c>
      <c r="D18" s="691">
        <v>502</v>
      </c>
      <c r="E18" s="692"/>
      <c r="F18" s="161" t="s">
        <v>76</v>
      </c>
      <c r="G18" s="660" t="s">
        <v>11</v>
      </c>
      <c r="H18" s="654"/>
      <c r="I18" s="60">
        <v>1976</v>
      </c>
      <c r="J18" s="672">
        <v>99451</v>
      </c>
      <c r="K18" s="673"/>
      <c r="L18" s="94">
        <v>0.9</v>
      </c>
      <c r="M18" s="52">
        <f>N18+P18</f>
        <v>71813.359561752994</v>
      </c>
      <c r="N18" s="661">
        <f>5555.65+15059.6</f>
        <v>20615.25</v>
      </c>
      <c r="O18" s="662"/>
      <c r="P18" s="42">
        <f>R18+T18</f>
        <v>51198.109561752986</v>
      </c>
      <c r="Q18" s="159">
        <f>0</f>
        <v>0</v>
      </c>
      <c r="R18" s="672">
        <f>61000-10000</f>
        <v>51000</v>
      </c>
      <c r="S18" s="673"/>
      <c r="T18" s="3">
        <f t="shared" si="0"/>
        <v>198.10956175298804</v>
      </c>
    </row>
    <row r="19" spans="1:62" ht="35.25" customHeight="1" x14ac:dyDescent="0.2">
      <c r="A19" s="158">
        <v>4</v>
      </c>
      <c r="B19" s="344" t="s">
        <v>37</v>
      </c>
      <c r="C19" s="18">
        <v>1064</v>
      </c>
      <c r="D19" s="691">
        <v>1064</v>
      </c>
      <c r="E19" s="692"/>
      <c r="F19" s="161" t="s">
        <v>76</v>
      </c>
      <c r="G19" s="660" t="s">
        <v>12</v>
      </c>
      <c r="H19" s="654"/>
      <c r="I19" s="60">
        <v>1978</v>
      </c>
      <c r="J19" s="672">
        <v>114278</v>
      </c>
      <c r="K19" s="673"/>
      <c r="L19" s="94">
        <v>0.9</v>
      </c>
      <c r="M19" s="52">
        <f>N19+P19</f>
        <v>59947.274135338346</v>
      </c>
      <c r="N19" s="661">
        <v>19541</v>
      </c>
      <c r="O19" s="662"/>
      <c r="P19" s="52">
        <f>R19+T19</f>
        <v>40406.274135338346</v>
      </c>
      <c r="Q19" s="159">
        <f>0</f>
        <v>0</v>
      </c>
      <c r="R19" s="672">
        <v>40298.870000000003</v>
      </c>
      <c r="S19" s="673"/>
      <c r="T19" s="3">
        <f t="shared" si="0"/>
        <v>107.40413533834587</v>
      </c>
    </row>
    <row r="20" spans="1:62" ht="39" customHeight="1" x14ac:dyDescent="0.2">
      <c r="A20" s="355">
        <v>5</v>
      </c>
      <c r="B20" s="132" t="s">
        <v>38</v>
      </c>
      <c r="C20" s="83">
        <v>1329</v>
      </c>
      <c r="D20" s="674">
        <v>1329</v>
      </c>
      <c r="E20" s="675"/>
      <c r="F20" s="161" t="s">
        <v>76</v>
      </c>
      <c r="G20" s="676" t="s">
        <v>11</v>
      </c>
      <c r="H20" s="677"/>
      <c r="I20" s="212">
        <v>1975</v>
      </c>
      <c r="J20" s="672">
        <v>140749</v>
      </c>
      <c r="K20" s="673"/>
      <c r="L20" s="100">
        <v>0.9</v>
      </c>
      <c r="M20" s="52">
        <f>N20+P20</f>
        <v>82478.045944319034</v>
      </c>
      <c r="N20" s="678">
        <f>46.05+7000+143.54+167.29+125+7500</f>
        <v>14981.880000000001</v>
      </c>
      <c r="O20" s="679"/>
      <c r="P20" s="145">
        <f>R20+T20</f>
        <v>67496.165944319029</v>
      </c>
      <c r="Q20" s="167">
        <v>0</v>
      </c>
      <c r="R20" s="680">
        <f>82000-14609.74</f>
        <v>67390.259999999995</v>
      </c>
      <c r="S20" s="681"/>
      <c r="T20" s="3">
        <f t="shared" si="0"/>
        <v>105.90594431903688</v>
      </c>
    </row>
    <row r="21" spans="1:62" s="89" customFormat="1" ht="41.25" customHeight="1" x14ac:dyDescent="0.3">
      <c r="A21" s="158">
        <v>6</v>
      </c>
      <c r="B21" s="57" t="s">
        <v>56</v>
      </c>
      <c r="C21" s="18">
        <v>549</v>
      </c>
      <c r="D21" s="160"/>
      <c r="E21" s="18">
        <f>C21</f>
        <v>549</v>
      </c>
      <c r="F21" s="161" t="s">
        <v>76</v>
      </c>
      <c r="G21" s="161"/>
      <c r="H21" s="161" t="s">
        <v>11</v>
      </c>
      <c r="I21" s="164">
        <v>1986</v>
      </c>
      <c r="J21" s="672">
        <v>104103</v>
      </c>
      <c r="K21" s="673"/>
      <c r="L21" s="102">
        <v>0.9</v>
      </c>
      <c r="M21" s="3">
        <v>84323</v>
      </c>
      <c r="N21" s="672">
        <f>40350.59+14910.2</f>
        <v>55260.789999999994</v>
      </c>
      <c r="O21" s="673"/>
      <c r="P21" s="42">
        <f>Q21+R21+T21</f>
        <v>189.62295081967213</v>
      </c>
      <c r="Q21" s="159">
        <f>0</f>
        <v>0</v>
      </c>
      <c r="R21" s="661">
        <f>0</f>
        <v>0</v>
      </c>
      <c r="S21" s="662"/>
      <c r="T21" s="3">
        <f t="shared" si="0"/>
        <v>189.62295081967213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48"/>
    </row>
    <row r="22" spans="1:62" s="15" customFormat="1" ht="40.5" customHeight="1" x14ac:dyDescent="0.3">
      <c r="A22" s="356">
        <v>7</v>
      </c>
      <c r="B22" s="57" t="s">
        <v>10</v>
      </c>
      <c r="C22" s="18">
        <v>1717</v>
      </c>
      <c r="D22" s="160"/>
      <c r="E22" s="18">
        <f>C22</f>
        <v>1717</v>
      </c>
      <c r="F22" s="161" t="s">
        <v>11</v>
      </c>
      <c r="G22" s="161"/>
      <c r="H22" s="161" t="s">
        <v>7</v>
      </c>
      <c r="I22" s="164">
        <v>1982</v>
      </c>
      <c r="J22" s="366">
        <v>170000</v>
      </c>
      <c r="K22" s="367">
        <f>SUM(J22)</f>
        <v>170000</v>
      </c>
      <c r="L22" s="102">
        <v>0.9</v>
      </c>
      <c r="M22" s="42">
        <f>P22</f>
        <v>37899.009900990102</v>
      </c>
      <c r="N22" s="91"/>
      <c r="O22" s="166">
        <v>0</v>
      </c>
      <c r="P22" s="42">
        <f>R22+T22</f>
        <v>37899.009900990102</v>
      </c>
      <c r="Q22" s="159">
        <f>0</f>
        <v>0</v>
      </c>
      <c r="R22" s="661">
        <v>37800</v>
      </c>
      <c r="S22" s="662"/>
      <c r="T22" s="3">
        <f t="shared" si="0"/>
        <v>99.009900990099013</v>
      </c>
    </row>
    <row r="23" spans="1:62" s="15" customFormat="1" ht="38.25" customHeight="1" x14ac:dyDescent="0.3">
      <c r="A23" s="158">
        <v>8</v>
      </c>
      <c r="B23" s="57" t="s">
        <v>79</v>
      </c>
      <c r="C23" s="18">
        <v>711.8</v>
      </c>
      <c r="D23" s="160"/>
      <c r="E23" s="18">
        <f>C23</f>
        <v>711.8</v>
      </c>
      <c r="F23" s="161" t="s">
        <v>12</v>
      </c>
      <c r="G23" s="161" t="s">
        <v>9</v>
      </c>
      <c r="H23" s="161" t="s">
        <v>9</v>
      </c>
      <c r="I23" s="164">
        <v>1973</v>
      </c>
      <c r="J23" s="366">
        <v>117314.16</v>
      </c>
      <c r="K23" s="367">
        <f>SUM(J23)</f>
        <v>117314.16</v>
      </c>
      <c r="L23" s="62">
        <v>0.9</v>
      </c>
      <c r="M23" s="42">
        <f>J23</f>
        <v>117314.16</v>
      </c>
      <c r="N23" s="91"/>
      <c r="O23" s="166">
        <v>0</v>
      </c>
      <c r="P23" s="3">
        <f>R23+T23</f>
        <v>23164.81337454341</v>
      </c>
      <c r="Q23" s="159">
        <f>0</f>
        <v>0</v>
      </c>
      <c r="R23" s="661">
        <v>23000</v>
      </c>
      <c r="S23" s="662"/>
      <c r="T23" s="3">
        <f t="shared" si="0"/>
        <v>164.81337454341107</v>
      </c>
    </row>
    <row r="24" spans="1:62" s="15" customFormat="1" ht="55.5" customHeight="1" x14ac:dyDescent="0.3">
      <c r="A24" s="158">
        <v>9</v>
      </c>
      <c r="B24" s="58" t="s">
        <v>82</v>
      </c>
      <c r="C24" s="18">
        <v>610</v>
      </c>
      <c r="D24" s="160"/>
      <c r="E24" s="18">
        <f>C24</f>
        <v>610</v>
      </c>
      <c r="F24" s="161" t="s">
        <v>12</v>
      </c>
      <c r="G24" s="161" t="s">
        <v>9</v>
      </c>
      <c r="H24" s="161" t="s">
        <v>9</v>
      </c>
      <c r="I24" s="164">
        <v>1963</v>
      </c>
      <c r="J24" s="366">
        <v>122000</v>
      </c>
      <c r="K24" s="367">
        <f>SUM(J24)</f>
        <v>122000</v>
      </c>
      <c r="L24" s="62">
        <v>0.9</v>
      </c>
      <c r="M24" s="42">
        <f>P24</f>
        <v>19200</v>
      </c>
      <c r="N24" s="91"/>
      <c r="O24" s="166">
        <v>0</v>
      </c>
      <c r="P24" s="3">
        <f>R24+T24</f>
        <v>19200</v>
      </c>
      <c r="Q24" s="159">
        <f>0</f>
        <v>0</v>
      </c>
      <c r="R24" s="661">
        <v>19000</v>
      </c>
      <c r="S24" s="662"/>
      <c r="T24" s="3">
        <f>J24/C24</f>
        <v>200</v>
      </c>
    </row>
    <row r="25" spans="1:62" s="15" customFormat="1" ht="32.25" customHeight="1" x14ac:dyDescent="0.3">
      <c r="A25" s="158">
        <v>10</v>
      </c>
      <c r="B25" s="57" t="s">
        <v>58</v>
      </c>
      <c r="C25" s="18">
        <v>601</v>
      </c>
      <c r="D25" s="160"/>
      <c r="E25" s="18">
        <f>C25</f>
        <v>601</v>
      </c>
      <c r="F25" s="161" t="s">
        <v>8</v>
      </c>
      <c r="G25" s="161"/>
      <c r="H25" s="161" t="s">
        <v>13</v>
      </c>
      <c r="I25" s="164">
        <v>1963</v>
      </c>
      <c r="J25" s="366">
        <v>120200</v>
      </c>
      <c r="K25" s="367">
        <f>SUM(J25)</f>
        <v>120200</v>
      </c>
      <c r="L25" s="62">
        <v>0.9</v>
      </c>
      <c r="M25" s="42">
        <f>J25</f>
        <v>120200</v>
      </c>
      <c r="N25" s="91"/>
      <c r="O25" s="166">
        <f>P25</f>
        <v>98000</v>
      </c>
      <c r="P25" s="3">
        <v>98000</v>
      </c>
      <c r="Q25" s="159">
        <f>0</f>
        <v>0</v>
      </c>
      <c r="R25" s="661">
        <v>22000</v>
      </c>
      <c r="S25" s="662"/>
      <c r="T25" s="3">
        <f t="shared" si="0"/>
        <v>200</v>
      </c>
    </row>
    <row r="26" spans="1:62" ht="33" customHeight="1" x14ac:dyDescent="0.3">
      <c r="A26" s="743" t="s">
        <v>32</v>
      </c>
      <c r="B26" s="744"/>
      <c r="C26" s="175">
        <f>SUM(C16:C25)</f>
        <v>8027.8</v>
      </c>
      <c r="D26" s="175">
        <f>SUM(D16:D25)</f>
        <v>3839</v>
      </c>
      <c r="E26" s="175" t="e">
        <f>SUM(D16:E25)-#REF!-#REF!</f>
        <v>#REF!</v>
      </c>
      <c r="F26" s="176"/>
      <c r="G26" s="176"/>
      <c r="H26" s="176"/>
      <c r="I26" s="213"/>
      <c r="J26" s="745">
        <f>SUM(J16:J25)</f>
        <v>1169735.1600000001</v>
      </c>
      <c r="K26" s="746"/>
      <c r="L26" s="177"/>
      <c r="M26" s="178">
        <f>SUM(M16:M25)</f>
        <v>748654.35954240058</v>
      </c>
      <c r="N26" s="747">
        <f>SUM(N16:N25)</f>
        <v>178625.93</v>
      </c>
      <c r="O26" s="748"/>
      <c r="P26" s="178">
        <f>SUM(P16:P25)</f>
        <v>397870.29795291554</v>
      </c>
      <c r="Q26" s="178">
        <v>0</v>
      </c>
      <c r="R26" s="749">
        <f>SUM(R16:S25)</f>
        <v>320390.51</v>
      </c>
      <c r="S26" s="750"/>
      <c r="T26" s="39"/>
      <c r="U26" s="153"/>
      <c r="V26" s="154"/>
    </row>
    <row r="27" spans="1:62" ht="34.5" customHeight="1" x14ac:dyDescent="0.2">
      <c r="A27" s="761" t="s">
        <v>27</v>
      </c>
      <c r="B27" s="762"/>
      <c r="C27" s="762"/>
      <c r="D27" s="762"/>
      <c r="E27" s="762"/>
      <c r="F27" s="762"/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3"/>
    </row>
    <row r="28" spans="1:62" s="113" customFormat="1" ht="45" customHeight="1" x14ac:dyDescent="0.2">
      <c r="A28" s="158">
        <v>1</v>
      </c>
      <c r="B28" s="57" t="s">
        <v>52</v>
      </c>
      <c r="C28" s="631">
        <v>581</v>
      </c>
      <c r="D28" s="632"/>
      <c r="E28" s="18" t="s">
        <v>39</v>
      </c>
      <c r="F28" s="160" t="s">
        <v>76</v>
      </c>
      <c r="G28" s="160" t="s">
        <v>76</v>
      </c>
      <c r="H28" s="161" t="s">
        <v>7</v>
      </c>
      <c r="I28" s="164">
        <v>1989</v>
      </c>
      <c r="J28" s="672">
        <v>84544</v>
      </c>
      <c r="K28" s="673"/>
      <c r="L28" s="163"/>
      <c r="M28" s="630">
        <v>1973.18</v>
      </c>
      <c r="N28" s="630"/>
      <c r="O28" s="162">
        <v>0</v>
      </c>
      <c r="P28" s="162">
        <v>1973.18</v>
      </c>
      <c r="Q28" s="162">
        <f>0</f>
        <v>0</v>
      </c>
      <c r="R28" s="661">
        <f>0</f>
        <v>0</v>
      </c>
      <c r="S28" s="662"/>
      <c r="T28" s="162">
        <f>J28/C28</f>
        <v>145.5146299483649</v>
      </c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</row>
    <row r="29" spans="1:62" s="113" customFormat="1" ht="46.5" customHeight="1" x14ac:dyDescent="0.3">
      <c r="A29" s="158">
        <v>2</v>
      </c>
      <c r="B29" s="57" t="s">
        <v>53</v>
      </c>
      <c r="C29" s="18">
        <v>405</v>
      </c>
      <c r="D29" s="160"/>
      <c r="E29" s="160" t="s">
        <v>39</v>
      </c>
      <c r="F29" s="160" t="s">
        <v>76</v>
      </c>
      <c r="G29" s="160" t="s">
        <v>76</v>
      </c>
      <c r="H29" s="160" t="s">
        <v>7</v>
      </c>
      <c r="I29" s="163">
        <v>1979</v>
      </c>
      <c r="J29" s="672">
        <v>68226</v>
      </c>
      <c r="K29" s="673"/>
      <c r="L29" s="20">
        <v>0.9</v>
      </c>
      <c r="M29" s="3">
        <f>P29</f>
        <v>2028.02</v>
      </c>
      <c r="N29" s="672">
        <v>0</v>
      </c>
      <c r="O29" s="673"/>
      <c r="P29" s="3">
        <f>'[1]Подрядный способ'!$J$5</f>
        <v>2028.02</v>
      </c>
      <c r="Q29" s="159">
        <f>0</f>
        <v>0</v>
      </c>
      <c r="R29" s="661">
        <f>0</f>
        <v>0</v>
      </c>
      <c r="S29" s="662"/>
      <c r="T29" s="3">
        <f>J29/C29</f>
        <v>168.45925925925926</v>
      </c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</row>
    <row r="30" spans="1:62" ht="27.75" customHeight="1" x14ac:dyDescent="0.3">
      <c r="A30" s="7"/>
      <c r="B30" s="185" t="s">
        <v>118</v>
      </c>
      <c r="C30" s="345">
        <f>SUM(C28:C29)</f>
        <v>986</v>
      </c>
      <c r="D30" s="35"/>
      <c r="E30" s="35"/>
      <c r="F30" s="35"/>
      <c r="G30" s="35"/>
      <c r="H30" s="35"/>
      <c r="I30" s="214"/>
      <c r="J30" s="745">
        <f>SUM(J28:K29)</f>
        <v>152770</v>
      </c>
      <c r="K30" s="746"/>
      <c r="L30" s="38"/>
      <c r="M30" s="39">
        <f>SUM(M28:M29)</f>
        <v>4001.2</v>
      </c>
      <c r="N30" s="745">
        <f>SUM(N28:O29)</f>
        <v>0</v>
      </c>
      <c r="O30" s="746"/>
      <c r="P30" s="39">
        <f>Q30+R30+T30</f>
        <v>0</v>
      </c>
      <c r="Q30" s="165">
        <f>SUM(Q26:Q29)</f>
        <v>0</v>
      </c>
      <c r="R30" s="693">
        <f>SUM(R28:S29)</f>
        <v>0</v>
      </c>
      <c r="S30" s="767"/>
      <c r="T30" s="39"/>
    </row>
    <row r="31" spans="1:62" ht="0.75" customHeight="1" x14ac:dyDescent="0.2">
      <c r="A31" s="657" t="s">
        <v>28</v>
      </c>
      <c r="B31" s="658"/>
      <c r="C31" s="658"/>
      <c r="D31" s="658"/>
      <c r="E31" s="658"/>
      <c r="F31" s="658"/>
      <c r="G31" s="658"/>
      <c r="H31" s="658"/>
      <c r="I31" s="658"/>
      <c r="J31" s="658"/>
      <c r="K31" s="658"/>
      <c r="L31" s="658"/>
      <c r="M31" s="658"/>
      <c r="N31" s="658"/>
      <c r="O31" s="658"/>
      <c r="P31" s="658"/>
      <c r="Q31" s="658"/>
      <c r="R31" s="658"/>
      <c r="S31" s="658"/>
      <c r="T31" s="659"/>
    </row>
    <row r="32" spans="1:62" ht="28.5" customHeight="1" x14ac:dyDescent="0.3">
      <c r="A32" s="348"/>
      <c r="B32" s="350"/>
      <c r="C32" s="350"/>
      <c r="D32" s="350"/>
      <c r="E32" s="350"/>
      <c r="F32" s="350"/>
      <c r="G32" s="350"/>
      <c r="H32" s="350"/>
      <c r="I32" s="350"/>
      <c r="J32" s="350"/>
      <c r="K32" s="351"/>
      <c r="L32" s="351"/>
      <c r="M32" s="351"/>
      <c r="N32" s="351"/>
      <c r="O32" s="351"/>
      <c r="P32" s="351"/>
      <c r="Q32" s="351"/>
      <c r="R32" s="351"/>
      <c r="S32" s="351"/>
      <c r="T32" s="351"/>
    </row>
    <row r="33" spans="2:20" x14ac:dyDescent="0.2">
      <c r="B33" s="352"/>
      <c r="C33" s="352"/>
      <c r="D33" s="352"/>
      <c r="E33" s="352"/>
      <c r="F33" s="352"/>
      <c r="G33" s="352"/>
      <c r="H33" s="352"/>
      <c r="I33" s="352"/>
      <c r="J33" s="352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4" spans="2:20" ht="26.25" x14ac:dyDescent="0.4">
      <c r="B34" s="350" t="s">
        <v>96</v>
      </c>
      <c r="C34" s="350"/>
      <c r="D34" s="350"/>
      <c r="E34" s="350"/>
      <c r="F34" s="350"/>
      <c r="G34" s="350"/>
      <c r="H34" s="350" t="s">
        <v>45</v>
      </c>
      <c r="I34" s="350"/>
      <c r="J34" s="350" t="s">
        <v>45</v>
      </c>
      <c r="K34" s="350"/>
      <c r="L34" s="350"/>
      <c r="M34" s="350"/>
      <c r="N34" s="352"/>
      <c r="O34" s="352"/>
      <c r="P34" s="191"/>
      <c r="Q34" s="353"/>
      <c r="R34" s="353"/>
      <c r="S34" s="191"/>
      <c r="T34" s="354"/>
    </row>
    <row r="35" spans="2:20" ht="15.75" customHeight="1" x14ac:dyDescent="0.3">
      <c r="J35" s="360"/>
      <c r="K35" s="174"/>
      <c r="L35" s="174"/>
      <c r="M35" s="174"/>
      <c r="N35" s="174"/>
      <c r="O35" s="174"/>
    </row>
    <row r="36" spans="2:20" ht="19.5" customHeight="1" x14ac:dyDescent="0.4">
      <c r="B36" s="771" t="s">
        <v>40</v>
      </c>
      <c r="C36" s="771"/>
      <c r="D36" s="771"/>
      <c r="E36" s="771"/>
      <c r="F36" s="772" t="s">
        <v>45</v>
      </c>
      <c r="G36" s="772"/>
      <c r="J36" s="350" t="s">
        <v>121</v>
      </c>
      <c r="K36" s="174"/>
      <c r="L36" s="174"/>
      <c r="M36" s="174"/>
      <c r="N36" s="174"/>
      <c r="O36" s="174"/>
    </row>
    <row r="37" spans="2:20" ht="27" customHeight="1" x14ac:dyDescent="0.4">
      <c r="B37" s="771" t="s">
        <v>50</v>
      </c>
      <c r="C37" s="771"/>
      <c r="D37" s="370"/>
      <c r="E37" s="370"/>
      <c r="F37" s="371"/>
      <c r="G37" s="371"/>
      <c r="J37" s="350" t="s">
        <v>122</v>
      </c>
      <c r="K37" s="173"/>
      <c r="L37" s="173"/>
      <c r="M37" s="173"/>
      <c r="N37" s="173"/>
      <c r="O37" s="173"/>
    </row>
    <row r="38" spans="2:20" ht="30" x14ac:dyDescent="0.4">
      <c r="B38" s="771"/>
      <c r="C38" s="771"/>
      <c r="D38" s="357"/>
      <c r="E38" s="357"/>
      <c r="F38" s="773" t="s">
        <v>121</v>
      </c>
      <c r="G38" s="773"/>
      <c r="H38" s="174"/>
      <c r="I38" s="174"/>
      <c r="J38" s="174"/>
      <c r="K38" s="174"/>
      <c r="L38" s="174"/>
      <c r="M38" s="174"/>
      <c r="N38" s="174"/>
      <c r="O38" s="174"/>
    </row>
    <row r="39" spans="2:20" ht="12.75" customHeight="1" x14ac:dyDescent="0.4">
      <c r="B39" s="372"/>
      <c r="C39" s="373"/>
      <c r="D39" s="357"/>
      <c r="E39" s="357"/>
      <c r="F39" s="772"/>
      <c r="G39" s="772"/>
      <c r="H39" s="174"/>
      <c r="I39" s="174"/>
      <c r="J39" s="174"/>
      <c r="K39" s="174"/>
      <c r="L39" s="174"/>
      <c r="M39" s="174"/>
      <c r="N39" s="174"/>
      <c r="O39" s="174"/>
    </row>
    <row r="40" spans="2:20" ht="30" x14ac:dyDescent="0.4">
      <c r="B40" s="771"/>
      <c r="C40" s="771"/>
      <c r="D40" s="357"/>
      <c r="E40" s="357"/>
      <c r="F40" s="772" t="s">
        <v>119</v>
      </c>
      <c r="G40" s="772"/>
    </row>
  </sheetData>
  <mergeCells count="73">
    <mergeCell ref="B40:C40"/>
    <mergeCell ref="F40:G40"/>
    <mergeCell ref="B37:C37"/>
    <mergeCell ref="B36:E36"/>
    <mergeCell ref="F36:G36"/>
    <mergeCell ref="B38:C38"/>
    <mergeCell ref="F38:G38"/>
    <mergeCell ref="F39:G39"/>
    <mergeCell ref="B7:I7"/>
    <mergeCell ref="D14:E14"/>
    <mergeCell ref="G14:H14"/>
    <mergeCell ref="J14:K14"/>
    <mergeCell ref="N14:O14"/>
    <mergeCell ref="R14:S14"/>
    <mergeCell ref="A15:T15"/>
    <mergeCell ref="G11:H11"/>
    <mergeCell ref="G12:H12"/>
    <mergeCell ref="G13:H13"/>
    <mergeCell ref="A9:A13"/>
    <mergeCell ref="B9:B13"/>
    <mergeCell ref="C9:C13"/>
    <mergeCell ref="D9:E13"/>
    <mergeCell ref="F9:H10"/>
    <mergeCell ref="I9:I13"/>
    <mergeCell ref="T9:T13"/>
    <mergeCell ref="J9:J13"/>
    <mergeCell ref="D16:E16"/>
    <mergeCell ref="J16:K16"/>
    <mergeCell ref="N16:O16"/>
    <mergeCell ref="R16:S16"/>
    <mergeCell ref="D17:E17"/>
    <mergeCell ref="G17:H17"/>
    <mergeCell ref="J17:K17"/>
    <mergeCell ref="N17:O17"/>
    <mergeCell ref="R17:S17"/>
    <mergeCell ref="D18:E18"/>
    <mergeCell ref="G18:H18"/>
    <mergeCell ref="J18:K18"/>
    <mergeCell ref="N18:O18"/>
    <mergeCell ref="R18:S18"/>
    <mergeCell ref="A26:B26"/>
    <mergeCell ref="J26:K26"/>
    <mergeCell ref="N26:O26"/>
    <mergeCell ref="R26:S26"/>
    <mergeCell ref="D19:E19"/>
    <mergeCell ref="G19:H19"/>
    <mergeCell ref="J19:K19"/>
    <mergeCell ref="N19:O19"/>
    <mergeCell ref="R19:S19"/>
    <mergeCell ref="D20:E20"/>
    <mergeCell ref="G20:H20"/>
    <mergeCell ref="J20:K20"/>
    <mergeCell ref="N20:O20"/>
    <mergeCell ref="R20:S20"/>
    <mergeCell ref="J21:K21"/>
    <mergeCell ref="N21:O21"/>
    <mergeCell ref="R21:S21"/>
    <mergeCell ref="R22:S22"/>
    <mergeCell ref="R23:S23"/>
    <mergeCell ref="R24:S24"/>
    <mergeCell ref="R25:S25"/>
    <mergeCell ref="A31:T31"/>
    <mergeCell ref="J30:K30"/>
    <mergeCell ref="N30:O30"/>
    <mergeCell ref="R30:S30"/>
    <mergeCell ref="A27:T27"/>
    <mergeCell ref="C28:D28"/>
    <mergeCell ref="J28:K28"/>
    <mergeCell ref="M28:N28"/>
    <mergeCell ref="R28:S28"/>
    <mergeCell ref="J29:K29"/>
    <mergeCell ref="N29:O29"/>
    <mergeCell ref="R29:S29"/>
  </mergeCells>
  <pageMargins left="0" right="0" top="0" bottom="0" header="0" footer="0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75"/>
  <sheetViews>
    <sheetView topLeftCell="B26" zoomScale="69" zoomScaleNormal="69" zoomScalePageLayoutView="60" workbookViewId="0">
      <selection activeCell="I30" sqref="I30:S31"/>
    </sheetView>
  </sheetViews>
  <sheetFormatPr defaultColWidth="9.140625" defaultRowHeight="12.75" x14ac:dyDescent="0.2"/>
  <cols>
    <col min="1" max="1" width="5.28515625" style="10" customWidth="1"/>
    <col min="2" max="2" width="66.140625" style="10" customWidth="1"/>
    <col min="3" max="3" width="12.5703125" style="10" customWidth="1"/>
    <col min="4" max="4" width="11.7109375" style="10" hidden="1" customWidth="1"/>
    <col min="5" max="5" width="11.85546875" style="10" customWidth="1"/>
    <col min="6" max="6" width="15.28515625" style="10" customWidth="1"/>
    <col min="7" max="7" width="24.85546875" style="10" hidden="1" customWidth="1"/>
    <col min="8" max="8" width="13.42578125" style="10" customWidth="1"/>
    <col min="9" max="9" width="16.42578125" style="10" customWidth="1"/>
    <col min="10" max="10" width="0.28515625" style="10" hidden="1" customWidth="1"/>
    <col min="11" max="11" width="6" style="10" hidden="1" customWidth="1"/>
    <col min="12" max="12" width="19.7109375" style="10" customWidth="1"/>
    <col min="13" max="13" width="6.28515625" style="10" hidden="1" customWidth="1"/>
    <col min="14" max="14" width="14.85546875" style="10" customWidth="1"/>
    <col min="15" max="15" width="18.140625" style="10" customWidth="1"/>
    <col min="16" max="16" width="20" style="10" customWidth="1"/>
    <col min="17" max="17" width="14" style="10" customWidth="1"/>
    <col min="18" max="18" width="6.5703125" style="10" customWidth="1"/>
    <col min="19" max="19" width="25.28515625" style="10" customWidth="1"/>
    <col min="20" max="20" width="18.85546875" style="15" customWidth="1"/>
    <col min="21" max="21" width="33.140625" style="15" customWidth="1"/>
    <col min="22" max="22" width="20.28515625" style="15" customWidth="1"/>
    <col min="23" max="60" width="9.140625" style="15"/>
    <col min="61" max="16384" width="9.140625" style="10"/>
  </cols>
  <sheetData>
    <row r="1" spans="1:16302" ht="18.75" x14ac:dyDescent="0.3">
      <c r="A1" s="2"/>
      <c r="B1" s="189" t="s">
        <v>0</v>
      </c>
      <c r="C1" s="189"/>
      <c r="D1" s="189"/>
      <c r="E1" s="189"/>
      <c r="F1" s="189" t="s">
        <v>0</v>
      </c>
      <c r="G1" s="189"/>
      <c r="H1" s="189"/>
      <c r="I1" s="189"/>
      <c r="J1" s="189"/>
      <c r="K1" s="189"/>
      <c r="L1" s="189"/>
      <c r="M1" s="189"/>
      <c r="N1" s="190"/>
      <c r="O1" s="191"/>
      <c r="P1" s="190" t="s">
        <v>33</v>
      </c>
      <c r="Q1" s="190"/>
      <c r="R1" s="2"/>
      <c r="S1" s="2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50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50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89" t="s">
        <v>42</v>
      </c>
      <c r="C2" s="189"/>
      <c r="D2" s="189"/>
      <c r="E2" s="189"/>
      <c r="F2" s="189" t="s">
        <v>1</v>
      </c>
      <c r="G2" s="189"/>
      <c r="H2" s="189"/>
      <c r="I2" s="189"/>
      <c r="J2" s="189"/>
      <c r="K2" s="189"/>
      <c r="L2" s="189"/>
      <c r="M2" s="189"/>
      <c r="N2" s="189"/>
      <c r="O2" s="190"/>
      <c r="P2" s="190" t="s">
        <v>34</v>
      </c>
      <c r="Q2" s="189"/>
      <c r="R2" s="1"/>
      <c r="S2" s="2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50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5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89" t="s">
        <v>5</v>
      </c>
      <c r="C3" s="189"/>
      <c r="D3" s="189"/>
      <c r="E3" s="189"/>
      <c r="F3" s="189" t="s">
        <v>2</v>
      </c>
      <c r="G3" s="189"/>
      <c r="H3" s="189"/>
      <c r="I3" s="189"/>
      <c r="J3" s="189"/>
      <c r="K3" s="189"/>
      <c r="L3" s="189"/>
      <c r="M3" s="189"/>
      <c r="N3" s="189"/>
      <c r="O3" s="190"/>
      <c r="P3" s="190"/>
      <c r="Q3" s="189"/>
      <c r="R3" s="1"/>
      <c r="S3" s="2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50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50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89" t="s">
        <v>43</v>
      </c>
      <c r="C4" s="189"/>
      <c r="D4" s="189"/>
      <c r="E4" s="189"/>
      <c r="F4" s="189" t="s">
        <v>6</v>
      </c>
      <c r="G4" s="189"/>
      <c r="H4" s="189"/>
      <c r="I4" s="189"/>
      <c r="J4" s="189"/>
      <c r="K4" s="189"/>
      <c r="L4" s="189"/>
      <c r="M4" s="189"/>
      <c r="N4" s="189"/>
      <c r="O4" s="190"/>
      <c r="P4" s="190" t="s">
        <v>62</v>
      </c>
      <c r="Q4" s="189"/>
      <c r="R4" s="1"/>
      <c r="S4" s="2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50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50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89" t="s">
        <v>60</v>
      </c>
      <c r="C5" s="189"/>
      <c r="D5" s="189"/>
      <c r="E5" s="189"/>
      <c r="F5" s="189" t="s">
        <v>61</v>
      </c>
      <c r="G5" s="189"/>
      <c r="H5" s="189"/>
      <c r="I5" s="189"/>
      <c r="J5" s="189"/>
      <c r="K5" s="189"/>
      <c r="L5" s="189"/>
      <c r="M5" s="189"/>
      <c r="N5" s="189"/>
      <c r="O5" s="190"/>
      <c r="P5" s="189" t="s">
        <v>35</v>
      </c>
      <c r="Q5" s="189"/>
      <c r="R5" s="2"/>
      <c r="S5" s="2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50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50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1"/>
      <c r="C7" s="628" t="s">
        <v>59</v>
      </c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</row>
    <row r="8" spans="1:16302" ht="11.25" customHeight="1" x14ac:dyDescent="0.2">
      <c r="A8" s="11"/>
    </row>
    <row r="9" spans="1:16302" ht="43.5" customHeight="1" x14ac:dyDescent="0.2">
      <c r="A9" s="709" t="s">
        <v>4</v>
      </c>
      <c r="B9" s="726" t="s">
        <v>14</v>
      </c>
      <c r="C9" s="729" t="s">
        <v>15</v>
      </c>
      <c r="D9" s="726" t="s">
        <v>16</v>
      </c>
      <c r="E9" s="732"/>
      <c r="F9" s="726" t="s">
        <v>17</v>
      </c>
      <c r="G9" s="735"/>
      <c r="H9" s="732"/>
      <c r="I9" s="631" t="s">
        <v>18</v>
      </c>
      <c r="J9" s="737"/>
      <c r="K9" s="737"/>
      <c r="L9" s="632"/>
      <c r="M9" s="726" t="s">
        <v>65</v>
      </c>
      <c r="N9" s="732"/>
      <c r="O9" s="631" t="s">
        <v>68</v>
      </c>
      <c r="P9" s="737"/>
      <c r="Q9" s="737"/>
      <c r="R9" s="737"/>
      <c r="S9" s="632"/>
    </row>
    <row r="10" spans="1:16302" ht="18.75" customHeight="1" x14ac:dyDescent="0.2">
      <c r="A10" s="710"/>
      <c r="B10" s="727"/>
      <c r="C10" s="730"/>
      <c r="D10" s="727"/>
      <c r="E10" s="733"/>
      <c r="F10" s="728"/>
      <c r="G10" s="736"/>
      <c r="H10" s="734"/>
      <c r="I10" s="631" t="s">
        <v>77</v>
      </c>
      <c r="J10" s="737"/>
      <c r="K10" s="737"/>
      <c r="L10" s="632"/>
      <c r="M10" s="727"/>
      <c r="N10" s="733"/>
      <c r="O10" s="740" t="s">
        <v>19</v>
      </c>
      <c r="P10" s="737"/>
      <c r="Q10" s="737"/>
      <c r="R10" s="737"/>
      <c r="S10" s="632"/>
    </row>
    <row r="11" spans="1:16302" ht="18.75" customHeight="1" x14ac:dyDescent="0.2">
      <c r="A11" s="710"/>
      <c r="B11" s="727"/>
      <c r="C11" s="730"/>
      <c r="D11" s="727"/>
      <c r="E11" s="733"/>
      <c r="F11" s="273" t="s">
        <v>20</v>
      </c>
      <c r="G11" s="631" t="s">
        <v>21</v>
      </c>
      <c r="H11" s="632"/>
      <c r="I11" s="726" t="s">
        <v>22</v>
      </c>
      <c r="J11" s="732"/>
      <c r="K11" s="273"/>
      <c r="L11" s="729" t="s">
        <v>23</v>
      </c>
      <c r="M11" s="727"/>
      <c r="N11" s="733"/>
      <c r="O11" s="741"/>
      <c r="P11" s="732" t="s">
        <v>66</v>
      </c>
      <c r="Q11" s="726" t="s">
        <v>67</v>
      </c>
      <c r="R11" s="735"/>
      <c r="S11" s="732"/>
    </row>
    <row r="12" spans="1:16302" ht="18.75" customHeight="1" x14ac:dyDescent="0.2">
      <c r="A12" s="710"/>
      <c r="B12" s="727"/>
      <c r="C12" s="730"/>
      <c r="D12" s="727"/>
      <c r="E12" s="733"/>
      <c r="F12" s="273" t="s">
        <v>69</v>
      </c>
      <c r="G12" s="631" t="s">
        <v>69</v>
      </c>
      <c r="H12" s="632"/>
      <c r="I12" s="727"/>
      <c r="J12" s="733"/>
      <c r="K12" s="273"/>
      <c r="L12" s="730"/>
      <c r="M12" s="727"/>
      <c r="N12" s="733"/>
      <c r="O12" s="741"/>
      <c r="P12" s="733"/>
      <c r="Q12" s="728"/>
      <c r="R12" s="736"/>
      <c r="S12" s="734"/>
    </row>
    <row r="13" spans="1:16302" ht="95.25" customHeight="1" x14ac:dyDescent="0.2">
      <c r="A13" s="711"/>
      <c r="B13" s="728"/>
      <c r="C13" s="731"/>
      <c r="D13" s="728"/>
      <c r="E13" s="734"/>
      <c r="F13" s="273" t="s">
        <v>63</v>
      </c>
      <c r="G13" s="631" t="s">
        <v>64</v>
      </c>
      <c r="H13" s="632"/>
      <c r="I13" s="728"/>
      <c r="J13" s="734"/>
      <c r="K13" s="273"/>
      <c r="L13" s="731"/>
      <c r="M13" s="728"/>
      <c r="N13" s="734"/>
      <c r="O13" s="742"/>
      <c r="P13" s="734"/>
      <c r="Q13" s="631" t="s">
        <v>24</v>
      </c>
      <c r="R13" s="632"/>
      <c r="S13" s="273" t="s">
        <v>25</v>
      </c>
    </row>
    <row r="14" spans="1:16302" ht="18.75" x14ac:dyDescent="0.2">
      <c r="A14" s="13">
        <v>1</v>
      </c>
      <c r="B14" s="285">
        <v>2</v>
      </c>
      <c r="C14" s="158">
        <v>3</v>
      </c>
      <c r="D14" s="738">
        <v>4</v>
      </c>
      <c r="E14" s="739"/>
      <c r="F14" s="158">
        <v>5</v>
      </c>
      <c r="G14" s="738">
        <v>6</v>
      </c>
      <c r="H14" s="739"/>
      <c r="I14" s="738">
        <v>7</v>
      </c>
      <c r="J14" s="739"/>
      <c r="K14" s="158"/>
      <c r="L14" s="158">
        <v>8</v>
      </c>
      <c r="M14" s="738">
        <v>9</v>
      </c>
      <c r="N14" s="739"/>
      <c r="O14" s="192">
        <v>10</v>
      </c>
      <c r="P14" s="286">
        <v>11</v>
      </c>
      <c r="Q14" s="738">
        <v>12</v>
      </c>
      <c r="R14" s="739"/>
      <c r="S14" s="285">
        <v>13</v>
      </c>
    </row>
    <row r="15" spans="1:16302" ht="23.25" customHeight="1" x14ac:dyDescent="0.2">
      <c r="A15" s="635" t="s">
        <v>26</v>
      </c>
      <c r="B15" s="636"/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7"/>
    </row>
    <row r="16" spans="1:16302" ht="65.25" customHeight="1" x14ac:dyDescent="0.3">
      <c r="A16" s="16">
        <v>1</v>
      </c>
      <c r="B16" s="284" t="s">
        <v>48</v>
      </c>
      <c r="C16" s="18">
        <v>567</v>
      </c>
      <c r="D16" s="691">
        <v>567</v>
      </c>
      <c r="E16" s="692"/>
      <c r="F16" s="274" t="s">
        <v>76</v>
      </c>
      <c r="G16" s="274"/>
      <c r="H16" s="274" t="s">
        <v>75</v>
      </c>
      <c r="I16" s="672">
        <v>71245.2</v>
      </c>
      <c r="J16" s="673"/>
      <c r="K16" s="93">
        <v>0.9</v>
      </c>
      <c r="L16" s="3">
        <v>64800</v>
      </c>
      <c r="M16" s="650">
        <v>64742.8</v>
      </c>
      <c r="N16" s="651"/>
      <c r="O16" s="42">
        <f>Q16+S16</f>
        <v>6502.4</v>
      </c>
      <c r="P16" s="263">
        <f>0</f>
        <v>0</v>
      </c>
      <c r="Q16" s="661">
        <f>0</f>
        <v>0</v>
      </c>
      <c r="R16" s="662"/>
      <c r="S16" s="3">
        <v>6502.4</v>
      </c>
    </row>
    <row r="17" spans="1:61" ht="66.75" customHeight="1" x14ac:dyDescent="0.2">
      <c r="A17" s="16">
        <v>2</v>
      </c>
      <c r="B17" s="22" t="s">
        <v>44</v>
      </c>
      <c r="C17" s="18">
        <v>377</v>
      </c>
      <c r="D17" s="691">
        <v>377</v>
      </c>
      <c r="E17" s="692"/>
      <c r="F17" s="274" t="s">
        <v>76</v>
      </c>
      <c r="G17" s="660" t="s">
        <v>11</v>
      </c>
      <c r="H17" s="654"/>
      <c r="I17" s="672">
        <v>106395</v>
      </c>
      <c r="J17" s="673"/>
      <c r="K17" s="94">
        <v>0.9</v>
      </c>
      <c r="L17" s="275">
        <v>90679.51</v>
      </c>
      <c r="M17" s="661">
        <v>3484.21</v>
      </c>
      <c r="N17" s="662"/>
      <c r="O17" s="52">
        <f>Q17+S17</f>
        <v>92679.51</v>
      </c>
      <c r="P17" s="263">
        <f>0</f>
        <v>0</v>
      </c>
      <c r="Q17" s="672">
        <v>72000</v>
      </c>
      <c r="R17" s="673"/>
      <c r="S17" s="3">
        <v>20679.509999999998</v>
      </c>
    </row>
    <row r="18" spans="1:61" ht="44.25" customHeight="1" x14ac:dyDescent="0.2">
      <c r="A18" s="16">
        <v>3</v>
      </c>
      <c r="B18" s="284" t="s">
        <v>30</v>
      </c>
      <c r="C18" s="18">
        <v>502</v>
      </c>
      <c r="D18" s="691">
        <v>502</v>
      </c>
      <c r="E18" s="692"/>
      <c r="F18" s="274" t="s">
        <v>76</v>
      </c>
      <c r="G18" s="660" t="s">
        <v>11</v>
      </c>
      <c r="H18" s="654"/>
      <c r="I18" s="672">
        <v>110501.12</v>
      </c>
      <c r="J18" s="673"/>
      <c r="K18" s="94">
        <v>0.9</v>
      </c>
      <c r="L18" s="275">
        <v>82800</v>
      </c>
      <c r="M18" s="661">
        <f>5555.65+15059.6</f>
        <v>20615.25</v>
      </c>
      <c r="N18" s="662"/>
      <c r="O18" s="42">
        <f>Q18+S18</f>
        <v>72335</v>
      </c>
      <c r="P18" s="263">
        <f>0</f>
        <v>0</v>
      </c>
      <c r="Q18" s="672">
        <v>43335</v>
      </c>
      <c r="R18" s="673"/>
      <c r="S18" s="3">
        <v>29000</v>
      </c>
    </row>
    <row r="19" spans="1:61" ht="54" customHeight="1" x14ac:dyDescent="0.2">
      <c r="A19" s="16">
        <v>4</v>
      </c>
      <c r="B19" s="22" t="s">
        <v>37</v>
      </c>
      <c r="C19" s="18">
        <v>1064</v>
      </c>
      <c r="D19" s="691">
        <v>1064</v>
      </c>
      <c r="E19" s="692"/>
      <c r="F19" s="274" t="s">
        <v>76</v>
      </c>
      <c r="G19" s="660" t="s">
        <v>12</v>
      </c>
      <c r="H19" s="654"/>
      <c r="I19" s="672">
        <v>99278</v>
      </c>
      <c r="J19" s="673"/>
      <c r="K19" s="94">
        <v>0.9</v>
      </c>
      <c r="L19" s="275">
        <f>I19-(I19*0.9%)</f>
        <v>98384.498000000007</v>
      </c>
      <c r="M19" s="661">
        <v>19541</v>
      </c>
      <c r="N19" s="662"/>
      <c r="O19" s="52">
        <f>Q19+S19</f>
        <v>51137.880000000005</v>
      </c>
      <c r="P19" s="263">
        <f>0</f>
        <v>0</v>
      </c>
      <c r="Q19" s="672">
        <v>40298.870000000003</v>
      </c>
      <c r="R19" s="673"/>
      <c r="S19" s="3">
        <f>(3000+39850.2)-14839.89-19541+2369.7</f>
        <v>10839.009999999998</v>
      </c>
    </row>
    <row r="20" spans="1:61" ht="39" customHeight="1" x14ac:dyDescent="0.25">
      <c r="A20" s="82">
        <v>5</v>
      </c>
      <c r="B20" s="53" t="s">
        <v>38</v>
      </c>
      <c r="C20" s="83">
        <v>1329</v>
      </c>
      <c r="D20" s="674">
        <v>1329</v>
      </c>
      <c r="E20" s="675"/>
      <c r="F20" s="288" t="s">
        <v>76</v>
      </c>
      <c r="G20" s="726" t="s">
        <v>11</v>
      </c>
      <c r="H20" s="732"/>
      <c r="I20" s="672">
        <v>167041.60000000001</v>
      </c>
      <c r="J20" s="673"/>
      <c r="K20" s="100">
        <v>0.9</v>
      </c>
      <c r="L20" s="289">
        <v>118049.25</v>
      </c>
      <c r="M20" s="678">
        <f>46.05+7000+143.54+167.29+125+7500</f>
        <v>14981.880000000001</v>
      </c>
      <c r="N20" s="679"/>
      <c r="O20" s="289">
        <f>Q20+S20</f>
        <v>103000</v>
      </c>
      <c r="P20" s="287">
        <f>0</f>
        <v>0</v>
      </c>
      <c r="Q20" s="672">
        <f>72163-15000</f>
        <v>57163</v>
      </c>
      <c r="R20" s="673"/>
      <c r="S20" s="3">
        <v>45837</v>
      </c>
      <c r="T20" s="251"/>
    </row>
    <row r="21" spans="1:61" s="89" customFormat="1" ht="60" customHeight="1" x14ac:dyDescent="0.3">
      <c r="A21" s="16">
        <v>6</v>
      </c>
      <c r="B21" s="284" t="s">
        <v>56</v>
      </c>
      <c r="C21" s="18">
        <v>549</v>
      </c>
      <c r="D21" s="273"/>
      <c r="E21" s="18">
        <f>C21</f>
        <v>549</v>
      </c>
      <c r="F21" s="273" t="s">
        <v>76</v>
      </c>
      <c r="G21" s="273"/>
      <c r="H21" s="273" t="s">
        <v>11</v>
      </c>
      <c r="I21" s="672">
        <v>104103</v>
      </c>
      <c r="J21" s="673"/>
      <c r="K21" s="93">
        <v>0.9</v>
      </c>
      <c r="L21" s="316">
        <v>93692.7</v>
      </c>
      <c r="M21" s="672">
        <f>40350.59+14910.2</f>
        <v>55260.789999999994</v>
      </c>
      <c r="N21" s="673"/>
      <c r="O21" s="3">
        <f>P21+Q21+S21</f>
        <v>35000</v>
      </c>
      <c r="P21" s="263">
        <f>0</f>
        <v>0</v>
      </c>
      <c r="Q21" s="672">
        <f>0</f>
        <v>0</v>
      </c>
      <c r="R21" s="673"/>
      <c r="S21" s="3">
        <v>35000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48"/>
    </row>
    <row r="22" spans="1:61" s="15" customFormat="1" ht="40.5" customHeight="1" x14ac:dyDescent="0.3">
      <c r="A22" s="16">
        <v>7</v>
      </c>
      <c r="B22" s="57" t="s">
        <v>10</v>
      </c>
      <c r="C22" s="18">
        <v>1717</v>
      </c>
      <c r="D22" s="306"/>
      <c r="E22" s="18">
        <f>C22</f>
        <v>1717</v>
      </c>
      <c r="F22" s="306" t="s">
        <v>11</v>
      </c>
      <c r="G22" s="306"/>
      <c r="H22" s="306" t="s">
        <v>7</v>
      </c>
      <c r="I22" s="311">
        <v>170000</v>
      </c>
      <c r="J22" s="312">
        <f>SUM(I22)</f>
        <v>170000</v>
      </c>
      <c r="K22" s="20">
        <v>0.9</v>
      </c>
      <c r="L22" s="310">
        <f>O22</f>
        <v>166215.82</v>
      </c>
      <c r="M22" s="91"/>
      <c r="N22" s="304">
        <v>0</v>
      </c>
      <c r="O22" s="3">
        <f>Q22+S22</f>
        <v>166215.82</v>
      </c>
      <c r="P22" s="305">
        <f>0</f>
        <v>0</v>
      </c>
      <c r="Q22" s="672">
        <f>37800+10349.82-19000</f>
        <v>29149.82</v>
      </c>
      <c r="R22" s="673"/>
      <c r="S22" s="3">
        <f>87066-10000+60000</f>
        <v>137066</v>
      </c>
    </row>
    <row r="23" spans="1:61" s="15" customFormat="1" ht="38.25" customHeight="1" x14ac:dyDescent="0.3">
      <c r="A23" s="16">
        <v>8</v>
      </c>
      <c r="B23" s="57" t="s">
        <v>79</v>
      </c>
      <c r="C23" s="18">
        <v>711.8</v>
      </c>
      <c r="D23" s="306"/>
      <c r="E23" s="18">
        <f>C23</f>
        <v>711.8</v>
      </c>
      <c r="F23" s="306" t="s">
        <v>12</v>
      </c>
      <c r="G23" s="306" t="s">
        <v>9</v>
      </c>
      <c r="H23" s="306" t="s">
        <v>9</v>
      </c>
      <c r="I23" s="303">
        <v>103300</v>
      </c>
      <c r="J23" s="304">
        <f>SUM(I23)</f>
        <v>103300</v>
      </c>
      <c r="K23" s="20">
        <v>0.9</v>
      </c>
      <c r="L23" s="307">
        <f>I23-(I23*0.9%)</f>
        <v>102370.3</v>
      </c>
      <c r="M23" s="91"/>
      <c r="N23" s="304">
        <v>0</v>
      </c>
      <c r="O23" s="3">
        <f>Q23+S23</f>
        <v>86077.3</v>
      </c>
      <c r="P23" s="305">
        <f>0</f>
        <v>0</v>
      </c>
      <c r="Q23" s="672">
        <f>23000+19000+15536.08-20000-6203</f>
        <v>31333.08</v>
      </c>
      <c r="R23" s="673"/>
      <c r="S23" s="3">
        <f>80000-3255.78-22000</f>
        <v>54744.22</v>
      </c>
    </row>
    <row r="24" spans="1:61" s="15" customFormat="1" ht="55.5" customHeight="1" x14ac:dyDescent="0.3">
      <c r="A24" s="16">
        <v>9</v>
      </c>
      <c r="B24" s="58" t="s">
        <v>82</v>
      </c>
      <c r="C24" s="18">
        <v>610</v>
      </c>
      <c r="D24" s="306"/>
      <c r="E24" s="18">
        <f>C24</f>
        <v>610</v>
      </c>
      <c r="F24" s="306" t="s">
        <v>12</v>
      </c>
      <c r="G24" s="306" t="s">
        <v>9</v>
      </c>
      <c r="H24" s="306" t="s">
        <v>9</v>
      </c>
      <c r="I24" s="303">
        <f>L24*1.1</f>
        <v>97726.200000000012</v>
      </c>
      <c r="J24" s="304">
        <f>SUM(I24)</f>
        <v>97726.200000000012</v>
      </c>
      <c r="K24" s="20">
        <v>0.9</v>
      </c>
      <c r="L24" s="3">
        <f>O24</f>
        <v>88842</v>
      </c>
      <c r="M24" s="91"/>
      <c r="N24" s="304">
        <v>0</v>
      </c>
      <c r="O24" s="3">
        <f>Q24+S24</f>
        <v>88842</v>
      </c>
      <c r="P24" s="305">
        <f>0</f>
        <v>0</v>
      </c>
      <c r="Q24" s="672">
        <f>19000+10000+2609.49-20000+23978.71-8126.2-6203</f>
        <v>21258.999999999996</v>
      </c>
      <c r="R24" s="673"/>
      <c r="S24" s="3">
        <v>67583</v>
      </c>
    </row>
    <row r="25" spans="1:61" s="15" customFormat="1" ht="53.25" customHeight="1" x14ac:dyDescent="0.3">
      <c r="A25" s="16">
        <v>10</v>
      </c>
      <c r="B25" s="57" t="s">
        <v>58</v>
      </c>
      <c r="C25" s="18">
        <v>601</v>
      </c>
      <c r="D25" s="306"/>
      <c r="E25" s="18">
        <f>C25</f>
        <v>601</v>
      </c>
      <c r="F25" s="306" t="s">
        <v>8</v>
      </c>
      <c r="G25" s="306"/>
      <c r="H25" s="306" t="s">
        <v>13</v>
      </c>
      <c r="I25" s="315">
        <v>95000</v>
      </c>
      <c r="J25" s="304">
        <f>SUM(I25)</f>
        <v>95000</v>
      </c>
      <c r="K25" s="20">
        <v>0.9</v>
      </c>
      <c r="L25" s="3">
        <f>O25</f>
        <v>93435.400000000009</v>
      </c>
      <c r="M25" s="91"/>
      <c r="N25" s="304">
        <v>0</v>
      </c>
      <c r="O25" s="3">
        <f>Q25+S25</f>
        <v>93435.400000000009</v>
      </c>
      <c r="P25" s="305">
        <f>0</f>
        <v>0</v>
      </c>
      <c r="Q25" s="672">
        <f>22000+38000-944.77-27000-6203-0.49</f>
        <v>25851.74</v>
      </c>
      <c r="R25" s="673"/>
      <c r="S25" s="3">
        <f>47005-578.66+1157.32+20000</f>
        <v>67583.66</v>
      </c>
    </row>
    <row r="26" spans="1:61" ht="42" customHeight="1" x14ac:dyDescent="0.3">
      <c r="A26" s="743"/>
      <c r="B26" s="744"/>
      <c r="C26" s="175">
        <f>SUM(C16:C25)</f>
        <v>8027.8</v>
      </c>
      <c r="D26" s="175">
        <f>SUM(D16:D25)</f>
        <v>3839</v>
      </c>
      <c r="E26" s="175">
        <v>8027.8</v>
      </c>
      <c r="F26" s="176"/>
      <c r="G26" s="176"/>
      <c r="H26" s="176"/>
      <c r="I26" s="745">
        <f>SUM(I16:I25)</f>
        <v>1124590.1200000001</v>
      </c>
      <c r="J26" s="746"/>
      <c r="K26" s="177"/>
      <c r="L26" s="178">
        <f>SUM(L16:L25)</f>
        <v>999269.478</v>
      </c>
      <c r="M26" s="747">
        <f>SUM(M16:M25)</f>
        <v>178625.93</v>
      </c>
      <c r="N26" s="748"/>
      <c r="O26" s="178">
        <f>SUM(O16:O25)</f>
        <v>795225.31</v>
      </c>
      <c r="P26" s="178">
        <v>0</v>
      </c>
      <c r="Q26" s="749">
        <f>SUM(Q16:R25)</f>
        <v>320390.51</v>
      </c>
      <c r="R26" s="750"/>
      <c r="S26" s="39">
        <f>SUM(S16:S25)</f>
        <v>474834.80000000005</v>
      </c>
      <c r="T26" s="252"/>
      <c r="U26" s="154">
        <f>Q26-400000</f>
        <v>-79609.489999999991</v>
      </c>
    </row>
    <row r="27" spans="1:61" ht="51.75" hidden="1" customHeight="1" x14ac:dyDescent="0.2">
      <c r="A27" s="16"/>
      <c r="B27" s="57" t="s">
        <v>46</v>
      </c>
      <c r="C27" s="757"/>
      <c r="D27" s="758"/>
      <c r="E27" s="155"/>
      <c r="F27" s="757"/>
      <c r="G27" s="758"/>
      <c r="H27" s="16"/>
      <c r="I27" s="757"/>
      <c r="J27" s="758"/>
      <c r="K27" s="16"/>
      <c r="L27" s="757"/>
      <c r="M27" s="758"/>
      <c r="N27" s="16"/>
      <c r="O27" s="156"/>
      <c r="P27" s="13"/>
      <c r="Q27" s="759"/>
      <c r="R27" s="758"/>
      <c r="S27" s="289"/>
    </row>
    <row r="28" spans="1:61" ht="26.25" hidden="1" customHeight="1" x14ac:dyDescent="0.3">
      <c r="A28" s="16"/>
      <c r="B28" s="56" t="s">
        <v>84</v>
      </c>
      <c r="C28" s="16"/>
      <c r="D28" s="16"/>
      <c r="E28" s="155"/>
      <c r="F28" s="16"/>
      <c r="G28" s="16"/>
      <c r="H28" s="16"/>
      <c r="I28" s="16"/>
      <c r="J28" s="16"/>
      <c r="K28" s="16"/>
      <c r="L28" s="16"/>
      <c r="M28" s="16"/>
      <c r="N28" s="16"/>
      <c r="O28" s="156"/>
      <c r="P28" s="13"/>
      <c r="Q28" s="760"/>
      <c r="R28" s="760"/>
      <c r="S28" s="289">
        <v>258297.66</v>
      </c>
      <c r="T28" s="238"/>
    </row>
    <row r="29" spans="1:61" ht="26.25" customHeight="1" x14ac:dyDescent="0.2">
      <c r="A29" s="16"/>
      <c r="B29" s="635" t="s">
        <v>104</v>
      </c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7"/>
      <c r="U29" s="242"/>
    </row>
    <row r="30" spans="1:61" ht="65.25" customHeight="1" x14ac:dyDescent="0.2">
      <c r="A30" s="16">
        <v>1</v>
      </c>
      <c r="B30" s="57" t="s">
        <v>88</v>
      </c>
      <c r="C30" s="18">
        <v>717</v>
      </c>
      <c r="D30" s="269"/>
      <c r="E30" s="260"/>
      <c r="F30" s="273"/>
      <c r="G30" s="273"/>
      <c r="H30" s="273"/>
      <c r="I30" s="672">
        <v>113514</v>
      </c>
      <c r="J30" s="673"/>
      <c r="K30" s="3">
        <v>0.9</v>
      </c>
      <c r="L30" s="275">
        <f>M30+O30</f>
        <v>80869.570000000007</v>
      </c>
      <c r="M30" s="661">
        <v>30355.200000000001</v>
      </c>
      <c r="N30" s="662"/>
      <c r="O30" s="275">
        <f>Q30+S30</f>
        <v>50514.37</v>
      </c>
      <c r="P30" s="263">
        <f>0</f>
        <v>0</v>
      </c>
      <c r="Q30" s="672">
        <v>50514.37</v>
      </c>
      <c r="R30" s="673"/>
      <c r="S30" s="3">
        <v>0</v>
      </c>
    </row>
    <row r="31" spans="1:61" ht="57.75" customHeight="1" x14ac:dyDescent="0.3">
      <c r="A31" s="16">
        <v>2</v>
      </c>
      <c r="B31" s="57" t="s">
        <v>89</v>
      </c>
      <c r="C31" s="18">
        <v>959.7</v>
      </c>
      <c r="D31" s="273"/>
      <c r="E31" s="18"/>
      <c r="F31" s="273"/>
      <c r="G31" s="273"/>
      <c r="H31" s="273"/>
      <c r="I31" s="261">
        <v>74778</v>
      </c>
      <c r="J31" s="262">
        <f>SUM(I31)</f>
        <v>74778</v>
      </c>
      <c r="K31" s="20"/>
      <c r="L31" s="3">
        <v>64634.74</v>
      </c>
      <c r="M31" s="91"/>
      <c r="N31" s="290">
        <v>28220</v>
      </c>
      <c r="O31" s="275">
        <f>Q31+S31</f>
        <v>29095.119999999999</v>
      </c>
      <c r="P31" s="263">
        <f>0</f>
        <v>0</v>
      </c>
      <c r="Q31" s="672">
        <v>29095.119999999999</v>
      </c>
      <c r="R31" s="673"/>
      <c r="S31" s="3">
        <v>0</v>
      </c>
    </row>
    <row r="32" spans="1:61" ht="26.25" customHeight="1" x14ac:dyDescent="0.2">
      <c r="A32" s="743" t="s">
        <v>94</v>
      </c>
      <c r="B32" s="744"/>
      <c r="C32" s="313">
        <f>C26+C30+C31</f>
        <v>9704.5</v>
      </c>
      <c r="D32" s="180">
        <f>D26+D30+D31</f>
        <v>3839</v>
      </c>
      <c r="E32" s="180"/>
      <c r="F32" s="179"/>
      <c r="G32" s="179"/>
      <c r="H32" s="179"/>
      <c r="I32" s="181">
        <f t="shared" ref="I32:O32" si="0">I26+I30+I31</f>
        <v>1312882.1200000001</v>
      </c>
      <c r="J32" s="181">
        <f t="shared" si="0"/>
        <v>74778</v>
      </c>
      <c r="K32" s="181">
        <f t="shared" si="0"/>
        <v>0.9</v>
      </c>
      <c r="L32" s="181">
        <f t="shared" si="0"/>
        <v>1144773.7879999999</v>
      </c>
      <c r="M32" s="181">
        <f t="shared" si="0"/>
        <v>208981.13</v>
      </c>
      <c r="N32" s="181">
        <f t="shared" si="0"/>
        <v>28220</v>
      </c>
      <c r="O32" s="181">
        <f t="shared" si="0"/>
        <v>874834.8</v>
      </c>
      <c r="P32" s="184">
        <f>SUM(P30:P31)</f>
        <v>0</v>
      </c>
      <c r="Q32" s="764">
        <f>Q26+Q30+Q31</f>
        <v>400000</v>
      </c>
      <c r="R32" s="765"/>
      <c r="S32" s="24">
        <f>S26</f>
        <v>474834.80000000005</v>
      </c>
    </row>
    <row r="33" spans="1:60" ht="26.25" hidden="1" customHeight="1" x14ac:dyDescent="0.2">
      <c r="A33" s="284"/>
      <c r="B33" s="59"/>
      <c r="C33" s="168"/>
      <c r="D33" s="168"/>
      <c r="E33" s="169"/>
      <c r="F33" s="168"/>
      <c r="G33" s="168"/>
      <c r="H33" s="168"/>
      <c r="I33" s="168"/>
      <c r="J33" s="168"/>
      <c r="K33" s="168"/>
      <c r="L33" s="168"/>
      <c r="M33" s="168"/>
      <c r="N33" s="168"/>
      <c r="O33" s="170"/>
      <c r="P33" s="171"/>
      <c r="Q33" s="766">
        <v>400000</v>
      </c>
      <c r="R33" s="766"/>
      <c r="S33" s="263"/>
    </row>
    <row r="34" spans="1:60" ht="26.25" hidden="1" customHeight="1" x14ac:dyDescent="0.2">
      <c r="A34" s="284"/>
      <c r="B34" s="59"/>
      <c r="C34" s="168"/>
      <c r="D34" s="168"/>
      <c r="E34" s="169"/>
      <c r="F34" s="168"/>
      <c r="G34" s="168"/>
      <c r="H34" s="168"/>
      <c r="I34" s="168"/>
      <c r="J34" s="168"/>
      <c r="K34" s="168"/>
      <c r="L34" s="168"/>
      <c r="M34" s="168"/>
      <c r="N34" s="168"/>
      <c r="O34" s="170"/>
      <c r="P34" s="171"/>
      <c r="Q34" s="766">
        <f>Q26+Q30+Q31</f>
        <v>400000</v>
      </c>
      <c r="R34" s="766"/>
      <c r="S34" s="263"/>
    </row>
    <row r="35" spans="1:60" ht="41.25" customHeight="1" x14ac:dyDescent="0.2">
      <c r="A35" s="761" t="s">
        <v>27</v>
      </c>
      <c r="B35" s="762"/>
      <c r="C35" s="762"/>
      <c r="D35" s="762"/>
      <c r="E35" s="762"/>
      <c r="F35" s="762"/>
      <c r="G35" s="762"/>
      <c r="H35" s="762"/>
      <c r="I35" s="762"/>
      <c r="J35" s="762"/>
      <c r="K35" s="762"/>
      <c r="L35" s="762"/>
      <c r="M35" s="762"/>
      <c r="N35" s="762"/>
      <c r="O35" s="762"/>
      <c r="P35" s="762"/>
      <c r="Q35" s="762"/>
      <c r="R35" s="762"/>
      <c r="S35" s="763"/>
    </row>
    <row r="36" spans="1:60" s="113" customFormat="1" ht="80.25" customHeight="1" x14ac:dyDescent="0.2">
      <c r="A36" s="16">
        <v>1</v>
      </c>
      <c r="B36" s="284" t="s">
        <v>52</v>
      </c>
      <c r="C36" s="631">
        <v>581</v>
      </c>
      <c r="D36" s="632"/>
      <c r="E36" s="18" t="s">
        <v>39</v>
      </c>
      <c r="F36" s="273" t="s">
        <v>76</v>
      </c>
      <c r="G36" s="273" t="s">
        <v>76</v>
      </c>
      <c r="H36" s="274" t="s">
        <v>7</v>
      </c>
      <c r="I36" s="672">
        <f>L36*1.1</f>
        <v>47376.681000000004</v>
      </c>
      <c r="J36" s="673"/>
      <c r="K36" s="315"/>
      <c r="L36" s="672">
        <v>43069.71</v>
      </c>
      <c r="M36" s="673"/>
      <c r="N36" s="289">
        <v>0</v>
      </c>
      <c r="O36" s="275">
        <v>1973.18</v>
      </c>
      <c r="P36" s="275">
        <f>0</f>
        <v>0</v>
      </c>
      <c r="Q36" s="661">
        <f>0</f>
        <v>0</v>
      </c>
      <c r="R36" s="662"/>
      <c r="S36" s="275">
        <v>1973.18</v>
      </c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</row>
    <row r="37" spans="1:60" s="113" customFormat="1" ht="78" customHeight="1" x14ac:dyDescent="0.3">
      <c r="A37" s="16">
        <v>2</v>
      </c>
      <c r="B37" s="284" t="s">
        <v>53</v>
      </c>
      <c r="C37" s="18">
        <v>405</v>
      </c>
      <c r="D37" s="273"/>
      <c r="E37" s="273" t="s">
        <v>39</v>
      </c>
      <c r="F37" s="273" t="s">
        <v>76</v>
      </c>
      <c r="G37" s="273" t="s">
        <v>76</v>
      </c>
      <c r="H37" s="273" t="s">
        <v>7</v>
      </c>
      <c r="I37" s="672">
        <f>L37*1.1</f>
        <v>63939.733000000007</v>
      </c>
      <c r="J37" s="673"/>
      <c r="K37" s="20">
        <v>0.9</v>
      </c>
      <c r="L37" s="3">
        <v>58127.03</v>
      </c>
      <c r="M37" s="672">
        <v>0</v>
      </c>
      <c r="N37" s="673"/>
      <c r="O37" s="3">
        <f>'[1]Подрядный способ'!$J$5</f>
        <v>2028.02</v>
      </c>
      <c r="P37" s="263">
        <f>0</f>
        <v>0</v>
      </c>
      <c r="Q37" s="661">
        <f>0</f>
        <v>0</v>
      </c>
      <c r="R37" s="662"/>
      <c r="S37" s="3">
        <f>O37</f>
        <v>2028.02</v>
      </c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</row>
    <row r="38" spans="1:60" s="113" customFormat="1" ht="65.25" customHeight="1" x14ac:dyDescent="0.3">
      <c r="A38" s="16">
        <v>3</v>
      </c>
      <c r="B38" s="284" t="s">
        <v>54</v>
      </c>
      <c r="C38" s="18">
        <v>903</v>
      </c>
      <c r="D38" s="631" t="s">
        <v>39</v>
      </c>
      <c r="E38" s="632"/>
      <c r="F38" s="273" t="s">
        <v>76</v>
      </c>
      <c r="G38" s="631" t="s">
        <v>13</v>
      </c>
      <c r="H38" s="632"/>
      <c r="I38" s="672">
        <f>L38*1.1</f>
        <v>76774.896000000008</v>
      </c>
      <c r="J38" s="673"/>
      <c r="K38" s="20">
        <v>0.9</v>
      </c>
      <c r="L38" s="3">
        <v>69795.360000000001</v>
      </c>
      <c r="M38" s="672">
        <v>0</v>
      </c>
      <c r="N38" s="673"/>
      <c r="O38" s="3">
        <f>'[1]Подрядный способ'!$J$6</f>
        <v>2327.06</v>
      </c>
      <c r="P38" s="263">
        <f>0</f>
        <v>0</v>
      </c>
      <c r="Q38" s="661">
        <f>0</f>
        <v>0</v>
      </c>
      <c r="R38" s="662"/>
      <c r="S38" s="3">
        <f>O38</f>
        <v>2327.06</v>
      </c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</row>
    <row r="39" spans="1:60" ht="38.25" customHeight="1" x14ac:dyDescent="0.3">
      <c r="A39" s="4"/>
      <c r="B39" s="185" t="s">
        <v>92</v>
      </c>
      <c r="C39" s="34"/>
      <c r="D39" s="35"/>
      <c r="E39" s="35"/>
      <c r="F39" s="35"/>
      <c r="G39" s="35"/>
      <c r="H39" s="35"/>
      <c r="I39" s="745">
        <f>SUM(I36:J38)</f>
        <v>188091.31000000003</v>
      </c>
      <c r="J39" s="746"/>
      <c r="K39" s="38"/>
      <c r="L39" s="39">
        <f>SUM(L36:L38)</f>
        <v>170992.09999999998</v>
      </c>
      <c r="M39" s="745">
        <f>SUM(M36:N38)</f>
        <v>0</v>
      </c>
      <c r="N39" s="746"/>
      <c r="O39" s="39">
        <f>P39+Q39+S39</f>
        <v>6328.26</v>
      </c>
      <c r="P39" s="272">
        <f>SUM(P26:P38)</f>
        <v>0</v>
      </c>
      <c r="Q39" s="693">
        <f>SUM(Q36:R38)</f>
        <v>0</v>
      </c>
      <c r="R39" s="767"/>
      <c r="S39" s="39">
        <f>SUM(S36:S38)</f>
        <v>6328.26</v>
      </c>
    </row>
    <row r="40" spans="1:60" ht="42" hidden="1" customHeight="1" x14ac:dyDescent="0.3">
      <c r="A40" s="4"/>
      <c r="B40" s="6" t="s">
        <v>46</v>
      </c>
      <c r="C40" s="34"/>
      <c r="D40" s="35"/>
      <c r="E40" s="35"/>
      <c r="F40" s="35"/>
      <c r="G40" s="35"/>
      <c r="H40" s="35"/>
      <c r="I40" s="261"/>
      <c r="J40" s="270"/>
      <c r="K40" s="253"/>
      <c r="L40" s="3"/>
      <c r="M40" s="281"/>
      <c r="N40" s="290"/>
      <c r="O40" s="39"/>
      <c r="P40" s="272"/>
      <c r="Q40" s="271"/>
      <c r="R40" s="283"/>
      <c r="S40" s="39">
        <f>S39</f>
        <v>6328.26</v>
      </c>
    </row>
    <row r="41" spans="1:60" ht="0.75" hidden="1" customHeight="1" x14ac:dyDescent="0.2">
      <c r="A41" s="657" t="s">
        <v>28</v>
      </c>
      <c r="B41" s="658"/>
      <c r="C41" s="658"/>
      <c r="D41" s="658"/>
      <c r="E41" s="658"/>
      <c r="F41" s="658"/>
      <c r="G41" s="658"/>
      <c r="H41" s="658"/>
      <c r="I41" s="658"/>
      <c r="J41" s="658"/>
      <c r="K41" s="658"/>
      <c r="L41" s="658"/>
      <c r="M41" s="658"/>
      <c r="N41" s="658"/>
      <c r="O41" s="658"/>
      <c r="P41" s="658"/>
      <c r="Q41" s="658"/>
      <c r="R41" s="658"/>
      <c r="S41" s="659"/>
    </row>
    <row r="42" spans="1:60" s="45" customFormat="1" ht="75.75" hidden="1" customHeight="1" x14ac:dyDescent="0.2">
      <c r="A42" s="8" t="s">
        <v>41</v>
      </c>
      <c r="B42" s="265" t="s">
        <v>41</v>
      </c>
      <c r="C42" s="46" t="s">
        <v>41</v>
      </c>
      <c r="D42" s="8"/>
      <c r="E42" s="8" t="s">
        <v>41</v>
      </c>
      <c r="F42" s="8" t="s">
        <v>41</v>
      </c>
      <c r="G42" s="8"/>
      <c r="H42" s="8" t="s">
        <v>41</v>
      </c>
      <c r="I42" s="261" t="s">
        <v>41</v>
      </c>
      <c r="J42" s="270"/>
      <c r="K42" s="270"/>
      <c r="L42" s="3" t="s">
        <v>41</v>
      </c>
      <c r="M42" s="264"/>
      <c r="N42" s="290" t="s">
        <v>41</v>
      </c>
      <c r="O42" s="42" t="s">
        <v>41</v>
      </c>
      <c r="P42" s="280" t="s">
        <v>41</v>
      </c>
      <c r="Q42" s="279" t="s">
        <v>41</v>
      </c>
      <c r="R42" s="266"/>
      <c r="S42" s="264" t="s">
        <v>41</v>
      </c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</row>
    <row r="43" spans="1:60" s="45" customFormat="1" ht="33.75" hidden="1" customHeight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</row>
    <row r="44" spans="1:60" ht="46.5" hidden="1" customHeight="1" x14ac:dyDescent="0.2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</row>
    <row r="45" spans="1:60" ht="24.75" customHeight="1" x14ac:dyDescent="0.2">
      <c r="A45" s="635" t="s">
        <v>51</v>
      </c>
      <c r="B45" s="636"/>
      <c r="C45" s="636"/>
      <c r="D45" s="636"/>
      <c r="E45" s="636"/>
      <c r="F45" s="636"/>
      <c r="G45" s="636"/>
      <c r="H45" s="636"/>
      <c r="I45" s="636"/>
      <c r="J45" s="636"/>
      <c r="K45" s="636"/>
      <c r="L45" s="636"/>
      <c r="M45" s="636"/>
      <c r="N45" s="636"/>
      <c r="O45" s="636"/>
      <c r="P45" s="636"/>
      <c r="Q45" s="636"/>
      <c r="R45" s="636"/>
      <c r="S45" s="637"/>
    </row>
    <row r="46" spans="1:60" ht="60.75" customHeight="1" x14ac:dyDescent="0.2">
      <c r="A46" s="16" t="s">
        <v>71</v>
      </c>
      <c r="B46" s="61" t="s">
        <v>10</v>
      </c>
      <c r="C46" s="142">
        <v>1717</v>
      </c>
      <c r="D46" s="274"/>
      <c r="E46" s="142"/>
      <c r="F46" s="660" t="s">
        <v>74</v>
      </c>
      <c r="G46" s="654"/>
      <c r="H46" s="274" t="s">
        <v>75</v>
      </c>
      <c r="I46" s="631"/>
      <c r="J46" s="632"/>
      <c r="K46" s="269"/>
      <c r="L46" s="631"/>
      <c r="M46" s="632"/>
      <c r="N46" s="289">
        <v>0</v>
      </c>
      <c r="O46" s="275">
        <v>12000</v>
      </c>
      <c r="P46" s="275">
        <v>0</v>
      </c>
      <c r="Q46" s="661">
        <v>0</v>
      </c>
      <c r="R46" s="662"/>
      <c r="S46" s="275">
        <f>O46</f>
        <v>12000</v>
      </c>
    </row>
    <row r="47" spans="1:60" ht="63.75" customHeight="1" x14ac:dyDescent="0.2">
      <c r="A47" s="16">
        <v>2</v>
      </c>
      <c r="B47" s="61" t="s">
        <v>55</v>
      </c>
      <c r="C47" s="142">
        <v>1206</v>
      </c>
      <c r="D47" s="274"/>
      <c r="E47" s="142"/>
      <c r="F47" s="660" t="s">
        <v>12</v>
      </c>
      <c r="G47" s="654"/>
      <c r="H47" s="274" t="s">
        <v>7</v>
      </c>
      <c r="I47" s="631"/>
      <c r="J47" s="632"/>
      <c r="K47" s="273"/>
      <c r="L47" s="631"/>
      <c r="M47" s="632"/>
      <c r="N47" s="289">
        <v>0</v>
      </c>
      <c r="O47" s="275">
        <v>12000</v>
      </c>
      <c r="P47" s="275">
        <f>0</f>
        <v>0</v>
      </c>
      <c r="Q47" s="661">
        <f>0</f>
        <v>0</v>
      </c>
      <c r="R47" s="662"/>
      <c r="S47" s="275">
        <v>10000</v>
      </c>
    </row>
    <row r="48" spans="1:60" ht="62.25" customHeight="1" x14ac:dyDescent="0.2">
      <c r="A48" s="16">
        <v>3</v>
      </c>
      <c r="B48" s="56" t="s">
        <v>83</v>
      </c>
      <c r="C48" s="142">
        <v>514</v>
      </c>
      <c r="D48" s="274"/>
      <c r="E48" s="142"/>
      <c r="F48" s="660" t="s">
        <v>86</v>
      </c>
      <c r="G48" s="654"/>
      <c r="H48" s="274" t="s">
        <v>13</v>
      </c>
      <c r="I48" s="631"/>
      <c r="J48" s="632"/>
      <c r="K48" s="273"/>
      <c r="L48" s="631"/>
      <c r="M48" s="632"/>
      <c r="N48" s="289">
        <v>0</v>
      </c>
      <c r="O48" s="275">
        <f>S48</f>
        <v>10000</v>
      </c>
      <c r="P48" s="275">
        <f>0</f>
        <v>0</v>
      </c>
      <c r="Q48" s="661">
        <f>0</f>
        <v>0</v>
      </c>
      <c r="R48" s="662"/>
      <c r="S48" s="275">
        <v>10000</v>
      </c>
    </row>
    <row r="49" spans="1:19" ht="60.75" customHeight="1" x14ac:dyDescent="0.2">
      <c r="A49" s="16">
        <v>4</v>
      </c>
      <c r="B49" s="61" t="s">
        <v>93</v>
      </c>
      <c r="C49" s="18">
        <v>365</v>
      </c>
      <c r="D49" s="274"/>
      <c r="E49" s="142"/>
      <c r="F49" s="660" t="s">
        <v>12</v>
      </c>
      <c r="G49" s="654"/>
      <c r="H49" s="274" t="s">
        <v>7</v>
      </c>
      <c r="I49" s="631"/>
      <c r="J49" s="632"/>
      <c r="K49" s="273"/>
      <c r="L49" s="630"/>
      <c r="M49" s="630"/>
      <c r="N49" s="289">
        <v>0</v>
      </c>
      <c r="O49" s="275">
        <f>S49</f>
        <v>10000</v>
      </c>
      <c r="P49" s="275">
        <f>0</f>
        <v>0</v>
      </c>
      <c r="Q49" s="661">
        <f>0</f>
        <v>0</v>
      </c>
      <c r="R49" s="662"/>
      <c r="S49" s="275">
        <v>10000</v>
      </c>
    </row>
    <row r="50" spans="1:19" ht="60.75" customHeight="1" x14ac:dyDescent="0.2">
      <c r="A50" s="16">
        <v>5</v>
      </c>
      <c r="B50" s="61" t="s">
        <v>57</v>
      </c>
      <c r="C50" s="142">
        <v>697</v>
      </c>
      <c r="D50" s="274"/>
      <c r="E50" s="142"/>
      <c r="F50" s="660" t="s">
        <v>12</v>
      </c>
      <c r="G50" s="654"/>
      <c r="H50" s="274" t="s">
        <v>7</v>
      </c>
      <c r="I50" s="631"/>
      <c r="J50" s="632"/>
      <c r="K50" s="273"/>
      <c r="L50" s="631"/>
      <c r="M50" s="632"/>
      <c r="N50" s="289">
        <v>0</v>
      </c>
      <c r="O50" s="275">
        <f>S50</f>
        <v>10000</v>
      </c>
      <c r="P50" s="275">
        <f>0</f>
        <v>0</v>
      </c>
      <c r="Q50" s="661">
        <f>0</f>
        <v>0</v>
      </c>
      <c r="R50" s="662"/>
      <c r="S50" s="275">
        <v>10000</v>
      </c>
    </row>
    <row r="51" spans="1:19" ht="60.75" customHeight="1" x14ac:dyDescent="0.2">
      <c r="A51" s="16">
        <v>6</v>
      </c>
      <c r="B51" s="57" t="s">
        <v>79</v>
      </c>
      <c r="C51" s="142">
        <v>767</v>
      </c>
      <c r="D51" s="274"/>
      <c r="E51" s="142"/>
      <c r="F51" s="660" t="s">
        <v>74</v>
      </c>
      <c r="G51" s="654"/>
      <c r="H51" s="274" t="s">
        <v>75</v>
      </c>
      <c r="I51" s="273"/>
      <c r="J51" s="273"/>
      <c r="K51" s="273"/>
      <c r="L51" s="273"/>
      <c r="M51" s="273"/>
      <c r="N51" s="289">
        <v>0</v>
      </c>
      <c r="O51" s="275">
        <f>S51</f>
        <v>11000</v>
      </c>
      <c r="P51" s="275">
        <f>0</f>
        <v>0</v>
      </c>
      <c r="Q51" s="661">
        <f>0</f>
        <v>0</v>
      </c>
      <c r="R51" s="662"/>
      <c r="S51" s="275">
        <v>11000</v>
      </c>
    </row>
    <row r="52" spans="1:19" ht="60.75" customHeight="1" x14ac:dyDescent="0.2">
      <c r="A52" s="16">
        <v>7</v>
      </c>
      <c r="B52" s="58" t="s">
        <v>78</v>
      </c>
      <c r="C52" s="142">
        <v>610</v>
      </c>
      <c r="D52" s="274"/>
      <c r="E52" s="142"/>
      <c r="F52" s="660" t="s">
        <v>74</v>
      </c>
      <c r="G52" s="654"/>
      <c r="H52" s="274" t="s">
        <v>75</v>
      </c>
      <c r="I52" s="273"/>
      <c r="J52" s="273"/>
      <c r="K52" s="273"/>
      <c r="L52" s="273"/>
      <c r="M52" s="273"/>
      <c r="N52" s="289">
        <v>0</v>
      </c>
      <c r="O52" s="275">
        <f>S52</f>
        <v>10000</v>
      </c>
      <c r="P52" s="275">
        <f>0</f>
        <v>0</v>
      </c>
      <c r="Q52" s="661">
        <f>0</f>
        <v>0</v>
      </c>
      <c r="R52" s="662"/>
      <c r="S52" s="275">
        <v>10000</v>
      </c>
    </row>
    <row r="53" spans="1:19" ht="60.75" customHeight="1" x14ac:dyDescent="0.2">
      <c r="A53" s="16">
        <v>8</v>
      </c>
      <c r="B53" s="57" t="s">
        <v>58</v>
      </c>
      <c r="C53" s="142">
        <v>601</v>
      </c>
      <c r="D53" s="274"/>
      <c r="E53" s="142"/>
      <c r="F53" s="660" t="s">
        <v>74</v>
      </c>
      <c r="G53" s="654"/>
      <c r="H53" s="274" t="s">
        <v>75</v>
      </c>
      <c r="I53" s="273"/>
      <c r="J53" s="273"/>
      <c r="K53" s="273"/>
      <c r="L53" s="273"/>
      <c r="M53" s="273"/>
      <c r="N53" s="289">
        <v>0</v>
      </c>
      <c r="O53" s="275">
        <v>10000</v>
      </c>
      <c r="P53" s="275">
        <f>0</f>
        <v>0</v>
      </c>
      <c r="Q53" s="661">
        <f>0</f>
        <v>0</v>
      </c>
      <c r="R53" s="662"/>
      <c r="S53" s="275">
        <f>O53</f>
        <v>10000</v>
      </c>
    </row>
    <row r="54" spans="1:19" ht="49.5" customHeight="1" x14ac:dyDescent="0.2">
      <c r="A54" s="16">
        <v>9</v>
      </c>
      <c r="B54" s="132" t="s">
        <v>38</v>
      </c>
      <c r="C54" s="143">
        <v>1329</v>
      </c>
      <c r="D54" s="721"/>
      <c r="E54" s="722"/>
      <c r="F54" s="274"/>
      <c r="G54" s="676"/>
      <c r="H54" s="677"/>
      <c r="I54" s="672"/>
      <c r="J54" s="673"/>
      <c r="K54" s="100">
        <v>0.9</v>
      </c>
      <c r="L54" s="101"/>
      <c r="M54" s="678">
        <v>0</v>
      </c>
      <c r="N54" s="679"/>
      <c r="O54" s="130">
        <f>1889.55</f>
        <v>1889.55</v>
      </c>
      <c r="P54" s="276">
        <f>O54</f>
        <v>1889.55</v>
      </c>
      <c r="Q54" s="680">
        <v>0</v>
      </c>
      <c r="R54" s="681"/>
      <c r="S54" s="3">
        <v>1889.55</v>
      </c>
    </row>
    <row r="55" spans="1:19" ht="58.5" customHeight="1" x14ac:dyDescent="0.2">
      <c r="A55" s="16">
        <v>10</v>
      </c>
      <c r="B55" s="57" t="s">
        <v>80</v>
      </c>
      <c r="C55" s="142">
        <v>775</v>
      </c>
      <c r="D55" s="274"/>
      <c r="E55" s="142"/>
      <c r="F55" s="660" t="s">
        <v>8</v>
      </c>
      <c r="G55" s="654"/>
      <c r="H55" s="274" t="s">
        <v>12</v>
      </c>
      <c r="I55" s="273"/>
      <c r="J55" s="273"/>
      <c r="K55" s="273"/>
      <c r="L55" s="273"/>
      <c r="M55" s="273"/>
      <c r="N55" s="289">
        <v>0</v>
      </c>
      <c r="O55" s="275">
        <v>120000</v>
      </c>
      <c r="P55" s="275">
        <v>0</v>
      </c>
      <c r="Q55" s="661">
        <v>0</v>
      </c>
      <c r="R55" s="662"/>
      <c r="S55" s="275">
        <v>12000</v>
      </c>
    </row>
    <row r="56" spans="1:19" ht="58.5" customHeight="1" x14ac:dyDescent="0.2">
      <c r="A56" s="16">
        <v>11</v>
      </c>
      <c r="B56" s="57" t="s">
        <v>107</v>
      </c>
      <c r="C56" s="142">
        <v>431</v>
      </c>
      <c r="D56" s="309"/>
      <c r="E56" s="142"/>
      <c r="F56" s="660" t="s">
        <v>13</v>
      </c>
      <c r="G56" s="654"/>
      <c r="H56" s="309" t="s">
        <v>47</v>
      </c>
      <c r="I56" s="308"/>
      <c r="J56" s="308"/>
      <c r="K56" s="308"/>
      <c r="L56" s="308"/>
      <c r="M56" s="308"/>
      <c r="N56" s="310">
        <v>0</v>
      </c>
      <c r="O56" s="310">
        <v>10000</v>
      </c>
      <c r="P56" s="310">
        <v>0</v>
      </c>
      <c r="Q56" s="661">
        <v>0</v>
      </c>
      <c r="R56" s="662"/>
      <c r="S56" s="310">
        <f t="shared" ref="S56:S61" si="1">O56</f>
        <v>10000</v>
      </c>
    </row>
    <row r="57" spans="1:19" ht="58.5" customHeight="1" x14ac:dyDescent="0.2">
      <c r="A57" s="16">
        <v>12</v>
      </c>
      <c r="B57" s="57" t="s">
        <v>108</v>
      </c>
      <c r="C57" s="142">
        <v>932.55</v>
      </c>
      <c r="D57" s="309"/>
      <c r="E57" s="142"/>
      <c r="F57" s="660" t="s">
        <v>13</v>
      </c>
      <c r="G57" s="654"/>
      <c r="H57" s="309" t="s">
        <v>47</v>
      </c>
      <c r="I57" s="308"/>
      <c r="J57" s="308"/>
      <c r="K57" s="308"/>
      <c r="L57" s="308"/>
      <c r="M57" s="308"/>
      <c r="N57" s="310">
        <v>0</v>
      </c>
      <c r="O57" s="310">
        <v>14000</v>
      </c>
      <c r="P57" s="310">
        <v>0</v>
      </c>
      <c r="Q57" s="661">
        <v>0</v>
      </c>
      <c r="R57" s="662"/>
      <c r="S57" s="310">
        <f t="shared" si="1"/>
        <v>14000</v>
      </c>
    </row>
    <row r="58" spans="1:19" ht="58.5" customHeight="1" x14ac:dyDescent="0.2">
      <c r="A58" s="16">
        <v>13</v>
      </c>
      <c r="B58" s="57" t="s">
        <v>109</v>
      </c>
      <c r="C58" s="142">
        <v>924</v>
      </c>
      <c r="D58" s="309"/>
      <c r="E58" s="142"/>
      <c r="F58" s="660" t="s">
        <v>13</v>
      </c>
      <c r="G58" s="654"/>
      <c r="H58" s="309" t="s">
        <v>47</v>
      </c>
      <c r="I58" s="308"/>
      <c r="J58" s="308"/>
      <c r="K58" s="308"/>
      <c r="L58" s="308"/>
      <c r="M58" s="308"/>
      <c r="N58" s="310">
        <v>0</v>
      </c>
      <c r="O58" s="310">
        <v>12000</v>
      </c>
      <c r="P58" s="310">
        <v>0</v>
      </c>
      <c r="Q58" s="661">
        <v>0</v>
      </c>
      <c r="R58" s="662"/>
      <c r="S58" s="310">
        <f t="shared" si="1"/>
        <v>12000</v>
      </c>
    </row>
    <row r="59" spans="1:19" ht="58.5" customHeight="1" x14ac:dyDescent="0.2">
      <c r="A59" s="16">
        <v>14</v>
      </c>
      <c r="B59" s="57" t="s">
        <v>110</v>
      </c>
      <c r="C59" s="142">
        <v>730</v>
      </c>
      <c r="D59" s="309"/>
      <c r="E59" s="142"/>
      <c r="F59" s="660" t="s">
        <v>13</v>
      </c>
      <c r="G59" s="654"/>
      <c r="H59" s="309" t="s">
        <v>47</v>
      </c>
      <c r="I59" s="308"/>
      <c r="J59" s="308"/>
      <c r="K59" s="308"/>
      <c r="L59" s="308"/>
      <c r="M59" s="308"/>
      <c r="N59" s="310">
        <v>0</v>
      </c>
      <c r="O59" s="310">
        <v>12000</v>
      </c>
      <c r="P59" s="310">
        <v>0</v>
      </c>
      <c r="Q59" s="661">
        <v>0</v>
      </c>
      <c r="R59" s="662"/>
      <c r="S59" s="310">
        <f t="shared" si="1"/>
        <v>12000</v>
      </c>
    </row>
    <row r="60" spans="1:19" ht="58.5" customHeight="1" x14ac:dyDescent="0.2">
      <c r="A60" s="16">
        <v>15</v>
      </c>
      <c r="B60" s="57" t="s">
        <v>112</v>
      </c>
      <c r="C60" s="142">
        <v>329</v>
      </c>
      <c r="D60" s="309"/>
      <c r="E60" s="142"/>
      <c r="F60" s="660" t="s">
        <v>13</v>
      </c>
      <c r="G60" s="654"/>
      <c r="H60" s="309" t="s">
        <v>47</v>
      </c>
      <c r="I60" s="308"/>
      <c r="J60" s="308"/>
      <c r="K60" s="308"/>
      <c r="L60" s="308"/>
      <c r="M60" s="308"/>
      <c r="N60" s="310">
        <v>0</v>
      </c>
      <c r="O60" s="310">
        <v>10000</v>
      </c>
      <c r="P60" s="310">
        <v>0</v>
      </c>
      <c r="Q60" s="661">
        <v>0</v>
      </c>
      <c r="R60" s="662"/>
      <c r="S60" s="310">
        <f t="shared" si="1"/>
        <v>10000</v>
      </c>
    </row>
    <row r="61" spans="1:19" ht="58.5" customHeight="1" x14ac:dyDescent="0.2">
      <c r="A61" s="16">
        <v>16</v>
      </c>
      <c r="B61" s="57" t="s">
        <v>113</v>
      </c>
      <c r="C61" s="142">
        <v>554</v>
      </c>
      <c r="D61" s="309"/>
      <c r="E61" s="142"/>
      <c r="F61" s="660" t="s">
        <v>13</v>
      </c>
      <c r="G61" s="654"/>
      <c r="H61" s="309" t="s">
        <v>47</v>
      </c>
      <c r="I61" s="308"/>
      <c r="J61" s="308"/>
      <c r="K61" s="308"/>
      <c r="L61" s="308"/>
      <c r="M61" s="308"/>
      <c r="N61" s="310">
        <v>0</v>
      </c>
      <c r="O61" s="310">
        <v>10000</v>
      </c>
      <c r="P61" s="310">
        <v>0</v>
      </c>
      <c r="Q61" s="661">
        <v>0</v>
      </c>
      <c r="R61" s="662"/>
      <c r="S61" s="310">
        <f t="shared" si="1"/>
        <v>10000</v>
      </c>
    </row>
    <row r="62" spans="1:19" ht="34.5" customHeight="1" x14ac:dyDescent="0.2">
      <c r="A62" s="4"/>
      <c r="B62" s="186" t="s">
        <v>105</v>
      </c>
      <c r="C62" s="187">
        <f>SUM(C46:C61)</f>
        <v>12481.55</v>
      </c>
      <c r="D62" s="188"/>
      <c r="E62" s="187"/>
      <c r="F62" s="188"/>
      <c r="G62" s="188"/>
      <c r="H62" s="188"/>
      <c r="I62" s="188"/>
      <c r="J62" s="188"/>
      <c r="K62" s="188"/>
      <c r="L62" s="188"/>
      <c r="M62" s="188"/>
      <c r="N62" s="24">
        <f>SUM(N46:N55)</f>
        <v>0</v>
      </c>
      <c r="O62" s="24">
        <f>SUM(O46:O55)</f>
        <v>206889.55</v>
      </c>
      <c r="P62" s="24">
        <f>SUM(P46:P55)</f>
        <v>1889.55</v>
      </c>
      <c r="Q62" s="693">
        <f>SUM(Q46:R55)</f>
        <v>0</v>
      </c>
      <c r="R62" s="694"/>
      <c r="S62" s="24">
        <f>SUM(S46:S59)+S60+S61</f>
        <v>164889.54999999999</v>
      </c>
    </row>
    <row r="63" spans="1:19" ht="32.25" customHeight="1" x14ac:dyDescent="0.2">
      <c r="A63" s="761" t="s">
        <v>29</v>
      </c>
      <c r="B63" s="762"/>
      <c r="C63" s="762"/>
      <c r="D63" s="762"/>
      <c r="E63" s="762"/>
      <c r="F63" s="762"/>
      <c r="G63" s="762"/>
      <c r="H63" s="762"/>
      <c r="I63" s="762"/>
      <c r="J63" s="762"/>
      <c r="K63" s="762"/>
      <c r="L63" s="762"/>
      <c r="M63" s="762"/>
      <c r="N63" s="762"/>
      <c r="O63" s="762"/>
      <c r="P63" s="762"/>
      <c r="Q63" s="762"/>
      <c r="R63" s="762"/>
      <c r="S63" s="763"/>
    </row>
    <row r="64" spans="1:19" ht="94.5" customHeight="1" x14ac:dyDescent="0.2">
      <c r="A64" s="8"/>
      <c r="B64" s="50" t="s">
        <v>111</v>
      </c>
      <c r="C64" s="646"/>
      <c r="D64" s="647"/>
      <c r="E64" s="46"/>
      <c r="F64" s="646"/>
      <c r="G64" s="647"/>
      <c r="H64" s="8"/>
      <c r="I64" s="702"/>
      <c r="J64" s="701"/>
      <c r="K64" s="12"/>
      <c r="L64" s="646"/>
      <c r="M64" s="647"/>
      <c r="N64" s="12"/>
      <c r="O64" s="8"/>
      <c r="P64" s="8"/>
      <c r="Q64" s="646"/>
      <c r="R64" s="647"/>
      <c r="S64" s="51">
        <f>I26-L26</f>
        <v>125320.64200000011</v>
      </c>
    </row>
    <row r="65" spans="1:20" ht="45" customHeight="1" x14ac:dyDescent="0.2">
      <c r="A65" s="4"/>
      <c r="B65" s="6" t="s">
        <v>102</v>
      </c>
      <c r="C65" s="723"/>
      <c r="D65" s="724"/>
      <c r="E65" s="5"/>
      <c r="F65" s="723"/>
      <c r="G65" s="724"/>
      <c r="H65" s="4"/>
      <c r="I65" s="745">
        <f>I26+I39+I62</f>
        <v>1312681.4300000002</v>
      </c>
      <c r="J65" s="746"/>
      <c r="K65" s="273"/>
      <c r="L65" s="745">
        <f>L26+L39+L62</f>
        <v>1170261.578</v>
      </c>
      <c r="M65" s="746"/>
      <c r="N65" s="24">
        <f>M26</f>
        <v>178625.93</v>
      </c>
      <c r="O65" s="24">
        <f>O26+O39+O62</f>
        <v>1008443.1200000001</v>
      </c>
      <c r="P65" s="24">
        <f>P26+P39+P62</f>
        <v>1889.55</v>
      </c>
      <c r="Q65" s="693">
        <f>Q32</f>
        <v>400000</v>
      </c>
      <c r="R65" s="694"/>
      <c r="S65" s="24">
        <f>S26+S39+S62</f>
        <v>646052.6100000001</v>
      </c>
    </row>
    <row r="66" spans="1:20" ht="38.25" customHeight="1" x14ac:dyDescent="0.2">
      <c r="A66" s="118"/>
      <c r="B66" s="61" t="s">
        <v>106</v>
      </c>
      <c r="C66" s="277"/>
      <c r="D66" s="278"/>
      <c r="E66" s="119"/>
      <c r="F66" s="277"/>
      <c r="G66" s="278"/>
      <c r="H66" s="118"/>
      <c r="I66" s="254"/>
      <c r="J66" s="255"/>
      <c r="K66" s="56"/>
      <c r="L66" s="256"/>
      <c r="M66" s="126"/>
      <c r="N66" s="157"/>
      <c r="O66" s="128"/>
      <c r="P66" s="129"/>
      <c r="Q66" s="663"/>
      <c r="R66" s="663"/>
      <c r="S66" s="275">
        <v>258297.66</v>
      </c>
    </row>
    <row r="67" spans="1:20" ht="29.25" customHeight="1" x14ac:dyDescent="0.3">
      <c r="A67" s="239"/>
      <c r="B67" s="257" t="s">
        <v>103</v>
      </c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768">
        <f>Q65</f>
        <v>400000</v>
      </c>
      <c r="R67" s="769"/>
      <c r="S67" s="259">
        <f>S65</f>
        <v>646052.6100000001</v>
      </c>
    </row>
    <row r="69" spans="1:20" ht="25.5" x14ac:dyDescent="0.35">
      <c r="B69" s="173" t="s">
        <v>100</v>
      </c>
      <c r="C69" s="173"/>
      <c r="D69" s="173"/>
      <c r="E69" s="173"/>
      <c r="F69" s="173"/>
      <c r="G69" s="173"/>
      <c r="H69" s="173" t="s">
        <v>95</v>
      </c>
      <c r="I69" s="173"/>
      <c r="J69" s="173"/>
      <c r="K69" s="173"/>
      <c r="L69" s="173"/>
      <c r="M69" s="174"/>
      <c r="N69" s="174"/>
      <c r="P69" s="25"/>
      <c r="Q69" s="25"/>
      <c r="S69" s="23"/>
    </row>
    <row r="70" spans="1:20" x14ac:dyDescent="0.2"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</row>
    <row r="71" spans="1:20" ht="20.25" x14ac:dyDescent="0.3"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T71" s="314">
        <v>258</v>
      </c>
    </row>
    <row r="72" spans="1:20" ht="20.25" x14ac:dyDescent="0.3">
      <c r="B72" s="173" t="s">
        <v>96</v>
      </c>
      <c r="C72" s="173"/>
      <c r="D72" s="173"/>
      <c r="E72" s="173"/>
      <c r="F72" s="173"/>
      <c r="G72" s="173"/>
      <c r="H72" s="173" t="s">
        <v>45</v>
      </c>
      <c r="I72" s="173"/>
      <c r="J72" s="173"/>
      <c r="K72" s="173"/>
      <c r="L72" s="173"/>
      <c r="M72" s="173"/>
      <c r="N72" s="173"/>
      <c r="T72" s="314">
        <v>388</v>
      </c>
    </row>
    <row r="73" spans="1:20" ht="20.25" x14ac:dyDescent="0.3"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T73" s="314">
        <f ca="1">SUM(T71:T73)</f>
        <v>3618246</v>
      </c>
    </row>
    <row r="74" spans="1:20" x14ac:dyDescent="0.2"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</row>
    <row r="75" spans="1:20" ht="22.5" customHeight="1" x14ac:dyDescent="0.2"/>
  </sheetData>
  <mergeCells count="153">
    <mergeCell ref="Q67:R67"/>
    <mergeCell ref="C65:D65"/>
    <mergeCell ref="F65:G65"/>
    <mergeCell ref="I65:J65"/>
    <mergeCell ref="L65:M65"/>
    <mergeCell ref="Q65:R65"/>
    <mergeCell ref="Q66:R66"/>
    <mergeCell ref="Q62:R62"/>
    <mergeCell ref="A63:S63"/>
    <mergeCell ref="C64:D64"/>
    <mergeCell ref="F64:G64"/>
    <mergeCell ref="I64:J64"/>
    <mergeCell ref="L64:M64"/>
    <mergeCell ref="Q64:R64"/>
    <mergeCell ref="D54:E54"/>
    <mergeCell ref="G54:H54"/>
    <mergeCell ref="I54:J54"/>
    <mergeCell ref="M54:N54"/>
    <mergeCell ref="Q54:R54"/>
    <mergeCell ref="F55:G55"/>
    <mergeCell ref="Q55:R55"/>
    <mergeCell ref="F51:G51"/>
    <mergeCell ref="Q51:R51"/>
    <mergeCell ref="F52:G52"/>
    <mergeCell ref="Q52:R52"/>
    <mergeCell ref="F53:G53"/>
    <mergeCell ref="Q53:R53"/>
    <mergeCell ref="F49:G49"/>
    <mergeCell ref="I49:J49"/>
    <mergeCell ref="L49:M49"/>
    <mergeCell ref="Q49:R49"/>
    <mergeCell ref="F50:G50"/>
    <mergeCell ref="I50:J50"/>
    <mergeCell ref="L50:M50"/>
    <mergeCell ref="Q50:R50"/>
    <mergeCell ref="F47:G47"/>
    <mergeCell ref="I47:J47"/>
    <mergeCell ref="L47:M47"/>
    <mergeCell ref="Q47:R47"/>
    <mergeCell ref="F48:G48"/>
    <mergeCell ref="I48:J48"/>
    <mergeCell ref="L48:M48"/>
    <mergeCell ref="Q48:R48"/>
    <mergeCell ref="I39:J39"/>
    <mergeCell ref="M39:N39"/>
    <mergeCell ref="Q39:R39"/>
    <mergeCell ref="A41:S41"/>
    <mergeCell ref="A45:S45"/>
    <mergeCell ref="F46:G46"/>
    <mergeCell ref="I46:J46"/>
    <mergeCell ref="L46:M46"/>
    <mergeCell ref="Q46:R46"/>
    <mergeCell ref="I37:J37"/>
    <mergeCell ref="M37:N37"/>
    <mergeCell ref="Q37:R37"/>
    <mergeCell ref="D38:E38"/>
    <mergeCell ref="G38:H38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F61:G61"/>
    <mergeCell ref="Q61:R61"/>
    <mergeCell ref="F56:G56"/>
    <mergeCell ref="Q56:R56"/>
    <mergeCell ref="Q58:R58"/>
    <mergeCell ref="Q59:R59"/>
    <mergeCell ref="Q57:R57"/>
    <mergeCell ref="F57:G57"/>
    <mergeCell ref="F58:G58"/>
    <mergeCell ref="F59:G59"/>
    <mergeCell ref="F60:G60"/>
    <mergeCell ref="Q60:R60"/>
  </mergeCells>
  <pageMargins left="0" right="0" top="0" bottom="0" header="0" footer="0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72"/>
  <sheetViews>
    <sheetView topLeftCell="A26" zoomScale="69" zoomScaleNormal="69" zoomScalePageLayoutView="60" workbookViewId="0">
      <selection activeCell="A38" sqref="A38:XFD38"/>
    </sheetView>
  </sheetViews>
  <sheetFormatPr defaultColWidth="9.140625" defaultRowHeight="12.75" x14ac:dyDescent="0.2"/>
  <cols>
    <col min="1" max="1" width="5.28515625" style="10" customWidth="1"/>
    <col min="2" max="2" width="66.140625" style="10" customWidth="1"/>
    <col min="3" max="3" width="12.5703125" style="10" customWidth="1"/>
    <col min="4" max="4" width="11.7109375" style="10" hidden="1" customWidth="1"/>
    <col min="5" max="5" width="12.85546875" style="10" customWidth="1"/>
    <col min="6" max="6" width="15.28515625" style="10" customWidth="1"/>
    <col min="7" max="7" width="24.85546875" style="10" hidden="1" customWidth="1"/>
    <col min="8" max="8" width="13.42578125" style="10" customWidth="1"/>
    <col min="9" max="9" width="16.42578125" style="10" customWidth="1"/>
    <col min="10" max="10" width="0.28515625" style="10" hidden="1" customWidth="1"/>
    <col min="11" max="11" width="6" style="10" hidden="1" customWidth="1"/>
    <col min="12" max="12" width="19.7109375" style="10" customWidth="1"/>
    <col min="13" max="13" width="6.28515625" style="10" hidden="1" customWidth="1"/>
    <col min="14" max="14" width="14.85546875" style="10" customWidth="1"/>
    <col min="15" max="15" width="18.140625" style="10" customWidth="1"/>
    <col min="16" max="16" width="20" style="10" customWidth="1"/>
    <col min="17" max="17" width="14" style="10" customWidth="1"/>
    <col min="18" max="18" width="6.5703125" style="10" customWidth="1"/>
    <col min="19" max="19" width="25.28515625" style="10" customWidth="1"/>
    <col min="20" max="20" width="18.85546875" style="15" customWidth="1"/>
    <col min="21" max="21" width="33.140625" style="15" customWidth="1"/>
    <col min="22" max="22" width="20.28515625" style="15" customWidth="1"/>
    <col min="23" max="60" width="9.140625" style="15"/>
    <col min="61" max="16384" width="9.140625" style="10"/>
  </cols>
  <sheetData>
    <row r="1" spans="1:16302" ht="18.75" x14ac:dyDescent="0.3">
      <c r="A1" s="2"/>
      <c r="B1" s="189" t="s">
        <v>0</v>
      </c>
      <c r="C1" s="189"/>
      <c r="D1" s="189"/>
      <c r="E1" s="189"/>
      <c r="F1" s="189" t="s">
        <v>0</v>
      </c>
      <c r="G1" s="189"/>
      <c r="H1" s="189"/>
      <c r="I1" s="189"/>
      <c r="J1" s="189"/>
      <c r="K1" s="189"/>
      <c r="L1" s="189"/>
      <c r="M1" s="189"/>
      <c r="N1" s="190"/>
      <c r="O1" s="191"/>
      <c r="P1" s="190" t="s">
        <v>33</v>
      </c>
      <c r="Q1" s="190"/>
      <c r="R1" s="2"/>
      <c r="S1" s="2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50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50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89" t="s">
        <v>42</v>
      </c>
      <c r="C2" s="189"/>
      <c r="D2" s="189"/>
      <c r="E2" s="189"/>
      <c r="F2" s="189" t="s">
        <v>1</v>
      </c>
      <c r="G2" s="189"/>
      <c r="H2" s="189"/>
      <c r="I2" s="189"/>
      <c r="J2" s="189"/>
      <c r="K2" s="189"/>
      <c r="L2" s="189"/>
      <c r="M2" s="189"/>
      <c r="N2" s="189"/>
      <c r="O2" s="190"/>
      <c r="P2" s="190" t="s">
        <v>34</v>
      </c>
      <c r="Q2" s="189"/>
      <c r="R2" s="1"/>
      <c r="S2" s="2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50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5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89" t="s">
        <v>5</v>
      </c>
      <c r="C3" s="189"/>
      <c r="D3" s="189"/>
      <c r="E3" s="189"/>
      <c r="F3" s="189" t="s">
        <v>2</v>
      </c>
      <c r="G3" s="189"/>
      <c r="H3" s="189"/>
      <c r="I3" s="189"/>
      <c r="J3" s="189"/>
      <c r="K3" s="189"/>
      <c r="L3" s="189"/>
      <c r="M3" s="189"/>
      <c r="N3" s="189"/>
      <c r="O3" s="190"/>
      <c r="P3" s="190"/>
      <c r="Q3" s="189"/>
      <c r="R3" s="1"/>
      <c r="S3" s="2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50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50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89" t="s">
        <v>43</v>
      </c>
      <c r="C4" s="189"/>
      <c r="D4" s="189"/>
      <c r="E4" s="189"/>
      <c r="F4" s="189" t="s">
        <v>115</v>
      </c>
      <c r="G4" s="189"/>
      <c r="H4" s="189"/>
      <c r="I4" s="189"/>
      <c r="J4" s="189"/>
      <c r="K4" s="189"/>
      <c r="L4" s="189"/>
      <c r="M4" s="189"/>
      <c r="N4" s="189"/>
      <c r="O4" s="190"/>
      <c r="P4" s="190" t="s">
        <v>62</v>
      </c>
      <c r="Q4" s="189"/>
      <c r="R4" s="1"/>
      <c r="S4" s="2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50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50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89" t="s">
        <v>60</v>
      </c>
      <c r="C5" s="189"/>
      <c r="D5" s="189"/>
      <c r="E5" s="189"/>
      <c r="F5" s="189" t="s">
        <v>61</v>
      </c>
      <c r="G5" s="189"/>
      <c r="H5" s="189"/>
      <c r="I5" s="189"/>
      <c r="J5" s="189"/>
      <c r="K5" s="189"/>
      <c r="L5" s="189"/>
      <c r="M5" s="189"/>
      <c r="N5" s="189"/>
      <c r="O5" s="190"/>
      <c r="P5" s="189" t="s">
        <v>35</v>
      </c>
      <c r="Q5" s="189"/>
      <c r="R5" s="2"/>
      <c r="S5" s="2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50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50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1"/>
      <c r="C7" s="628" t="s">
        <v>59</v>
      </c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</row>
    <row r="8" spans="1:16302" ht="11.25" customHeight="1" x14ac:dyDescent="0.2">
      <c r="A8" s="11"/>
    </row>
    <row r="9" spans="1:16302" ht="43.5" customHeight="1" x14ac:dyDescent="0.2">
      <c r="A9" s="709" t="s">
        <v>4</v>
      </c>
      <c r="B9" s="726" t="s">
        <v>14</v>
      </c>
      <c r="C9" s="729" t="s">
        <v>15</v>
      </c>
      <c r="D9" s="726" t="s">
        <v>16</v>
      </c>
      <c r="E9" s="732"/>
      <c r="F9" s="726" t="s">
        <v>17</v>
      </c>
      <c r="G9" s="735"/>
      <c r="H9" s="732"/>
      <c r="I9" s="631" t="s">
        <v>18</v>
      </c>
      <c r="J9" s="737"/>
      <c r="K9" s="737"/>
      <c r="L9" s="632"/>
      <c r="M9" s="726" t="s">
        <v>65</v>
      </c>
      <c r="N9" s="732"/>
      <c r="O9" s="631" t="s">
        <v>68</v>
      </c>
      <c r="P9" s="737"/>
      <c r="Q9" s="737"/>
      <c r="R9" s="737"/>
      <c r="S9" s="632"/>
    </row>
    <row r="10" spans="1:16302" ht="18.75" customHeight="1" x14ac:dyDescent="0.2">
      <c r="A10" s="710"/>
      <c r="B10" s="727"/>
      <c r="C10" s="730"/>
      <c r="D10" s="727"/>
      <c r="E10" s="733"/>
      <c r="F10" s="728"/>
      <c r="G10" s="736"/>
      <c r="H10" s="734"/>
      <c r="I10" s="631" t="s">
        <v>77</v>
      </c>
      <c r="J10" s="737"/>
      <c r="K10" s="737"/>
      <c r="L10" s="632"/>
      <c r="M10" s="727"/>
      <c r="N10" s="733"/>
      <c r="O10" s="740" t="s">
        <v>19</v>
      </c>
      <c r="P10" s="737"/>
      <c r="Q10" s="737"/>
      <c r="R10" s="737"/>
      <c r="S10" s="632"/>
    </row>
    <row r="11" spans="1:16302" ht="18.75" customHeight="1" x14ac:dyDescent="0.2">
      <c r="A11" s="710"/>
      <c r="B11" s="727"/>
      <c r="C11" s="730"/>
      <c r="D11" s="727"/>
      <c r="E11" s="733"/>
      <c r="F11" s="318" t="s">
        <v>20</v>
      </c>
      <c r="G11" s="631" t="s">
        <v>21</v>
      </c>
      <c r="H11" s="632"/>
      <c r="I11" s="726" t="s">
        <v>22</v>
      </c>
      <c r="J11" s="732"/>
      <c r="K11" s="318"/>
      <c r="L11" s="729" t="s">
        <v>23</v>
      </c>
      <c r="M11" s="727"/>
      <c r="N11" s="733"/>
      <c r="O11" s="741"/>
      <c r="P11" s="732" t="s">
        <v>66</v>
      </c>
      <c r="Q11" s="726" t="s">
        <v>67</v>
      </c>
      <c r="R11" s="735"/>
      <c r="S11" s="732"/>
    </row>
    <row r="12" spans="1:16302" ht="18.75" customHeight="1" x14ac:dyDescent="0.2">
      <c r="A12" s="710"/>
      <c r="B12" s="727"/>
      <c r="C12" s="730"/>
      <c r="D12" s="727"/>
      <c r="E12" s="733"/>
      <c r="F12" s="318" t="s">
        <v>69</v>
      </c>
      <c r="G12" s="631" t="s">
        <v>69</v>
      </c>
      <c r="H12" s="632"/>
      <c r="I12" s="727"/>
      <c r="J12" s="733"/>
      <c r="K12" s="318"/>
      <c r="L12" s="730"/>
      <c r="M12" s="727"/>
      <c r="N12" s="733"/>
      <c r="O12" s="741"/>
      <c r="P12" s="733"/>
      <c r="Q12" s="728"/>
      <c r="R12" s="736"/>
      <c r="S12" s="734"/>
    </row>
    <row r="13" spans="1:16302" ht="95.25" customHeight="1" x14ac:dyDescent="0.2">
      <c r="A13" s="711"/>
      <c r="B13" s="728"/>
      <c r="C13" s="731"/>
      <c r="D13" s="728"/>
      <c r="E13" s="734"/>
      <c r="F13" s="318" t="s">
        <v>63</v>
      </c>
      <c r="G13" s="631" t="s">
        <v>64</v>
      </c>
      <c r="H13" s="632"/>
      <c r="I13" s="728"/>
      <c r="J13" s="734"/>
      <c r="K13" s="318"/>
      <c r="L13" s="731"/>
      <c r="M13" s="728"/>
      <c r="N13" s="734"/>
      <c r="O13" s="742"/>
      <c r="P13" s="734"/>
      <c r="Q13" s="631" t="s">
        <v>24</v>
      </c>
      <c r="R13" s="632"/>
      <c r="S13" s="318" t="s">
        <v>25</v>
      </c>
    </row>
    <row r="14" spans="1:16302" ht="18.75" x14ac:dyDescent="0.2">
      <c r="A14" s="13">
        <v>1</v>
      </c>
      <c r="B14" s="335">
        <v>2</v>
      </c>
      <c r="C14" s="158">
        <v>3</v>
      </c>
      <c r="D14" s="738">
        <v>4</v>
      </c>
      <c r="E14" s="739"/>
      <c r="F14" s="158">
        <v>5</v>
      </c>
      <c r="G14" s="738">
        <v>6</v>
      </c>
      <c r="H14" s="739"/>
      <c r="I14" s="738">
        <v>7</v>
      </c>
      <c r="J14" s="739"/>
      <c r="K14" s="158"/>
      <c r="L14" s="158">
        <v>8</v>
      </c>
      <c r="M14" s="738">
        <v>9</v>
      </c>
      <c r="N14" s="739"/>
      <c r="O14" s="192">
        <v>10</v>
      </c>
      <c r="P14" s="336">
        <v>11</v>
      </c>
      <c r="Q14" s="738">
        <v>12</v>
      </c>
      <c r="R14" s="739"/>
      <c r="S14" s="335">
        <v>13</v>
      </c>
    </row>
    <row r="15" spans="1:16302" ht="23.25" customHeight="1" x14ac:dyDescent="0.2">
      <c r="A15" s="635" t="s">
        <v>26</v>
      </c>
      <c r="B15" s="636"/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7"/>
    </row>
    <row r="16" spans="1:16302" ht="65.25" customHeight="1" x14ac:dyDescent="0.3">
      <c r="A16" s="16">
        <v>1</v>
      </c>
      <c r="B16" s="337" t="s">
        <v>48</v>
      </c>
      <c r="C16" s="3">
        <v>567</v>
      </c>
      <c r="D16" s="672">
        <v>567</v>
      </c>
      <c r="E16" s="673"/>
      <c r="F16" s="42" t="s">
        <v>76</v>
      </c>
      <c r="G16" s="42"/>
      <c r="H16" s="42" t="s">
        <v>75</v>
      </c>
      <c r="I16" s="672">
        <v>78804.3</v>
      </c>
      <c r="J16" s="673"/>
      <c r="K16" s="93">
        <v>0.9</v>
      </c>
      <c r="L16" s="3">
        <f t="shared" ref="L16:L21" si="0">M16+O16</f>
        <v>69955.08</v>
      </c>
      <c r="M16" s="672">
        <v>63452.68</v>
      </c>
      <c r="N16" s="673"/>
      <c r="O16" s="42">
        <f>Q16+S16</f>
        <v>6502.4</v>
      </c>
      <c r="P16" s="363">
        <f>0</f>
        <v>0</v>
      </c>
      <c r="Q16" s="672">
        <f>0</f>
        <v>0</v>
      </c>
      <c r="R16" s="673"/>
      <c r="S16" s="3">
        <v>6502.4</v>
      </c>
    </row>
    <row r="17" spans="1:61" ht="66.75" customHeight="1" x14ac:dyDescent="0.2">
      <c r="A17" s="16">
        <v>2</v>
      </c>
      <c r="B17" s="22" t="s">
        <v>44</v>
      </c>
      <c r="C17" s="3">
        <v>377</v>
      </c>
      <c r="D17" s="672">
        <v>377</v>
      </c>
      <c r="E17" s="673"/>
      <c r="F17" s="42" t="s">
        <v>76</v>
      </c>
      <c r="G17" s="650" t="s">
        <v>11</v>
      </c>
      <c r="H17" s="651"/>
      <c r="I17" s="672">
        <v>106395</v>
      </c>
      <c r="J17" s="673"/>
      <c r="K17" s="94">
        <v>0.9</v>
      </c>
      <c r="L17" s="3">
        <f t="shared" si="0"/>
        <v>96255.54</v>
      </c>
      <c r="M17" s="672">
        <v>3576.03</v>
      </c>
      <c r="N17" s="673"/>
      <c r="O17" s="42">
        <f>Q17+S17</f>
        <v>92679.51</v>
      </c>
      <c r="P17" s="363">
        <f>0</f>
        <v>0</v>
      </c>
      <c r="Q17" s="672">
        <v>72000</v>
      </c>
      <c r="R17" s="673"/>
      <c r="S17" s="3">
        <v>20679.509999999998</v>
      </c>
    </row>
    <row r="18" spans="1:61" ht="44.25" customHeight="1" x14ac:dyDescent="0.2">
      <c r="A18" s="16">
        <v>3</v>
      </c>
      <c r="B18" s="337" t="s">
        <v>30</v>
      </c>
      <c r="C18" s="3">
        <v>502</v>
      </c>
      <c r="D18" s="672">
        <v>502</v>
      </c>
      <c r="E18" s="673"/>
      <c r="F18" s="42" t="s">
        <v>76</v>
      </c>
      <c r="G18" s="650" t="s">
        <v>11</v>
      </c>
      <c r="H18" s="651"/>
      <c r="I18" s="672">
        <v>110501.12</v>
      </c>
      <c r="J18" s="673"/>
      <c r="K18" s="94">
        <v>0.9</v>
      </c>
      <c r="L18" s="3">
        <f t="shared" si="0"/>
        <v>92937.2</v>
      </c>
      <c r="M18" s="672">
        <v>20602.2</v>
      </c>
      <c r="N18" s="673"/>
      <c r="O18" s="42">
        <f>Q18+S18</f>
        <v>72335</v>
      </c>
      <c r="P18" s="363">
        <f>0</f>
        <v>0</v>
      </c>
      <c r="Q18" s="672">
        <v>43335</v>
      </c>
      <c r="R18" s="673"/>
      <c r="S18" s="3">
        <v>29000</v>
      </c>
    </row>
    <row r="19" spans="1:61" ht="54" customHeight="1" x14ac:dyDescent="0.2">
      <c r="A19" s="16">
        <v>4</v>
      </c>
      <c r="B19" s="22" t="s">
        <v>37</v>
      </c>
      <c r="C19" s="3">
        <v>1064</v>
      </c>
      <c r="D19" s="672">
        <v>1064</v>
      </c>
      <c r="E19" s="673"/>
      <c r="F19" s="42" t="s">
        <v>76</v>
      </c>
      <c r="G19" s="650" t="s">
        <v>12</v>
      </c>
      <c r="H19" s="651"/>
      <c r="I19" s="672">
        <v>114278</v>
      </c>
      <c r="J19" s="673"/>
      <c r="K19" s="94">
        <v>0.9</v>
      </c>
      <c r="L19" s="3">
        <f t="shared" si="0"/>
        <v>90793.62</v>
      </c>
      <c r="M19" s="672">
        <v>39655.74</v>
      </c>
      <c r="N19" s="673"/>
      <c r="O19" s="42">
        <f>Q19+S19</f>
        <v>51137.880000000005</v>
      </c>
      <c r="P19" s="363">
        <f>0</f>
        <v>0</v>
      </c>
      <c r="Q19" s="672">
        <v>40298.870000000003</v>
      </c>
      <c r="R19" s="673"/>
      <c r="S19" s="3">
        <f>(3000+39850.2)-14839.89-19541+2369.7</f>
        <v>10839.009999999998</v>
      </c>
    </row>
    <row r="20" spans="1:61" ht="39" customHeight="1" x14ac:dyDescent="0.25">
      <c r="A20" s="82">
        <v>5</v>
      </c>
      <c r="B20" s="53" t="s">
        <v>38</v>
      </c>
      <c r="C20" s="131">
        <v>1329</v>
      </c>
      <c r="D20" s="680">
        <v>1329</v>
      </c>
      <c r="E20" s="681"/>
      <c r="F20" s="3" t="s">
        <v>76</v>
      </c>
      <c r="G20" s="680" t="s">
        <v>11</v>
      </c>
      <c r="H20" s="681"/>
      <c r="I20" s="672">
        <v>167041.60000000001</v>
      </c>
      <c r="J20" s="673"/>
      <c r="K20" s="100">
        <v>0.9</v>
      </c>
      <c r="L20" s="3">
        <f t="shared" si="0"/>
        <v>117514.59</v>
      </c>
      <c r="M20" s="680">
        <v>14514.59</v>
      </c>
      <c r="N20" s="681"/>
      <c r="O20" s="3">
        <f>Q20+S20</f>
        <v>103000</v>
      </c>
      <c r="P20" s="363">
        <f>0</f>
        <v>0</v>
      </c>
      <c r="Q20" s="672">
        <f>72163-15000</f>
        <v>57163</v>
      </c>
      <c r="R20" s="673"/>
      <c r="S20" s="3">
        <v>45837</v>
      </c>
      <c r="T20" s="251"/>
    </row>
    <row r="21" spans="1:61" s="89" customFormat="1" ht="60" customHeight="1" x14ac:dyDescent="0.3">
      <c r="A21" s="16">
        <v>6</v>
      </c>
      <c r="B21" s="337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672">
        <v>104103</v>
      </c>
      <c r="J21" s="673"/>
      <c r="K21" s="93">
        <v>0.9</v>
      </c>
      <c r="L21" s="3">
        <f t="shared" si="0"/>
        <v>94255.86</v>
      </c>
      <c r="M21" s="672">
        <v>59255.86</v>
      </c>
      <c r="N21" s="673"/>
      <c r="O21" s="3">
        <f>P21+Q21+S21</f>
        <v>35000</v>
      </c>
      <c r="P21" s="363">
        <f>0</f>
        <v>0</v>
      </c>
      <c r="Q21" s="672">
        <f>0</f>
        <v>0</v>
      </c>
      <c r="R21" s="673"/>
      <c r="S21" s="3">
        <v>35000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48"/>
    </row>
    <row r="22" spans="1:61" s="15" customFormat="1" ht="40.5" customHeight="1" x14ac:dyDescent="0.3">
      <c r="A22" s="16">
        <v>7</v>
      </c>
      <c r="B22" s="57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362">
        <v>170000</v>
      </c>
      <c r="J22" s="363">
        <f>SUM(I22)</f>
        <v>170000</v>
      </c>
      <c r="K22" s="20">
        <v>0.9</v>
      </c>
      <c r="L22" s="3">
        <f>O22</f>
        <v>166215.82</v>
      </c>
      <c r="M22" s="361"/>
      <c r="N22" s="363">
        <v>0</v>
      </c>
      <c r="O22" s="3">
        <f>Q22+S22</f>
        <v>166215.82</v>
      </c>
      <c r="P22" s="363">
        <f>0</f>
        <v>0</v>
      </c>
      <c r="Q22" s="672">
        <f>37800+10349.82-19000</f>
        <v>29149.82</v>
      </c>
      <c r="R22" s="673"/>
      <c r="S22" s="3">
        <f>87066-10000+60000</f>
        <v>137066</v>
      </c>
    </row>
    <row r="23" spans="1:61" s="15" customFormat="1" ht="38.25" customHeight="1" x14ac:dyDescent="0.3">
      <c r="A23" s="16">
        <v>8</v>
      </c>
      <c r="B23" s="57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362">
        <v>117314.16</v>
      </c>
      <c r="J23" s="363">
        <f>SUM(I23)</f>
        <v>117314.16</v>
      </c>
      <c r="K23" s="20">
        <v>0.9</v>
      </c>
      <c r="L23" s="3">
        <f>O23</f>
        <v>107628.16</v>
      </c>
      <c r="M23" s="361"/>
      <c r="N23" s="363">
        <v>0</v>
      </c>
      <c r="O23" s="3">
        <f>Q23+S23</f>
        <v>107628.16</v>
      </c>
      <c r="P23" s="363">
        <f>0</f>
        <v>0</v>
      </c>
      <c r="Q23" s="672">
        <f>23000+19000+15536.08-20000-6203</f>
        <v>31333.08</v>
      </c>
      <c r="R23" s="673"/>
      <c r="S23" s="3">
        <v>76295.08</v>
      </c>
    </row>
    <row r="24" spans="1:61" s="15" customFormat="1" ht="55.5" customHeight="1" x14ac:dyDescent="0.3">
      <c r="A24" s="16">
        <v>9</v>
      </c>
      <c r="B24" s="58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362">
        <v>122000</v>
      </c>
      <c r="J24" s="363">
        <f>SUM(I24)</f>
        <v>122000</v>
      </c>
      <c r="K24" s="20">
        <v>0.9</v>
      </c>
      <c r="L24" s="3">
        <f>O24</f>
        <v>111019.99999999999</v>
      </c>
      <c r="M24" s="361"/>
      <c r="N24" s="363">
        <v>0</v>
      </c>
      <c r="O24" s="3">
        <f>Q24+S24</f>
        <v>111019.99999999999</v>
      </c>
      <c r="P24" s="363">
        <f>0</f>
        <v>0</v>
      </c>
      <c r="Q24" s="672">
        <f>19000+10000+2609.49-20000+23978.71-8126.2-6203+1378.6</f>
        <v>22637.599999999995</v>
      </c>
      <c r="R24" s="673"/>
      <c r="S24" s="3">
        <v>88382.399999999994</v>
      </c>
    </row>
    <row r="25" spans="1:61" s="15" customFormat="1" ht="53.25" customHeight="1" x14ac:dyDescent="0.3">
      <c r="A25" s="16">
        <v>10</v>
      </c>
      <c r="B25" s="57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362">
        <v>120200</v>
      </c>
      <c r="J25" s="363">
        <f>SUM(I25)</f>
        <v>120200</v>
      </c>
      <c r="K25" s="20">
        <v>0.9</v>
      </c>
      <c r="L25" s="3">
        <f>O25</f>
        <v>109382</v>
      </c>
      <c r="M25" s="361"/>
      <c r="N25" s="363">
        <v>0</v>
      </c>
      <c r="O25" s="3">
        <f>Q25+S25</f>
        <v>109382</v>
      </c>
      <c r="P25" s="363">
        <f>0</f>
        <v>0</v>
      </c>
      <c r="Q25" s="672">
        <f>22000+38000-944.77-27000-6203-0.49</f>
        <v>25851.74</v>
      </c>
      <c r="R25" s="673"/>
      <c r="S25" s="3">
        <v>83530.259999999995</v>
      </c>
    </row>
    <row r="26" spans="1:61" ht="42" customHeight="1" x14ac:dyDescent="0.3">
      <c r="A26" s="743"/>
      <c r="B26" s="744"/>
      <c r="C26" s="368">
        <f>SUM(C16:C25)</f>
        <v>8027.8</v>
      </c>
      <c r="D26" s="368">
        <f>SUM(D16:D25)</f>
        <v>3839</v>
      </c>
      <c r="E26" s="368">
        <v>8027.8</v>
      </c>
      <c r="F26" s="368"/>
      <c r="G26" s="368"/>
      <c r="H26" s="368"/>
      <c r="I26" s="745">
        <f>SUM(I16:I25)</f>
        <v>1210637.1800000002</v>
      </c>
      <c r="J26" s="746"/>
      <c r="K26" s="365"/>
      <c r="L26" s="368">
        <f>SUM(L16:L25)</f>
        <v>1055957.8700000001</v>
      </c>
      <c r="M26" s="749">
        <f>SUM(M16:M25)</f>
        <v>201057.09999999998</v>
      </c>
      <c r="N26" s="750"/>
      <c r="O26" s="368">
        <f>SUM(O16:O25)</f>
        <v>854900.77</v>
      </c>
      <c r="P26" s="368">
        <v>0</v>
      </c>
      <c r="Q26" s="749">
        <f>SUM(Q16:R25)</f>
        <v>321769.11</v>
      </c>
      <c r="R26" s="750"/>
      <c r="S26" s="39">
        <f>SUM(S16:S25)</f>
        <v>533131.66</v>
      </c>
      <c r="T26" s="252"/>
      <c r="U26" s="154">
        <f>Q26-400000</f>
        <v>-78230.890000000014</v>
      </c>
    </row>
    <row r="27" spans="1:61" ht="51.75" hidden="1" customHeight="1" x14ac:dyDescent="0.2">
      <c r="A27" s="16"/>
      <c r="B27" s="57" t="s">
        <v>46</v>
      </c>
      <c r="C27" s="757"/>
      <c r="D27" s="758"/>
      <c r="E27" s="155"/>
      <c r="F27" s="757"/>
      <c r="G27" s="758"/>
      <c r="H27" s="16"/>
      <c r="I27" s="757"/>
      <c r="J27" s="758"/>
      <c r="K27" s="16"/>
      <c r="L27" s="757"/>
      <c r="M27" s="758"/>
      <c r="N27" s="16"/>
      <c r="O27" s="156"/>
      <c r="P27" s="13"/>
      <c r="Q27" s="759"/>
      <c r="R27" s="758"/>
      <c r="S27" s="320"/>
    </row>
    <row r="28" spans="1:61" ht="26.25" hidden="1" customHeight="1" x14ac:dyDescent="0.3">
      <c r="A28" s="16"/>
      <c r="B28" s="56" t="s">
        <v>84</v>
      </c>
      <c r="C28" s="16"/>
      <c r="D28" s="16"/>
      <c r="E28" s="155"/>
      <c r="F28" s="16"/>
      <c r="G28" s="16"/>
      <c r="H28" s="16"/>
      <c r="I28" s="16"/>
      <c r="J28" s="16"/>
      <c r="K28" s="16"/>
      <c r="L28" s="16"/>
      <c r="M28" s="16"/>
      <c r="N28" s="16"/>
      <c r="O28" s="156"/>
      <c r="P28" s="13"/>
      <c r="Q28" s="760"/>
      <c r="R28" s="760"/>
      <c r="S28" s="320">
        <v>258297.66</v>
      </c>
      <c r="T28" s="238"/>
    </row>
    <row r="29" spans="1:61" ht="26.25" customHeight="1" x14ac:dyDescent="0.2">
      <c r="A29" s="16"/>
      <c r="B29" s="635" t="s">
        <v>104</v>
      </c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7"/>
      <c r="U29" s="242"/>
    </row>
    <row r="30" spans="1:61" ht="65.25" customHeight="1" x14ac:dyDescent="0.2">
      <c r="A30" s="16">
        <v>1</v>
      </c>
      <c r="B30" s="57" t="s">
        <v>88</v>
      </c>
      <c r="C30" s="18">
        <v>717</v>
      </c>
      <c r="D30" s="321"/>
      <c r="E30" s="327"/>
      <c r="F30" s="318"/>
      <c r="G30" s="318"/>
      <c r="H30" s="318"/>
      <c r="I30" s="672">
        <v>113514</v>
      </c>
      <c r="J30" s="673"/>
      <c r="K30" s="3">
        <v>0.9</v>
      </c>
      <c r="L30" s="3">
        <f>M30+O30</f>
        <v>91482.12</v>
      </c>
      <c r="M30" s="672">
        <v>40967.75</v>
      </c>
      <c r="N30" s="673"/>
      <c r="O30" s="3">
        <f>Q30+S30</f>
        <v>50514.37</v>
      </c>
      <c r="P30" s="363">
        <f>Q30</f>
        <v>50514.37</v>
      </c>
      <c r="Q30" s="672">
        <v>50514.37</v>
      </c>
      <c r="R30" s="673"/>
      <c r="S30" s="3">
        <v>0</v>
      </c>
    </row>
    <row r="31" spans="1:61" ht="57.75" customHeight="1" x14ac:dyDescent="0.3">
      <c r="A31" s="16">
        <v>2</v>
      </c>
      <c r="B31" s="57" t="s">
        <v>89</v>
      </c>
      <c r="C31" s="18">
        <v>959.7</v>
      </c>
      <c r="D31" s="318"/>
      <c r="E31" s="18"/>
      <c r="F31" s="318"/>
      <c r="G31" s="318"/>
      <c r="H31" s="318"/>
      <c r="I31" s="362">
        <v>74778</v>
      </c>
      <c r="J31" s="363">
        <f>SUM(I31)</f>
        <v>74778</v>
      </c>
      <c r="K31" s="20"/>
      <c r="L31" s="3">
        <v>64634.74</v>
      </c>
      <c r="M31" s="361"/>
      <c r="N31" s="363">
        <v>29144.61</v>
      </c>
      <c r="O31" s="3">
        <f>Q31+S31</f>
        <v>27716.52</v>
      </c>
      <c r="P31" s="363">
        <f>Q31</f>
        <v>27716.52</v>
      </c>
      <c r="Q31" s="672">
        <v>27716.52</v>
      </c>
      <c r="R31" s="673"/>
      <c r="S31" s="3">
        <v>0</v>
      </c>
      <c r="T31" s="153">
        <v>29144.61</v>
      </c>
    </row>
    <row r="32" spans="1:61" ht="26.25" customHeight="1" x14ac:dyDescent="0.2">
      <c r="A32" s="743" t="s">
        <v>94</v>
      </c>
      <c r="B32" s="744"/>
      <c r="C32" s="313">
        <f>C26+C30+C31</f>
        <v>9704.5</v>
      </c>
      <c r="D32" s="180">
        <f>D26+D30+D31</f>
        <v>3839</v>
      </c>
      <c r="E32" s="180"/>
      <c r="F32" s="179"/>
      <c r="G32" s="179"/>
      <c r="H32" s="179"/>
      <c r="I32" s="181">
        <f>I26+I30+I31</f>
        <v>1398929.1800000002</v>
      </c>
      <c r="J32" s="181">
        <f>J26+J30+J31</f>
        <v>74778</v>
      </c>
      <c r="K32" s="181">
        <f>K26+K30+K31</f>
        <v>0.9</v>
      </c>
      <c r="L32" s="181">
        <f>L26+L30+L31</f>
        <v>1212074.7300000002</v>
      </c>
      <c r="M32" s="181">
        <f>M26+M30+M31</f>
        <v>242024.84999999998</v>
      </c>
      <c r="N32" s="181">
        <f>M26+M30+N31</f>
        <v>271169.45999999996</v>
      </c>
      <c r="O32" s="181">
        <f>O26+O30+O31</f>
        <v>933131.66</v>
      </c>
      <c r="P32" s="369">
        <f>SUM(P30:P31)</f>
        <v>78230.89</v>
      </c>
      <c r="Q32" s="775">
        <f>Q26+Q30+Q31</f>
        <v>400000</v>
      </c>
      <c r="R32" s="776"/>
      <c r="S32" s="39">
        <f>S26</f>
        <v>533131.66</v>
      </c>
    </row>
    <row r="33" spans="1:60" ht="26.25" hidden="1" customHeight="1" x14ac:dyDescent="0.2">
      <c r="A33" s="337"/>
      <c r="B33" s="59"/>
      <c r="C33" s="168"/>
      <c r="D33" s="168"/>
      <c r="E33" s="169"/>
      <c r="F33" s="168"/>
      <c r="G33" s="168"/>
      <c r="H33" s="168"/>
      <c r="I33" s="168"/>
      <c r="J33" s="168"/>
      <c r="K33" s="168"/>
      <c r="L33" s="168"/>
      <c r="M33" s="168"/>
      <c r="N33" s="168"/>
      <c r="O33" s="170"/>
      <c r="P33" s="171"/>
      <c r="Q33" s="766">
        <v>400000</v>
      </c>
      <c r="R33" s="766"/>
      <c r="S33" s="317"/>
    </row>
    <row r="34" spans="1:60" ht="26.25" hidden="1" customHeight="1" x14ac:dyDescent="0.2">
      <c r="A34" s="337"/>
      <c r="B34" s="59"/>
      <c r="C34" s="168"/>
      <c r="D34" s="168"/>
      <c r="E34" s="169"/>
      <c r="F34" s="168"/>
      <c r="G34" s="168"/>
      <c r="H34" s="168"/>
      <c r="I34" s="168"/>
      <c r="J34" s="168"/>
      <c r="K34" s="168"/>
      <c r="L34" s="168"/>
      <c r="M34" s="168"/>
      <c r="N34" s="168"/>
      <c r="O34" s="170"/>
      <c r="P34" s="171"/>
      <c r="Q34" s="766">
        <f>Q26+Q30+Q31</f>
        <v>400000</v>
      </c>
      <c r="R34" s="766"/>
      <c r="S34" s="317"/>
    </row>
    <row r="35" spans="1:60" ht="36.75" customHeight="1" x14ac:dyDescent="0.2">
      <c r="A35" s="761" t="s">
        <v>27</v>
      </c>
      <c r="B35" s="762"/>
      <c r="C35" s="762"/>
      <c r="D35" s="762"/>
      <c r="E35" s="762"/>
      <c r="F35" s="762"/>
      <c r="G35" s="762"/>
      <c r="H35" s="762"/>
      <c r="I35" s="762"/>
      <c r="J35" s="762"/>
      <c r="K35" s="762"/>
      <c r="L35" s="762"/>
      <c r="M35" s="762"/>
      <c r="N35" s="762"/>
      <c r="O35" s="762"/>
      <c r="P35" s="762"/>
      <c r="Q35" s="762"/>
      <c r="R35" s="762"/>
      <c r="S35" s="763"/>
    </row>
    <row r="36" spans="1:60" s="113" customFormat="1" ht="80.25" customHeight="1" x14ac:dyDescent="0.2">
      <c r="A36" s="16">
        <v>1</v>
      </c>
      <c r="B36" s="337" t="s">
        <v>52</v>
      </c>
      <c r="C36" s="631">
        <v>581</v>
      </c>
      <c r="D36" s="632"/>
      <c r="E36" s="18" t="s">
        <v>39</v>
      </c>
      <c r="F36" s="318" t="s">
        <v>76</v>
      </c>
      <c r="G36" s="318" t="s">
        <v>76</v>
      </c>
      <c r="H36" s="319" t="s">
        <v>7</v>
      </c>
      <c r="I36" s="672">
        <v>91513.3</v>
      </c>
      <c r="J36" s="673"/>
      <c r="K36" s="362"/>
      <c r="L36" s="672">
        <v>73959.7</v>
      </c>
      <c r="M36" s="673"/>
      <c r="N36" s="3">
        <v>62641.85</v>
      </c>
      <c r="O36" s="3">
        <v>1973.18</v>
      </c>
      <c r="P36" s="3">
        <f>0</f>
        <v>0</v>
      </c>
      <c r="Q36" s="672">
        <f>0</f>
        <v>0</v>
      </c>
      <c r="R36" s="673"/>
      <c r="S36" s="3">
        <f>1973.18</f>
        <v>1973.18</v>
      </c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</row>
    <row r="37" spans="1:60" s="113" customFormat="1" ht="78" customHeight="1" x14ac:dyDescent="0.3">
      <c r="A37" s="16">
        <v>2</v>
      </c>
      <c r="B37" s="337" t="s">
        <v>53</v>
      </c>
      <c r="C37" s="18">
        <v>405</v>
      </c>
      <c r="D37" s="318"/>
      <c r="E37" s="318" t="s">
        <v>39</v>
      </c>
      <c r="F37" s="318" t="s">
        <v>76</v>
      </c>
      <c r="G37" s="318" t="s">
        <v>76</v>
      </c>
      <c r="H37" s="318" t="s">
        <v>7</v>
      </c>
      <c r="I37" s="672">
        <v>70673.399999999994</v>
      </c>
      <c r="J37" s="673"/>
      <c r="K37" s="20">
        <v>0.9</v>
      </c>
      <c r="L37" s="3">
        <v>60339.6</v>
      </c>
      <c r="M37" s="672">
        <v>50670.04</v>
      </c>
      <c r="N37" s="673"/>
      <c r="O37" s="3">
        <f>'[1]Подрядный способ'!$J$5</f>
        <v>2028.02</v>
      </c>
      <c r="P37" s="363">
        <f>0</f>
        <v>0</v>
      </c>
      <c r="Q37" s="672">
        <f>0</f>
        <v>0</v>
      </c>
      <c r="R37" s="673"/>
      <c r="S37" s="3">
        <f>O37</f>
        <v>2028.02</v>
      </c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</row>
    <row r="38" spans="1:60" ht="38.25" customHeight="1" x14ac:dyDescent="0.3">
      <c r="A38" s="4"/>
      <c r="B38" s="185" t="s">
        <v>92</v>
      </c>
      <c r="C38" s="34"/>
      <c r="D38" s="35"/>
      <c r="E38" s="35"/>
      <c r="F38" s="35"/>
      <c r="G38" s="35"/>
      <c r="H38" s="35"/>
      <c r="I38" s="745">
        <f>SUM(I36:J37)</f>
        <v>162186.70000000001</v>
      </c>
      <c r="J38" s="746"/>
      <c r="K38" s="38"/>
      <c r="L38" s="39">
        <f>SUM(L36:L37)</f>
        <v>134299.29999999999</v>
      </c>
      <c r="M38" s="745">
        <f>SUM(M36:N37)</f>
        <v>113311.89</v>
      </c>
      <c r="N38" s="746"/>
      <c r="O38" s="39">
        <f>P38+Q38+S38</f>
        <v>4001.2</v>
      </c>
      <c r="P38" s="326"/>
      <c r="Q38" s="693">
        <f>SUM(Q36:R37)</f>
        <v>0</v>
      </c>
      <c r="R38" s="767"/>
      <c r="S38" s="39">
        <f>SUM(S36:S37)</f>
        <v>4001.2</v>
      </c>
    </row>
    <row r="39" spans="1:60" ht="42" hidden="1" customHeight="1" x14ac:dyDescent="0.3">
      <c r="A39" s="4"/>
      <c r="B39" s="6" t="s">
        <v>46</v>
      </c>
      <c r="C39" s="34"/>
      <c r="D39" s="35"/>
      <c r="E39" s="35"/>
      <c r="F39" s="35"/>
      <c r="G39" s="35"/>
      <c r="H39" s="35"/>
      <c r="I39" s="328"/>
      <c r="J39" s="322"/>
      <c r="K39" s="253"/>
      <c r="L39" s="3"/>
      <c r="M39" s="338"/>
      <c r="N39" s="329"/>
      <c r="O39" s="39"/>
      <c r="P39" s="326"/>
      <c r="Q39" s="325"/>
      <c r="R39" s="339"/>
      <c r="S39" s="39">
        <f>S38</f>
        <v>4001.2</v>
      </c>
    </row>
    <row r="40" spans="1:60" ht="0.75" hidden="1" customHeight="1" x14ac:dyDescent="0.2">
      <c r="A40" s="657" t="s">
        <v>28</v>
      </c>
      <c r="B40" s="658"/>
      <c r="C40" s="658"/>
      <c r="D40" s="658"/>
      <c r="E40" s="658"/>
      <c r="F40" s="658"/>
      <c r="G40" s="658"/>
      <c r="H40" s="658"/>
      <c r="I40" s="658"/>
      <c r="J40" s="658"/>
      <c r="K40" s="658"/>
      <c r="L40" s="658"/>
      <c r="M40" s="658"/>
      <c r="N40" s="658"/>
      <c r="O40" s="658"/>
      <c r="P40" s="658"/>
      <c r="Q40" s="658"/>
      <c r="R40" s="658"/>
      <c r="S40" s="659"/>
    </row>
    <row r="41" spans="1:60" s="45" customFormat="1" ht="75.75" hidden="1" customHeight="1" x14ac:dyDescent="0.2">
      <c r="A41" s="8" t="s">
        <v>41</v>
      </c>
      <c r="B41" s="323" t="s">
        <v>41</v>
      </c>
      <c r="C41" s="46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328" t="s">
        <v>41</v>
      </c>
      <c r="J41" s="322"/>
      <c r="K41" s="322"/>
      <c r="L41" s="3" t="s">
        <v>41</v>
      </c>
      <c r="M41" s="330"/>
      <c r="N41" s="329" t="s">
        <v>41</v>
      </c>
      <c r="O41" s="42" t="s">
        <v>41</v>
      </c>
      <c r="P41" s="334" t="s">
        <v>41</v>
      </c>
      <c r="Q41" s="333" t="s">
        <v>41</v>
      </c>
      <c r="R41" s="324"/>
      <c r="S41" s="330" t="s">
        <v>41</v>
      </c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</row>
    <row r="42" spans="1:60" s="45" customFormat="1" ht="33.75" hidden="1" customHeight="1" x14ac:dyDescent="0.2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</row>
    <row r="43" spans="1:60" ht="46.5" hidden="1" customHeight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</row>
    <row r="44" spans="1:60" ht="24.75" customHeight="1" x14ac:dyDescent="0.2">
      <c r="A44" s="635" t="s">
        <v>51</v>
      </c>
      <c r="B44" s="636"/>
      <c r="C44" s="636"/>
      <c r="D44" s="636"/>
      <c r="E44" s="636"/>
      <c r="F44" s="636"/>
      <c r="G44" s="636"/>
      <c r="H44" s="636"/>
      <c r="I44" s="636"/>
      <c r="J44" s="636"/>
      <c r="K44" s="636"/>
      <c r="L44" s="636"/>
      <c r="M44" s="636"/>
      <c r="N44" s="636"/>
      <c r="O44" s="636"/>
      <c r="P44" s="636"/>
      <c r="Q44" s="636"/>
      <c r="R44" s="636"/>
      <c r="S44" s="637"/>
    </row>
    <row r="45" spans="1:60" ht="60.75" customHeight="1" x14ac:dyDescent="0.2">
      <c r="A45" s="16" t="s">
        <v>71</v>
      </c>
      <c r="B45" s="61" t="s">
        <v>10</v>
      </c>
      <c r="C45" s="142">
        <v>1717</v>
      </c>
      <c r="D45" s="319"/>
      <c r="E45" s="142"/>
      <c r="F45" s="660" t="s">
        <v>74</v>
      </c>
      <c r="G45" s="654"/>
      <c r="H45" s="319" t="s">
        <v>75</v>
      </c>
      <c r="I45" s="631"/>
      <c r="J45" s="632"/>
      <c r="K45" s="321"/>
      <c r="L45" s="672"/>
      <c r="M45" s="673"/>
      <c r="N45" s="3">
        <v>0</v>
      </c>
      <c r="O45" s="3">
        <v>12000</v>
      </c>
      <c r="P45" s="3">
        <v>0</v>
      </c>
      <c r="Q45" s="672">
        <v>0</v>
      </c>
      <c r="R45" s="673"/>
      <c r="S45" s="3">
        <f>O45</f>
        <v>12000</v>
      </c>
    </row>
    <row r="46" spans="1:60" ht="63.75" customHeight="1" x14ac:dyDescent="0.2">
      <c r="A46" s="16">
        <v>2</v>
      </c>
      <c r="B46" s="61" t="s">
        <v>55</v>
      </c>
      <c r="C46" s="142">
        <v>1206</v>
      </c>
      <c r="D46" s="319"/>
      <c r="E46" s="142"/>
      <c r="F46" s="660" t="s">
        <v>86</v>
      </c>
      <c r="G46" s="654"/>
      <c r="H46" s="340" t="s">
        <v>13</v>
      </c>
      <c r="I46" s="631"/>
      <c r="J46" s="632"/>
      <c r="K46" s="318"/>
      <c r="L46" s="672"/>
      <c r="M46" s="673"/>
      <c r="N46" s="3">
        <v>0</v>
      </c>
      <c r="O46" s="3">
        <v>12000</v>
      </c>
      <c r="P46" s="3">
        <f>0</f>
        <v>0</v>
      </c>
      <c r="Q46" s="672">
        <f>0</f>
        <v>0</v>
      </c>
      <c r="R46" s="673"/>
      <c r="S46" s="3">
        <v>11000</v>
      </c>
    </row>
    <row r="47" spans="1:60" ht="62.25" customHeight="1" x14ac:dyDescent="0.2">
      <c r="A47" s="16">
        <v>3</v>
      </c>
      <c r="B47" s="56" t="s">
        <v>83</v>
      </c>
      <c r="C47" s="142">
        <v>514</v>
      </c>
      <c r="D47" s="319"/>
      <c r="E47" s="142"/>
      <c r="F47" s="660" t="s">
        <v>13</v>
      </c>
      <c r="G47" s="654"/>
      <c r="H47" s="340" t="s">
        <v>9</v>
      </c>
      <c r="I47" s="631"/>
      <c r="J47" s="632"/>
      <c r="K47" s="318"/>
      <c r="L47" s="672"/>
      <c r="M47" s="673"/>
      <c r="N47" s="3">
        <v>0</v>
      </c>
      <c r="O47" s="3">
        <f>S47</f>
        <v>8000</v>
      </c>
      <c r="P47" s="3">
        <f>0</f>
        <v>0</v>
      </c>
      <c r="Q47" s="672">
        <f>0</f>
        <v>0</v>
      </c>
      <c r="R47" s="673"/>
      <c r="S47" s="3">
        <v>8000</v>
      </c>
    </row>
    <row r="48" spans="1:60" ht="60.75" customHeight="1" x14ac:dyDescent="0.2">
      <c r="A48" s="16">
        <v>4</v>
      </c>
      <c r="B48" s="61" t="s">
        <v>93</v>
      </c>
      <c r="C48" s="18">
        <v>365</v>
      </c>
      <c r="D48" s="319"/>
      <c r="E48" s="142"/>
      <c r="F48" s="660" t="s">
        <v>12</v>
      </c>
      <c r="G48" s="654"/>
      <c r="H48" s="319" t="s">
        <v>7</v>
      </c>
      <c r="I48" s="631"/>
      <c r="J48" s="632"/>
      <c r="K48" s="318"/>
      <c r="L48" s="774"/>
      <c r="M48" s="774"/>
      <c r="N48" s="3">
        <v>0</v>
      </c>
      <c r="O48" s="3">
        <f>S48</f>
        <v>8000</v>
      </c>
      <c r="P48" s="3">
        <f>0</f>
        <v>0</v>
      </c>
      <c r="Q48" s="672">
        <f>0</f>
        <v>0</v>
      </c>
      <c r="R48" s="673"/>
      <c r="S48" s="3">
        <v>8000</v>
      </c>
    </row>
    <row r="49" spans="1:21" ht="60.75" customHeight="1" x14ac:dyDescent="0.2">
      <c r="A49" s="16">
        <v>5</v>
      </c>
      <c r="B49" s="61" t="s">
        <v>57</v>
      </c>
      <c r="C49" s="142">
        <v>697</v>
      </c>
      <c r="D49" s="319"/>
      <c r="E49" s="142"/>
      <c r="F49" s="660" t="s">
        <v>12</v>
      </c>
      <c r="G49" s="654"/>
      <c r="H49" s="319" t="s">
        <v>7</v>
      </c>
      <c r="I49" s="631"/>
      <c r="J49" s="632"/>
      <c r="K49" s="318"/>
      <c r="L49" s="672"/>
      <c r="M49" s="673"/>
      <c r="N49" s="3">
        <v>0</v>
      </c>
      <c r="O49" s="3">
        <f>S49</f>
        <v>10000</v>
      </c>
      <c r="P49" s="3">
        <f>0</f>
        <v>0</v>
      </c>
      <c r="Q49" s="672">
        <f>0</f>
        <v>0</v>
      </c>
      <c r="R49" s="673"/>
      <c r="S49" s="3">
        <v>10000</v>
      </c>
    </row>
    <row r="50" spans="1:21" ht="60.75" customHeight="1" x14ac:dyDescent="0.2">
      <c r="A50" s="16">
        <v>6</v>
      </c>
      <c r="B50" s="57" t="s">
        <v>79</v>
      </c>
      <c r="C50" s="142">
        <v>767</v>
      </c>
      <c r="D50" s="319"/>
      <c r="E50" s="142"/>
      <c r="F50" s="660" t="s">
        <v>74</v>
      </c>
      <c r="G50" s="654"/>
      <c r="H50" s="319" t="s">
        <v>75</v>
      </c>
      <c r="I50" s="318"/>
      <c r="J50" s="318"/>
      <c r="K50" s="318"/>
      <c r="L50" s="3"/>
      <c r="M50" s="3"/>
      <c r="N50" s="3">
        <v>0</v>
      </c>
      <c r="O50" s="3">
        <f>S50</f>
        <v>10499.99</v>
      </c>
      <c r="P50" s="3">
        <f>0</f>
        <v>0</v>
      </c>
      <c r="Q50" s="672">
        <f>0</f>
        <v>0</v>
      </c>
      <c r="R50" s="673"/>
      <c r="S50" s="3">
        <v>10499.99</v>
      </c>
    </row>
    <row r="51" spans="1:21" ht="60.75" customHeight="1" x14ac:dyDescent="0.2">
      <c r="A51" s="16">
        <v>7</v>
      </c>
      <c r="B51" s="58" t="s">
        <v>78</v>
      </c>
      <c r="C51" s="142">
        <v>610</v>
      </c>
      <c r="D51" s="319"/>
      <c r="E51" s="142"/>
      <c r="F51" s="660" t="s">
        <v>74</v>
      </c>
      <c r="G51" s="654"/>
      <c r="H51" s="319" t="s">
        <v>75</v>
      </c>
      <c r="I51" s="318"/>
      <c r="J51" s="318"/>
      <c r="K51" s="318"/>
      <c r="L51" s="3"/>
      <c r="M51" s="3"/>
      <c r="N51" s="3">
        <v>0</v>
      </c>
      <c r="O51" s="3">
        <f>S51</f>
        <v>10000</v>
      </c>
      <c r="P51" s="3">
        <f>0</f>
        <v>0</v>
      </c>
      <c r="Q51" s="672">
        <f>0</f>
        <v>0</v>
      </c>
      <c r="R51" s="673"/>
      <c r="S51" s="3">
        <v>10000</v>
      </c>
    </row>
    <row r="52" spans="1:21" ht="60.75" customHeight="1" x14ac:dyDescent="0.2">
      <c r="A52" s="16">
        <v>8</v>
      </c>
      <c r="B52" s="57" t="s">
        <v>58</v>
      </c>
      <c r="C52" s="142">
        <v>601</v>
      </c>
      <c r="D52" s="319"/>
      <c r="E52" s="142"/>
      <c r="F52" s="660" t="s">
        <v>74</v>
      </c>
      <c r="G52" s="654"/>
      <c r="H52" s="319" t="s">
        <v>75</v>
      </c>
      <c r="I52" s="318"/>
      <c r="J52" s="318"/>
      <c r="K52" s="318"/>
      <c r="L52" s="3"/>
      <c r="M52" s="3"/>
      <c r="N52" s="3">
        <v>0</v>
      </c>
      <c r="O52" s="3">
        <v>10000</v>
      </c>
      <c r="P52" s="3">
        <f>0</f>
        <v>0</v>
      </c>
      <c r="Q52" s="672">
        <f>0</f>
        <v>0</v>
      </c>
      <c r="R52" s="673"/>
      <c r="S52" s="3">
        <v>9000</v>
      </c>
    </row>
    <row r="53" spans="1:21" ht="49.5" customHeight="1" x14ac:dyDescent="0.2">
      <c r="A53" s="16">
        <v>9</v>
      </c>
      <c r="B53" s="132" t="s">
        <v>38</v>
      </c>
      <c r="C53" s="143">
        <v>1329</v>
      </c>
      <c r="D53" s="721"/>
      <c r="E53" s="722"/>
      <c r="F53" s="319"/>
      <c r="G53" s="676"/>
      <c r="H53" s="677"/>
      <c r="I53" s="672"/>
      <c r="J53" s="673"/>
      <c r="K53" s="100">
        <v>0.9</v>
      </c>
      <c r="L53" s="100"/>
      <c r="M53" s="680">
        <v>0</v>
      </c>
      <c r="N53" s="681"/>
      <c r="O53" s="131">
        <f>1889.55</f>
        <v>1889.55</v>
      </c>
      <c r="P53" s="364">
        <f>O53</f>
        <v>1889.55</v>
      </c>
      <c r="Q53" s="680">
        <v>0</v>
      </c>
      <c r="R53" s="681"/>
      <c r="S53" s="3">
        <v>1889.55</v>
      </c>
    </row>
    <row r="54" spans="1:21" ht="58.5" customHeight="1" x14ac:dyDescent="0.2">
      <c r="A54" s="16">
        <v>10</v>
      </c>
      <c r="B54" s="57" t="s">
        <v>80</v>
      </c>
      <c r="C54" s="142">
        <v>775</v>
      </c>
      <c r="D54" s="319"/>
      <c r="E54" s="142"/>
      <c r="F54" s="660" t="s">
        <v>8</v>
      </c>
      <c r="G54" s="654"/>
      <c r="H54" s="319" t="s">
        <v>12</v>
      </c>
      <c r="I54" s="318"/>
      <c r="J54" s="318"/>
      <c r="K54" s="318"/>
      <c r="L54" s="3"/>
      <c r="M54" s="3"/>
      <c r="N54" s="3">
        <v>0</v>
      </c>
      <c r="O54" s="3">
        <v>120000</v>
      </c>
      <c r="P54" s="3">
        <v>0</v>
      </c>
      <c r="Q54" s="672">
        <v>0</v>
      </c>
      <c r="R54" s="673"/>
      <c r="S54" s="3">
        <f>7000+2327.06</f>
        <v>9327.06</v>
      </c>
    </row>
    <row r="55" spans="1:21" ht="58.5" customHeight="1" x14ac:dyDescent="0.2">
      <c r="A55" s="16">
        <v>11</v>
      </c>
      <c r="B55" s="57" t="s">
        <v>107</v>
      </c>
      <c r="C55" s="142">
        <v>431</v>
      </c>
      <c r="D55" s="319"/>
      <c r="E55" s="142"/>
      <c r="F55" s="660" t="s">
        <v>13</v>
      </c>
      <c r="G55" s="654"/>
      <c r="H55" s="319" t="s">
        <v>47</v>
      </c>
      <c r="I55" s="318"/>
      <c r="J55" s="318"/>
      <c r="K55" s="318"/>
      <c r="L55" s="3"/>
      <c r="M55" s="3"/>
      <c r="N55" s="3">
        <v>0</v>
      </c>
      <c r="O55" s="3">
        <v>10000</v>
      </c>
      <c r="P55" s="3">
        <v>0</v>
      </c>
      <c r="Q55" s="672">
        <v>0</v>
      </c>
      <c r="R55" s="673"/>
      <c r="S55" s="3">
        <v>8500</v>
      </c>
    </row>
    <row r="56" spans="1:21" ht="58.5" customHeight="1" x14ac:dyDescent="0.2">
      <c r="A56" s="16">
        <v>12</v>
      </c>
      <c r="B56" s="57" t="s">
        <v>108</v>
      </c>
      <c r="C56" s="142">
        <v>932.55</v>
      </c>
      <c r="D56" s="319"/>
      <c r="E56" s="142"/>
      <c r="F56" s="660" t="s">
        <v>13</v>
      </c>
      <c r="G56" s="654"/>
      <c r="H56" s="319" t="s">
        <v>47</v>
      </c>
      <c r="I56" s="318"/>
      <c r="J56" s="318"/>
      <c r="K56" s="318"/>
      <c r="L56" s="3"/>
      <c r="M56" s="3"/>
      <c r="N56" s="3">
        <v>0</v>
      </c>
      <c r="O56" s="3">
        <v>14000</v>
      </c>
      <c r="P56" s="3">
        <v>0</v>
      </c>
      <c r="Q56" s="672">
        <v>0</v>
      </c>
      <c r="R56" s="673"/>
      <c r="S56" s="3">
        <v>11000</v>
      </c>
    </row>
    <row r="57" spans="1:21" ht="58.5" hidden="1" customHeight="1" x14ac:dyDescent="0.2">
      <c r="A57" s="16">
        <v>13</v>
      </c>
      <c r="B57" s="57" t="s">
        <v>109</v>
      </c>
      <c r="C57" s="142">
        <v>924</v>
      </c>
      <c r="D57" s="319"/>
      <c r="E57" s="142"/>
      <c r="F57" s="660" t="s">
        <v>13</v>
      </c>
      <c r="G57" s="654"/>
      <c r="H57" s="319" t="s">
        <v>47</v>
      </c>
      <c r="I57" s="318"/>
      <c r="J57" s="318"/>
      <c r="K57" s="318"/>
      <c r="L57" s="318"/>
      <c r="M57" s="318"/>
      <c r="N57" s="320"/>
      <c r="O57" s="320"/>
      <c r="P57" s="320"/>
      <c r="Q57" s="661"/>
      <c r="R57" s="662"/>
      <c r="S57" s="320"/>
    </row>
    <row r="58" spans="1:21" ht="58.5" hidden="1" customHeight="1" x14ac:dyDescent="0.2">
      <c r="A58" s="16">
        <v>14</v>
      </c>
      <c r="B58" s="57" t="s">
        <v>110</v>
      </c>
      <c r="C58" s="142">
        <v>730</v>
      </c>
      <c r="D58" s="319"/>
      <c r="E58" s="142"/>
      <c r="F58" s="660" t="s">
        <v>13</v>
      </c>
      <c r="G58" s="654"/>
      <c r="H58" s="319" t="s">
        <v>47</v>
      </c>
      <c r="I58" s="318"/>
      <c r="J58" s="318"/>
      <c r="K58" s="318"/>
      <c r="L58" s="318"/>
      <c r="M58" s="318"/>
      <c r="N58" s="320"/>
      <c r="O58" s="320"/>
      <c r="P58" s="320"/>
      <c r="Q58" s="661"/>
      <c r="R58" s="662"/>
      <c r="S58" s="320"/>
    </row>
    <row r="59" spans="1:21" ht="58.5" hidden="1" customHeight="1" x14ac:dyDescent="0.2">
      <c r="A59" s="16">
        <v>15</v>
      </c>
      <c r="B59" s="57" t="s">
        <v>112</v>
      </c>
      <c r="C59" s="142">
        <v>329</v>
      </c>
      <c r="D59" s="319"/>
      <c r="E59" s="142"/>
      <c r="F59" s="660" t="s">
        <v>13</v>
      </c>
      <c r="G59" s="654"/>
      <c r="H59" s="319" t="s">
        <v>47</v>
      </c>
      <c r="I59" s="318"/>
      <c r="J59" s="318"/>
      <c r="K59" s="318"/>
      <c r="L59" s="318"/>
      <c r="M59" s="318"/>
      <c r="N59" s="320"/>
      <c r="O59" s="320"/>
      <c r="P59" s="320"/>
      <c r="Q59" s="661"/>
      <c r="R59" s="662"/>
      <c r="S59" s="320"/>
    </row>
    <row r="60" spans="1:21" ht="58.5" hidden="1" customHeight="1" x14ac:dyDescent="0.2">
      <c r="A60" s="16">
        <v>16</v>
      </c>
      <c r="B60" s="57" t="s">
        <v>113</v>
      </c>
      <c r="C60" s="142">
        <v>554</v>
      </c>
      <c r="D60" s="319"/>
      <c r="E60" s="142"/>
      <c r="F60" s="660" t="s">
        <v>13</v>
      </c>
      <c r="G60" s="654"/>
      <c r="H60" s="319" t="s">
        <v>47</v>
      </c>
      <c r="I60" s="318"/>
      <c r="J60" s="318"/>
      <c r="K60" s="318"/>
      <c r="L60" s="318"/>
      <c r="M60" s="318"/>
      <c r="N60" s="320"/>
      <c r="O60" s="320"/>
      <c r="P60" s="320"/>
      <c r="Q60" s="661"/>
      <c r="R60" s="662"/>
      <c r="S60" s="320"/>
    </row>
    <row r="61" spans="1:21" ht="34.5" customHeight="1" x14ac:dyDescent="0.2">
      <c r="A61" s="4"/>
      <c r="B61" s="188" t="s">
        <v>105</v>
      </c>
      <c r="C61" s="187">
        <f>SUM(C45:C60)</f>
        <v>12481.55</v>
      </c>
      <c r="D61" s="188"/>
      <c r="E61" s="187"/>
      <c r="F61" s="188"/>
      <c r="G61" s="188"/>
      <c r="H61" s="188"/>
      <c r="I61" s="188"/>
      <c r="J61" s="188"/>
      <c r="K61" s="188"/>
      <c r="L61" s="188"/>
      <c r="M61" s="188"/>
      <c r="N61" s="24">
        <f>SUM(N45:N54)</f>
        <v>0</v>
      </c>
      <c r="O61" s="24">
        <f>SUM(O45:O54)</f>
        <v>202389.53999999998</v>
      </c>
      <c r="P61" s="24">
        <f>SUM(P45:P54)</f>
        <v>1889.55</v>
      </c>
      <c r="Q61" s="693">
        <f>SUM(Q45:R54)</f>
        <v>0</v>
      </c>
      <c r="R61" s="694"/>
      <c r="S61" s="24">
        <f>SUM(S45:S58)+S59+S60</f>
        <v>109216.59999999999</v>
      </c>
    </row>
    <row r="62" spans="1:21" ht="32.25" customHeight="1" x14ac:dyDescent="0.2">
      <c r="A62" s="761" t="s">
        <v>29</v>
      </c>
      <c r="B62" s="762"/>
      <c r="C62" s="762"/>
      <c r="D62" s="762"/>
      <c r="E62" s="762"/>
      <c r="F62" s="762"/>
      <c r="G62" s="762"/>
      <c r="H62" s="762"/>
      <c r="I62" s="762"/>
      <c r="J62" s="762"/>
      <c r="K62" s="762"/>
      <c r="L62" s="762"/>
      <c r="M62" s="762"/>
      <c r="N62" s="762"/>
      <c r="O62" s="762"/>
      <c r="P62" s="762"/>
      <c r="Q62" s="762"/>
      <c r="R62" s="762"/>
      <c r="S62" s="763"/>
    </row>
    <row r="63" spans="1:21" ht="45" customHeight="1" x14ac:dyDescent="0.3">
      <c r="A63" s="4"/>
      <c r="B63" s="358" t="s">
        <v>114</v>
      </c>
      <c r="C63" s="723"/>
      <c r="D63" s="724"/>
      <c r="E63" s="5"/>
      <c r="F63" s="723"/>
      <c r="G63" s="724"/>
      <c r="H63" s="4"/>
      <c r="I63" s="745">
        <f>I32+I38</f>
        <v>1561115.8800000001</v>
      </c>
      <c r="J63" s="746"/>
      <c r="K63" s="3"/>
      <c r="L63" s="745">
        <f>L32+L38</f>
        <v>1346374.0300000003</v>
      </c>
      <c r="M63" s="746"/>
      <c r="N63" s="39">
        <f>N32+M38+N61</f>
        <v>384481.35</v>
      </c>
      <c r="O63" s="39">
        <f>O32+O38+O61</f>
        <v>1139522.3999999999</v>
      </c>
      <c r="P63" s="39">
        <f>P32+P61</f>
        <v>80120.44</v>
      </c>
      <c r="Q63" s="745">
        <f>Q32</f>
        <v>400000</v>
      </c>
      <c r="R63" s="746"/>
      <c r="S63" s="39">
        <f>S26+S38+S61</f>
        <v>646349.46</v>
      </c>
      <c r="U63" s="238">
        <f>S63-S64</f>
        <v>388051.79999999993</v>
      </c>
    </row>
    <row r="64" spans="1:21" ht="38.25" customHeight="1" x14ac:dyDescent="0.2">
      <c r="A64" s="118"/>
      <c r="B64" s="61" t="s">
        <v>120</v>
      </c>
      <c r="C64" s="331"/>
      <c r="D64" s="332"/>
      <c r="E64" s="119"/>
      <c r="F64" s="331"/>
      <c r="G64" s="332"/>
      <c r="H64" s="118"/>
      <c r="I64" s="254"/>
      <c r="J64" s="255"/>
      <c r="K64" s="56"/>
      <c r="L64" s="256"/>
      <c r="M64" s="126"/>
      <c r="N64" s="157"/>
      <c r="O64" s="128"/>
      <c r="P64" s="129"/>
      <c r="Q64" s="663"/>
      <c r="R64" s="663"/>
      <c r="S64" s="3">
        <v>258297.66</v>
      </c>
    </row>
    <row r="66" spans="2:20" ht="25.5" x14ac:dyDescent="0.35">
      <c r="B66" s="350" t="s">
        <v>100</v>
      </c>
      <c r="C66" s="350"/>
      <c r="D66" s="350"/>
      <c r="E66" s="350"/>
      <c r="F66" s="350"/>
      <c r="G66" s="350"/>
      <c r="H66" s="350" t="s">
        <v>95</v>
      </c>
      <c r="I66" s="350"/>
      <c r="J66" s="173"/>
      <c r="K66" s="173"/>
      <c r="L66" s="173"/>
      <c r="M66" s="174"/>
      <c r="N66" s="174"/>
      <c r="P66" s="25"/>
      <c r="Q66" s="25"/>
      <c r="S66" s="23"/>
    </row>
    <row r="67" spans="2:20" x14ac:dyDescent="0.2">
      <c r="B67" s="352"/>
      <c r="C67" s="352"/>
      <c r="D67" s="352"/>
      <c r="E67" s="352"/>
      <c r="F67" s="352"/>
      <c r="G67" s="352"/>
      <c r="H67" s="352"/>
      <c r="I67" s="352"/>
      <c r="J67" s="174"/>
      <c r="K67" s="174"/>
      <c r="L67" s="174"/>
      <c r="M67" s="174"/>
      <c r="N67" s="174"/>
    </row>
    <row r="68" spans="2:20" ht="20.25" x14ac:dyDescent="0.3">
      <c r="B68" s="352"/>
      <c r="C68" s="352"/>
      <c r="D68" s="352"/>
      <c r="E68" s="352"/>
      <c r="F68" s="352"/>
      <c r="G68" s="352"/>
      <c r="H68" s="352"/>
      <c r="I68" s="352"/>
      <c r="J68" s="174"/>
      <c r="K68" s="174"/>
      <c r="L68" s="174"/>
      <c r="M68" s="174"/>
      <c r="N68" s="174"/>
      <c r="S68" s="360"/>
      <c r="T68" s="359">
        <v>258</v>
      </c>
    </row>
    <row r="69" spans="2:20" ht="20.25" x14ac:dyDescent="0.3">
      <c r="B69" s="350" t="s">
        <v>96</v>
      </c>
      <c r="C69" s="350"/>
      <c r="D69" s="350"/>
      <c r="E69" s="350"/>
      <c r="F69" s="350"/>
      <c r="G69" s="350"/>
      <c r="H69" s="350" t="s">
        <v>45</v>
      </c>
      <c r="I69" s="350"/>
      <c r="J69" s="173"/>
      <c r="K69" s="173"/>
      <c r="L69" s="173"/>
      <c r="M69" s="173"/>
      <c r="N69" s="173"/>
      <c r="S69" s="25"/>
      <c r="T69" s="359">
        <v>388</v>
      </c>
    </row>
    <row r="70" spans="2:20" ht="20.25" x14ac:dyDescent="0.3">
      <c r="B70" s="352"/>
      <c r="C70" s="352"/>
      <c r="D70" s="352"/>
      <c r="E70" s="352"/>
      <c r="F70" s="352"/>
      <c r="G70" s="352"/>
      <c r="H70" s="352"/>
      <c r="I70" s="352"/>
      <c r="J70" s="174"/>
      <c r="K70" s="174"/>
      <c r="L70" s="174"/>
      <c r="M70" s="174"/>
      <c r="N70" s="174"/>
      <c r="T70" s="359">
        <f ca="1">SUM(T68:T70)</f>
        <v>3618246</v>
      </c>
    </row>
    <row r="71" spans="2:20" x14ac:dyDescent="0.2"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</row>
    <row r="72" spans="2:20" ht="22.5" customHeight="1" x14ac:dyDescent="0.2"/>
  </sheetData>
  <mergeCells count="142">
    <mergeCell ref="D17:E17"/>
    <mergeCell ref="G17:H17"/>
    <mergeCell ref="I17:J17"/>
    <mergeCell ref="M17:N17"/>
    <mergeCell ref="Q17:R17"/>
    <mergeCell ref="C7:P7"/>
    <mergeCell ref="D14:E14"/>
    <mergeCell ref="G14:H14"/>
    <mergeCell ref="I14:J14"/>
    <mergeCell ref="M14:N14"/>
    <mergeCell ref="Q14:R14"/>
    <mergeCell ref="A15:S15"/>
    <mergeCell ref="D16:E16"/>
    <mergeCell ref="I16:J16"/>
    <mergeCell ref="M16:N16"/>
    <mergeCell ref="Q16:R16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I37:J37"/>
    <mergeCell ref="M37:N37"/>
    <mergeCell ref="Q37:R37"/>
    <mergeCell ref="Q33:R33"/>
    <mergeCell ref="Q34:R34"/>
    <mergeCell ref="A35:S35"/>
    <mergeCell ref="C36:D36"/>
    <mergeCell ref="I36:J36"/>
    <mergeCell ref="L36:M36"/>
    <mergeCell ref="Q36:R36"/>
    <mergeCell ref="I38:J38"/>
    <mergeCell ref="M38:N38"/>
    <mergeCell ref="Q38:R38"/>
    <mergeCell ref="A40:S40"/>
    <mergeCell ref="A44:S44"/>
    <mergeCell ref="F45:G45"/>
    <mergeCell ref="I45:J45"/>
    <mergeCell ref="L45:M45"/>
    <mergeCell ref="Q45:R45"/>
    <mergeCell ref="F48:G48"/>
    <mergeCell ref="I48:J48"/>
    <mergeCell ref="L48:M48"/>
    <mergeCell ref="Q48:R48"/>
    <mergeCell ref="F49:G49"/>
    <mergeCell ref="I49:J49"/>
    <mergeCell ref="L49:M49"/>
    <mergeCell ref="Q49:R49"/>
    <mergeCell ref="F46:G46"/>
    <mergeCell ref="I46:J46"/>
    <mergeCell ref="L46:M46"/>
    <mergeCell ref="Q46:R46"/>
    <mergeCell ref="F47:G47"/>
    <mergeCell ref="I47:J47"/>
    <mergeCell ref="L47:M47"/>
    <mergeCell ref="Q47:R47"/>
    <mergeCell ref="D53:E53"/>
    <mergeCell ref="G53:H53"/>
    <mergeCell ref="I53:J53"/>
    <mergeCell ref="M53:N53"/>
    <mergeCell ref="Q53:R53"/>
    <mergeCell ref="F54:G54"/>
    <mergeCell ref="Q54:R54"/>
    <mergeCell ref="F50:G50"/>
    <mergeCell ref="Q50:R50"/>
    <mergeCell ref="F51:G51"/>
    <mergeCell ref="Q51:R51"/>
    <mergeCell ref="F52:G52"/>
    <mergeCell ref="Q52:R52"/>
    <mergeCell ref="C63:D63"/>
    <mergeCell ref="F63:G63"/>
    <mergeCell ref="I63:J63"/>
    <mergeCell ref="L63:M63"/>
    <mergeCell ref="Q63:R63"/>
    <mergeCell ref="Q64:R64"/>
    <mergeCell ref="Q61:R61"/>
    <mergeCell ref="A62:S62"/>
    <mergeCell ref="F55:G55"/>
    <mergeCell ref="Q55:R55"/>
    <mergeCell ref="F56:G56"/>
    <mergeCell ref="Q56:R56"/>
    <mergeCell ref="Q60:R60"/>
    <mergeCell ref="F60:G60"/>
    <mergeCell ref="Q59:R59"/>
    <mergeCell ref="F59:G59"/>
    <mergeCell ref="Q58:R58"/>
    <mergeCell ref="F58:G58"/>
    <mergeCell ref="Q57:R57"/>
    <mergeCell ref="F57:G57"/>
  </mergeCells>
  <pageMargins left="0" right="0" top="0" bottom="0" header="0" footer="0"/>
  <pageSetup paperSize="9"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72"/>
  <sheetViews>
    <sheetView topLeftCell="B32" zoomScale="69" zoomScaleNormal="69" zoomScalePageLayoutView="60" workbookViewId="0">
      <selection activeCell="S13" sqref="S13"/>
    </sheetView>
  </sheetViews>
  <sheetFormatPr defaultColWidth="9.140625" defaultRowHeight="12.75" x14ac:dyDescent="0.2"/>
  <cols>
    <col min="1" max="1" width="5.28515625" style="10" customWidth="1"/>
    <col min="2" max="2" width="66.140625" style="10" customWidth="1"/>
    <col min="3" max="3" width="12.5703125" style="10" customWidth="1"/>
    <col min="4" max="4" width="11.7109375" style="10" hidden="1" customWidth="1"/>
    <col min="5" max="5" width="12.85546875" style="10" customWidth="1"/>
    <col min="6" max="6" width="15.28515625" style="10" customWidth="1"/>
    <col min="7" max="7" width="24.85546875" style="10" hidden="1" customWidth="1"/>
    <col min="8" max="8" width="13.42578125" style="10" customWidth="1"/>
    <col min="9" max="9" width="16.42578125" style="10" customWidth="1"/>
    <col min="10" max="10" width="0.28515625" style="10" hidden="1" customWidth="1"/>
    <col min="11" max="11" width="6" style="10" hidden="1" customWidth="1"/>
    <col min="12" max="12" width="19.7109375" style="10" customWidth="1"/>
    <col min="13" max="13" width="6.28515625" style="10" hidden="1" customWidth="1"/>
    <col min="14" max="14" width="14.85546875" style="10" customWidth="1"/>
    <col min="15" max="15" width="18.140625" style="10" customWidth="1"/>
    <col min="16" max="16" width="20" style="10" customWidth="1"/>
    <col min="17" max="17" width="14" style="10" customWidth="1"/>
    <col min="18" max="18" width="6.5703125" style="10" customWidth="1"/>
    <col min="19" max="19" width="25.28515625" style="10" customWidth="1"/>
    <col min="20" max="20" width="18.85546875" style="15" customWidth="1"/>
    <col min="21" max="21" width="33.140625" style="15" customWidth="1"/>
    <col min="22" max="22" width="20.28515625" style="15" customWidth="1"/>
    <col min="23" max="60" width="9.140625" style="15"/>
    <col min="61" max="16384" width="9.140625" style="10"/>
  </cols>
  <sheetData>
    <row r="1" spans="1:16302" ht="18.75" x14ac:dyDescent="0.3">
      <c r="A1" s="2"/>
      <c r="B1" s="189" t="s">
        <v>0</v>
      </c>
      <c r="C1" s="189"/>
      <c r="D1" s="189"/>
      <c r="E1" s="189"/>
      <c r="F1" s="189" t="s">
        <v>0</v>
      </c>
      <c r="G1" s="189"/>
      <c r="H1" s="189"/>
      <c r="I1" s="189"/>
      <c r="J1" s="189"/>
      <c r="K1" s="189"/>
      <c r="L1" s="189"/>
      <c r="M1" s="189"/>
      <c r="N1" s="190"/>
      <c r="O1" s="191"/>
      <c r="P1" s="190" t="s">
        <v>33</v>
      </c>
      <c r="Q1" s="190"/>
      <c r="R1" s="2"/>
      <c r="S1" s="2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50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50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89" t="s">
        <v>42</v>
      </c>
      <c r="C2" s="189"/>
      <c r="D2" s="189"/>
      <c r="E2" s="189"/>
      <c r="F2" s="189" t="s">
        <v>1</v>
      </c>
      <c r="G2" s="189"/>
      <c r="H2" s="189"/>
      <c r="I2" s="189"/>
      <c r="J2" s="189"/>
      <c r="K2" s="189"/>
      <c r="L2" s="189"/>
      <c r="M2" s="189"/>
      <c r="N2" s="189"/>
      <c r="O2" s="190"/>
      <c r="P2" s="190" t="s">
        <v>34</v>
      </c>
      <c r="Q2" s="189"/>
      <c r="R2" s="1"/>
      <c r="S2" s="2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50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5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89" t="s">
        <v>5</v>
      </c>
      <c r="C3" s="189"/>
      <c r="D3" s="189"/>
      <c r="E3" s="189"/>
      <c r="F3" s="189" t="s">
        <v>2</v>
      </c>
      <c r="G3" s="189"/>
      <c r="H3" s="189"/>
      <c r="I3" s="189"/>
      <c r="J3" s="189"/>
      <c r="K3" s="189"/>
      <c r="L3" s="189"/>
      <c r="M3" s="189"/>
      <c r="N3" s="189"/>
      <c r="O3" s="190"/>
      <c r="P3" s="190"/>
      <c r="Q3" s="189"/>
      <c r="R3" s="1"/>
      <c r="S3" s="2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50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50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89" t="s">
        <v>43</v>
      </c>
      <c r="C4" s="189"/>
      <c r="D4" s="189"/>
      <c r="E4" s="189"/>
      <c r="F4" s="189" t="s">
        <v>115</v>
      </c>
      <c r="G4" s="189"/>
      <c r="H4" s="189"/>
      <c r="I4" s="189"/>
      <c r="J4" s="189"/>
      <c r="K4" s="189"/>
      <c r="L4" s="189"/>
      <c r="M4" s="189"/>
      <c r="N4" s="189"/>
      <c r="O4" s="190"/>
      <c r="P4" s="190" t="s">
        <v>62</v>
      </c>
      <c r="Q4" s="189"/>
      <c r="R4" s="1"/>
      <c r="S4" s="2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50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50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89" t="s">
        <v>60</v>
      </c>
      <c r="C5" s="189"/>
      <c r="D5" s="189"/>
      <c r="E5" s="189"/>
      <c r="F5" s="189" t="s">
        <v>61</v>
      </c>
      <c r="G5" s="189"/>
      <c r="H5" s="189"/>
      <c r="I5" s="189"/>
      <c r="J5" s="189"/>
      <c r="K5" s="189"/>
      <c r="L5" s="189"/>
      <c r="M5" s="189"/>
      <c r="N5" s="189"/>
      <c r="O5" s="190"/>
      <c r="P5" s="189" t="s">
        <v>35</v>
      </c>
      <c r="Q5" s="189"/>
      <c r="R5" s="2"/>
      <c r="S5" s="2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50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50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1"/>
      <c r="C7" s="628" t="s">
        <v>59</v>
      </c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</row>
    <row r="8" spans="1:16302" ht="11.25" customHeight="1" x14ac:dyDescent="0.2">
      <c r="A8" s="11"/>
    </row>
    <row r="9" spans="1:16302" ht="43.5" customHeight="1" x14ac:dyDescent="0.2">
      <c r="A9" s="709" t="s">
        <v>4</v>
      </c>
      <c r="B9" s="726" t="s">
        <v>14</v>
      </c>
      <c r="C9" s="729" t="s">
        <v>15</v>
      </c>
      <c r="D9" s="726" t="s">
        <v>16</v>
      </c>
      <c r="E9" s="732"/>
      <c r="F9" s="726" t="s">
        <v>17</v>
      </c>
      <c r="G9" s="735"/>
      <c r="H9" s="732"/>
      <c r="I9" s="631" t="s">
        <v>18</v>
      </c>
      <c r="J9" s="737"/>
      <c r="K9" s="737"/>
      <c r="L9" s="632"/>
      <c r="M9" s="726" t="s">
        <v>65</v>
      </c>
      <c r="N9" s="732"/>
      <c r="O9" s="631" t="s">
        <v>68</v>
      </c>
      <c r="P9" s="737"/>
      <c r="Q9" s="737"/>
      <c r="R9" s="737"/>
      <c r="S9" s="632"/>
    </row>
    <row r="10" spans="1:16302" ht="18.75" customHeight="1" x14ac:dyDescent="0.2">
      <c r="A10" s="710"/>
      <c r="B10" s="727"/>
      <c r="C10" s="730"/>
      <c r="D10" s="727"/>
      <c r="E10" s="733"/>
      <c r="F10" s="728"/>
      <c r="G10" s="736"/>
      <c r="H10" s="734"/>
      <c r="I10" s="631" t="s">
        <v>77</v>
      </c>
      <c r="J10" s="737"/>
      <c r="K10" s="737"/>
      <c r="L10" s="632"/>
      <c r="M10" s="727"/>
      <c r="N10" s="733"/>
      <c r="O10" s="740" t="s">
        <v>19</v>
      </c>
      <c r="P10" s="737"/>
      <c r="Q10" s="737"/>
      <c r="R10" s="737"/>
      <c r="S10" s="632"/>
    </row>
    <row r="11" spans="1:16302" ht="18.75" customHeight="1" x14ac:dyDescent="0.2">
      <c r="A11" s="710"/>
      <c r="B11" s="727"/>
      <c r="C11" s="730"/>
      <c r="D11" s="727"/>
      <c r="E11" s="733"/>
      <c r="F11" s="394" t="s">
        <v>20</v>
      </c>
      <c r="G11" s="631" t="s">
        <v>21</v>
      </c>
      <c r="H11" s="632"/>
      <c r="I11" s="726" t="s">
        <v>22</v>
      </c>
      <c r="J11" s="732"/>
      <c r="K11" s="394"/>
      <c r="L11" s="729" t="s">
        <v>23</v>
      </c>
      <c r="M11" s="727"/>
      <c r="N11" s="733"/>
      <c r="O11" s="741"/>
      <c r="P11" s="732" t="s">
        <v>66</v>
      </c>
      <c r="Q11" s="726" t="s">
        <v>67</v>
      </c>
      <c r="R11" s="735"/>
      <c r="S11" s="732"/>
    </row>
    <row r="12" spans="1:16302" ht="18.75" customHeight="1" x14ac:dyDescent="0.2">
      <c r="A12" s="710"/>
      <c r="B12" s="727"/>
      <c r="C12" s="730"/>
      <c r="D12" s="727"/>
      <c r="E12" s="733"/>
      <c r="F12" s="394" t="s">
        <v>69</v>
      </c>
      <c r="G12" s="631" t="s">
        <v>69</v>
      </c>
      <c r="H12" s="632"/>
      <c r="I12" s="727"/>
      <c r="J12" s="733"/>
      <c r="K12" s="394"/>
      <c r="L12" s="730"/>
      <c r="M12" s="727"/>
      <c r="N12" s="733"/>
      <c r="O12" s="741"/>
      <c r="P12" s="733"/>
      <c r="Q12" s="728"/>
      <c r="R12" s="736"/>
      <c r="S12" s="734"/>
    </row>
    <row r="13" spans="1:16302" ht="131.25" customHeight="1" x14ac:dyDescent="0.2">
      <c r="A13" s="711"/>
      <c r="B13" s="728"/>
      <c r="C13" s="731"/>
      <c r="D13" s="728"/>
      <c r="E13" s="734"/>
      <c r="F13" s="394" t="s">
        <v>63</v>
      </c>
      <c r="G13" s="631" t="s">
        <v>64</v>
      </c>
      <c r="H13" s="632"/>
      <c r="I13" s="728"/>
      <c r="J13" s="734"/>
      <c r="K13" s="394"/>
      <c r="L13" s="731"/>
      <c r="M13" s="728"/>
      <c r="N13" s="734"/>
      <c r="O13" s="742"/>
      <c r="P13" s="734"/>
      <c r="Q13" s="631" t="s">
        <v>24</v>
      </c>
      <c r="R13" s="632"/>
      <c r="S13" s="394" t="s">
        <v>25</v>
      </c>
    </row>
    <row r="14" spans="1:16302" ht="18.75" x14ac:dyDescent="0.2">
      <c r="A14" s="13">
        <v>1</v>
      </c>
      <c r="B14" s="391">
        <v>2</v>
      </c>
      <c r="C14" s="158">
        <v>3</v>
      </c>
      <c r="D14" s="738">
        <v>4</v>
      </c>
      <c r="E14" s="739"/>
      <c r="F14" s="158">
        <v>5</v>
      </c>
      <c r="G14" s="738">
        <v>6</v>
      </c>
      <c r="H14" s="739"/>
      <c r="I14" s="738">
        <v>7</v>
      </c>
      <c r="J14" s="739"/>
      <c r="K14" s="158"/>
      <c r="L14" s="158">
        <v>8</v>
      </c>
      <c r="M14" s="738">
        <v>9</v>
      </c>
      <c r="N14" s="739"/>
      <c r="O14" s="192">
        <v>10</v>
      </c>
      <c r="P14" s="392">
        <v>11</v>
      </c>
      <c r="Q14" s="738">
        <v>12</v>
      </c>
      <c r="R14" s="739"/>
      <c r="S14" s="391">
        <v>13</v>
      </c>
    </row>
    <row r="15" spans="1:16302" ht="23.25" customHeight="1" x14ac:dyDescent="0.2">
      <c r="A15" s="635" t="s">
        <v>26</v>
      </c>
      <c r="B15" s="636"/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7"/>
    </row>
    <row r="16" spans="1:16302" ht="65.25" customHeight="1" x14ac:dyDescent="0.3">
      <c r="A16" s="16">
        <v>1</v>
      </c>
      <c r="B16" s="388" t="s">
        <v>48</v>
      </c>
      <c r="C16" s="386">
        <v>567</v>
      </c>
      <c r="D16" s="672">
        <v>567</v>
      </c>
      <c r="E16" s="673"/>
      <c r="F16" s="42" t="s">
        <v>76</v>
      </c>
      <c r="G16" s="42"/>
      <c r="H16" s="42" t="s">
        <v>75</v>
      </c>
      <c r="I16" s="672">
        <v>75245</v>
      </c>
      <c r="J16" s="673"/>
      <c r="K16" s="93">
        <v>0.9</v>
      </c>
      <c r="L16" s="386">
        <f t="shared" ref="L16:L21" si="0">M16+O16</f>
        <v>69955.08</v>
      </c>
      <c r="M16" s="672">
        <v>63452.68</v>
      </c>
      <c r="N16" s="673"/>
      <c r="O16" s="42">
        <f>Q16+S16</f>
        <v>6502.4</v>
      </c>
      <c r="P16" s="382">
        <f>0</f>
        <v>0</v>
      </c>
      <c r="Q16" s="672">
        <f>0</f>
        <v>0</v>
      </c>
      <c r="R16" s="673"/>
      <c r="S16" s="386">
        <v>6502.4</v>
      </c>
    </row>
    <row r="17" spans="1:61" ht="66.75" customHeight="1" x14ac:dyDescent="0.2">
      <c r="A17" s="16">
        <v>2</v>
      </c>
      <c r="B17" s="22" t="s">
        <v>44</v>
      </c>
      <c r="C17" s="386">
        <v>377</v>
      </c>
      <c r="D17" s="672">
        <v>377</v>
      </c>
      <c r="E17" s="673"/>
      <c r="F17" s="42" t="s">
        <v>76</v>
      </c>
      <c r="G17" s="650" t="s">
        <v>11</v>
      </c>
      <c r="H17" s="651"/>
      <c r="I17" s="672">
        <v>106395</v>
      </c>
      <c r="J17" s="673"/>
      <c r="K17" s="94">
        <v>0.9</v>
      </c>
      <c r="L17" s="386">
        <f t="shared" si="0"/>
        <v>96255.54</v>
      </c>
      <c r="M17" s="672">
        <v>3576.03</v>
      </c>
      <c r="N17" s="673"/>
      <c r="O17" s="42">
        <f>Q17+S17</f>
        <v>92679.51</v>
      </c>
      <c r="P17" s="382">
        <f>0</f>
        <v>0</v>
      </c>
      <c r="Q17" s="672">
        <v>72000</v>
      </c>
      <c r="R17" s="673"/>
      <c r="S17" s="386">
        <v>20679.509999999998</v>
      </c>
    </row>
    <row r="18" spans="1:61" ht="44.25" customHeight="1" x14ac:dyDescent="0.2">
      <c r="A18" s="16">
        <v>3</v>
      </c>
      <c r="B18" s="388" t="s">
        <v>30</v>
      </c>
      <c r="C18" s="386">
        <v>502</v>
      </c>
      <c r="D18" s="672">
        <v>502</v>
      </c>
      <c r="E18" s="673"/>
      <c r="F18" s="42" t="s">
        <v>76</v>
      </c>
      <c r="G18" s="650" t="s">
        <v>11</v>
      </c>
      <c r="H18" s="651"/>
      <c r="I18" s="672">
        <v>99451</v>
      </c>
      <c r="J18" s="673"/>
      <c r="K18" s="94">
        <v>0.9</v>
      </c>
      <c r="L18" s="386">
        <f t="shared" si="0"/>
        <v>92937.2</v>
      </c>
      <c r="M18" s="672">
        <v>20602.2</v>
      </c>
      <c r="N18" s="673"/>
      <c r="O18" s="42">
        <f>Q18+S18</f>
        <v>72335</v>
      </c>
      <c r="P18" s="382">
        <f>0</f>
        <v>0</v>
      </c>
      <c r="Q18" s="672">
        <v>43335</v>
      </c>
      <c r="R18" s="673"/>
      <c r="S18" s="386">
        <v>29000</v>
      </c>
    </row>
    <row r="19" spans="1:61" ht="54" customHeight="1" x14ac:dyDescent="0.2">
      <c r="A19" s="16">
        <v>4</v>
      </c>
      <c r="B19" s="404" t="s">
        <v>37</v>
      </c>
      <c r="C19" s="405">
        <v>1064</v>
      </c>
      <c r="D19" s="777">
        <v>1064</v>
      </c>
      <c r="E19" s="778"/>
      <c r="F19" s="405" t="s">
        <v>76</v>
      </c>
      <c r="G19" s="777" t="s">
        <v>12</v>
      </c>
      <c r="H19" s="778"/>
      <c r="I19" s="777">
        <v>114278</v>
      </c>
      <c r="J19" s="778"/>
      <c r="K19" s="406">
        <v>0.9</v>
      </c>
      <c r="L19" s="405">
        <f t="shared" si="0"/>
        <v>90793.62</v>
      </c>
      <c r="M19" s="777">
        <v>39655.74</v>
      </c>
      <c r="N19" s="778"/>
      <c r="O19" s="405">
        <f>Q19+S19</f>
        <v>51137.880000000005</v>
      </c>
      <c r="P19" s="407">
        <f>0</f>
        <v>0</v>
      </c>
      <c r="Q19" s="777">
        <v>40298.870000000003</v>
      </c>
      <c r="R19" s="778"/>
      <c r="S19" s="405">
        <f>(3000+39850.2)-14839.89-19541+2369.7</f>
        <v>10839.009999999998</v>
      </c>
    </row>
    <row r="20" spans="1:61" ht="39" customHeight="1" x14ac:dyDescent="0.25">
      <c r="A20" s="82">
        <v>5</v>
      </c>
      <c r="B20" s="401" t="s">
        <v>38</v>
      </c>
      <c r="C20" s="402">
        <v>1329</v>
      </c>
      <c r="D20" s="779">
        <v>1329</v>
      </c>
      <c r="E20" s="780"/>
      <c r="F20" s="39" t="s">
        <v>76</v>
      </c>
      <c r="G20" s="779" t="s">
        <v>11</v>
      </c>
      <c r="H20" s="780"/>
      <c r="I20" s="745">
        <v>140749</v>
      </c>
      <c r="J20" s="746"/>
      <c r="K20" s="403">
        <v>0.9</v>
      </c>
      <c r="L20" s="39">
        <f t="shared" si="0"/>
        <v>117514.59</v>
      </c>
      <c r="M20" s="779">
        <v>14514.59</v>
      </c>
      <c r="N20" s="780"/>
      <c r="O20" s="39">
        <f>Q20+S20</f>
        <v>103000</v>
      </c>
      <c r="P20" s="400">
        <f>0</f>
        <v>0</v>
      </c>
      <c r="Q20" s="745">
        <f>72163-15000</f>
        <v>57163</v>
      </c>
      <c r="R20" s="746"/>
      <c r="S20" s="39">
        <v>45837</v>
      </c>
      <c r="T20" s="251"/>
    </row>
    <row r="21" spans="1:61" s="89" customFormat="1" ht="60" customHeight="1" x14ac:dyDescent="0.3">
      <c r="A21" s="16">
        <v>6</v>
      </c>
      <c r="B21" s="388" t="s">
        <v>56</v>
      </c>
      <c r="C21" s="386">
        <v>549</v>
      </c>
      <c r="D21" s="386"/>
      <c r="E21" s="386">
        <f>C21</f>
        <v>549</v>
      </c>
      <c r="F21" s="386" t="s">
        <v>76</v>
      </c>
      <c r="G21" s="386"/>
      <c r="H21" s="386" t="s">
        <v>11</v>
      </c>
      <c r="I21" s="672">
        <v>104103</v>
      </c>
      <c r="J21" s="673"/>
      <c r="K21" s="93">
        <v>0.9</v>
      </c>
      <c r="L21" s="386">
        <f t="shared" si="0"/>
        <v>94255.86</v>
      </c>
      <c r="M21" s="672">
        <v>59255.86</v>
      </c>
      <c r="N21" s="673"/>
      <c r="O21" s="386">
        <f>P21+Q21+S21</f>
        <v>35000</v>
      </c>
      <c r="P21" s="382">
        <f>0</f>
        <v>0</v>
      </c>
      <c r="Q21" s="672">
        <f>0</f>
        <v>0</v>
      </c>
      <c r="R21" s="673"/>
      <c r="S21" s="386">
        <v>35000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48"/>
    </row>
    <row r="22" spans="1:61" s="15" customFormat="1" ht="40.5" customHeight="1" x14ac:dyDescent="0.3">
      <c r="A22" s="16">
        <v>7</v>
      </c>
      <c r="B22" s="408" t="s">
        <v>10</v>
      </c>
      <c r="C22" s="386">
        <v>1717</v>
      </c>
      <c r="D22" s="386"/>
      <c r="E22" s="386">
        <f>C22</f>
        <v>1717</v>
      </c>
      <c r="F22" s="386" t="s">
        <v>11</v>
      </c>
      <c r="G22" s="386"/>
      <c r="H22" s="386" t="s">
        <v>7</v>
      </c>
      <c r="I22" s="381">
        <v>170000</v>
      </c>
      <c r="J22" s="382">
        <f>SUM(I22)</f>
        <v>170000</v>
      </c>
      <c r="K22" s="20">
        <v>0.9</v>
      </c>
      <c r="L22" s="386">
        <f>O22</f>
        <v>166215.82</v>
      </c>
      <c r="M22" s="361"/>
      <c r="N22" s="382">
        <v>0</v>
      </c>
      <c r="O22" s="386">
        <f>Q22+S22</f>
        <v>166215.82</v>
      </c>
      <c r="P22" s="382">
        <f>0</f>
        <v>0</v>
      </c>
      <c r="Q22" s="672">
        <f>37800+10349.82-19000</f>
        <v>29149.82</v>
      </c>
      <c r="R22" s="673"/>
      <c r="S22" s="386">
        <f>87066-10000+60000</f>
        <v>137066</v>
      </c>
    </row>
    <row r="23" spans="1:61" s="15" customFormat="1" ht="38.25" customHeight="1" x14ac:dyDescent="0.3">
      <c r="A23" s="16">
        <v>8</v>
      </c>
      <c r="B23" s="57" t="s">
        <v>79</v>
      </c>
      <c r="C23" s="386">
        <v>711.8</v>
      </c>
      <c r="D23" s="386"/>
      <c r="E23" s="386">
        <f>C23</f>
        <v>711.8</v>
      </c>
      <c r="F23" s="386" t="s">
        <v>12</v>
      </c>
      <c r="G23" s="386" t="s">
        <v>9</v>
      </c>
      <c r="H23" s="386" t="s">
        <v>9</v>
      </c>
      <c r="I23" s="381">
        <v>117314.16</v>
      </c>
      <c r="J23" s="382">
        <f>SUM(I23)</f>
        <v>117314.16</v>
      </c>
      <c r="K23" s="20">
        <v>0.9</v>
      </c>
      <c r="L23" s="386">
        <f>O23</f>
        <v>107628.16</v>
      </c>
      <c r="M23" s="361"/>
      <c r="N23" s="382">
        <v>0</v>
      </c>
      <c r="O23" s="386">
        <f>Q23+S23</f>
        <v>107628.16</v>
      </c>
      <c r="P23" s="382">
        <f>0</f>
        <v>0</v>
      </c>
      <c r="Q23" s="672">
        <f>23000+19000+15536.08-20000-6203</f>
        <v>31333.08</v>
      </c>
      <c r="R23" s="673"/>
      <c r="S23" s="386">
        <v>76295.08</v>
      </c>
    </row>
    <row r="24" spans="1:61" s="15" customFormat="1" ht="55.5" customHeight="1" x14ac:dyDescent="0.3">
      <c r="A24" s="16">
        <v>9</v>
      </c>
      <c r="B24" s="58" t="s">
        <v>82</v>
      </c>
      <c r="C24" s="386">
        <v>610</v>
      </c>
      <c r="D24" s="386"/>
      <c r="E24" s="386">
        <f>C24</f>
        <v>610</v>
      </c>
      <c r="F24" s="386" t="s">
        <v>12</v>
      </c>
      <c r="G24" s="386" t="s">
        <v>9</v>
      </c>
      <c r="H24" s="386" t="s">
        <v>9</v>
      </c>
      <c r="I24" s="381">
        <v>122000</v>
      </c>
      <c r="J24" s="382">
        <f>SUM(I24)</f>
        <v>122000</v>
      </c>
      <c r="K24" s="20">
        <v>0.9</v>
      </c>
      <c r="L24" s="386">
        <f>O24</f>
        <v>111019.99999999999</v>
      </c>
      <c r="M24" s="361"/>
      <c r="N24" s="382">
        <v>0</v>
      </c>
      <c r="O24" s="386">
        <f>Q24+S24</f>
        <v>111019.99999999999</v>
      </c>
      <c r="P24" s="382">
        <f>0</f>
        <v>0</v>
      </c>
      <c r="Q24" s="672">
        <f>19000+10000+2609.49-20000+23978.71-8126.2-6203+1378.6</f>
        <v>22637.599999999995</v>
      </c>
      <c r="R24" s="673"/>
      <c r="S24" s="386">
        <v>88382.399999999994</v>
      </c>
    </row>
    <row r="25" spans="1:61" s="15" customFormat="1" ht="53.25" customHeight="1" x14ac:dyDescent="0.3">
      <c r="A25" s="16">
        <v>10</v>
      </c>
      <c r="B25" s="57" t="s">
        <v>58</v>
      </c>
      <c r="C25" s="386">
        <v>601</v>
      </c>
      <c r="D25" s="386"/>
      <c r="E25" s="386">
        <f>C25</f>
        <v>601</v>
      </c>
      <c r="F25" s="386" t="s">
        <v>11</v>
      </c>
      <c r="G25" s="386" t="s">
        <v>9</v>
      </c>
      <c r="H25" s="386" t="s">
        <v>13</v>
      </c>
      <c r="I25" s="381">
        <v>120200</v>
      </c>
      <c r="J25" s="382">
        <f>SUM(I25)</f>
        <v>120200</v>
      </c>
      <c r="K25" s="20">
        <v>0.9</v>
      </c>
      <c r="L25" s="386">
        <f>O25</f>
        <v>109382</v>
      </c>
      <c r="M25" s="361"/>
      <c r="N25" s="382">
        <v>0</v>
      </c>
      <c r="O25" s="386">
        <f>Q25+S25</f>
        <v>109382</v>
      </c>
      <c r="P25" s="382">
        <f>0</f>
        <v>0</v>
      </c>
      <c r="Q25" s="672">
        <f>22000+38000-944.77-27000-6203-0.49</f>
        <v>25851.74</v>
      </c>
      <c r="R25" s="673"/>
      <c r="S25" s="386">
        <v>83530.259999999995</v>
      </c>
    </row>
    <row r="26" spans="1:61" ht="42" customHeight="1" x14ac:dyDescent="0.3">
      <c r="A26" s="743"/>
      <c r="B26" s="744"/>
      <c r="C26" s="368">
        <f>SUM(C16:C25)</f>
        <v>8027.8</v>
      </c>
      <c r="D26" s="368">
        <f>SUM(D16:D25)</f>
        <v>3839</v>
      </c>
      <c r="E26" s="368">
        <v>8027.8</v>
      </c>
      <c r="F26" s="368"/>
      <c r="G26" s="368"/>
      <c r="H26" s="368"/>
      <c r="I26" s="745">
        <f>SUM(I16:I25)</f>
        <v>1169735.1600000001</v>
      </c>
      <c r="J26" s="746"/>
      <c r="K26" s="389"/>
      <c r="L26" s="368">
        <f>SUM(L16:L25)</f>
        <v>1055957.8700000001</v>
      </c>
      <c r="M26" s="749">
        <f>SUM(M16:M25)</f>
        <v>201057.09999999998</v>
      </c>
      <c r="N26" s="750"/>
      <c r="O26" s="368">
        <f>SUM(O16:O25)</f>
        <v>854900.77</v>
      </c>
      <c r="P26" s="368">
        <v>0</v>
      </c>
      <c r="Q26" s="749">
        <f>SUM(Q16:R25)</f>
        <v>321769.11</v>
      </c>
      <c r="R26" s="750"/>
      <c r="S26" s="39">
        <f>SUM(S16:S25)</f>
        <v>533131.66</v>
      </c>
      <c r="T26" s="252"/>
      <c r="U26" s="154">
        <f>Q26-400000</f>
        <v>-78230.890000000014</v>
      </c>
    </row>
    <row r="27" spans="1:61" ht="51.75" hidden="1" customHeight="1" x14ac:dyDescent="0.2">
      <c r="A27" s="16"/>
      <c r="B27" s="57" t="s">
        <v>46</v>
      </c>
      <c r="C27" s="757"/>
      <c r="D27" s="758"/>
      <c r="E27" s="155"/>
      <c r="F27" s="757"/>
      <c r="G27" s="758"/>
      <c r="H27" s="16"/>
      <c r="I27" s="757"/>
      <c r="J27" s="758"/>
      <c r="K27" s="16"/>
      <c r="L27" s="757"/>
      <c r="M27" s="758"/>
      <c r="N27" s="16"/>
      <c r="O27" s="156"/>
      <c r="P27" s="13"/>
      <c r="Q27" s="759"/>
      <c r="R27" s="758"/>
      <c r="S27" s="374"/>
    </row>
    <row r="28" spans="1:61" ht="26.25" hidden="1" customHeight="1" x14ac:dyDescent="0.3">
      <c r="A28" s="16"/>
      <c r="B28" s="56" t="s">
        <v>84</v>
      </c>
      <c r="C28" s="16"/>
      <c r="D28" s="16"/>
      <c r="E28" s="155"/>
      <c r="F28" s="16"/>
      <c r="G28" s="16"/>
      <c r="H28" s="16"/>
      <c r="I28" s="16"/>
      <c r="J28" s="16"/>
      <c r="K28" s="16"/>
      <c r="L28" s="16"/>
      <c r="M28" s="16"/>
      <c r="N28" s="16"/>
      <c r="O28" s="156"/>
      <c r="P28" s="13"/>
      <c r="Q28" s="760"/>
      <c r="R28" s="760"/>
      <c r="S28" s="374">
        <v>258297.66</v>
      </c>
      <c r="T28" s="238"/>
    </row>
    <row r="29" spans="1:61" ht="26.25" customHeight="1" x14ac:dyDescent="0.2">
      <c r="A29" s="16"/>
      <c r="B29" s="635" t="s">
        <v>104</v>
      </c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7"/>
      <c r="U29" s="242"/>
    </row>
    <row r="30" spans="1:61" ht="65.25" customHeight="1" x14ac:dyDescent="0.2">
      <c r="A30" s="16">
        <v>1</v>
      </c>
      <c r="B30" s="57" t="s">
        <v>88</v>
      </c>
      <c r="C30" s="18">
        <v>717</v>
      </c>
      <c r="D30" s="384"/>
      <c r="E30" s="393"/>
      <c r="F30" s="394"/>
      <c r="G30" s="394"/>
      <c r="H30" s="394"/>
      <c r="I30" s="672">
        <v>113514</v>
      </c>
      <c r="J30" s="673"/>
      <c r="K30" s="386">
        <v>0.9</v>
      </c>
      <c r="L30" s="386">
        <f>M30+O30</f>
        <v>91482.12</v>
      </c>
      <c r="M30" s="672">
        <v>40967.75</v>
      </c>
      <c r="N30" s="673"/>
      <c r="O30" s="386">
        <f>Q30+S30</f>
        <v>50514.37</v>
      </c>
      <c r="P30" s="382">
        <f>Q30</f>
        <v>50514.37</v>
      </c>
      <c r="Q30" s="672">
        <v>50514.37</v>
      </c>
      <c r="R30" s="673"/>
      <c r="S30" s="386">
        <v>0</v>
      </c>
    </row>
    <row r="31" spans="1:61" ht="57.75" customHeight="1" x14ac:dyDescent="0.3">
      <c r="A31" s="16">
        <v>2</v>
      </c>
      <c r="B31" s="57" t="s">
        <v>89</v>
      </c>
      <c r="C31" s="18">
        <v>959.7</v>
      </c>
      <c r="D31" s="394"/>
      <c r="E31" s="18"/>
      <c r="F31" s="394"/>
      <c r="G31" s="394"/>
      <c r="H31" s="394"/>
      <c r="I31" s="381">
        <v>74778</v>
      </c>
      <c r="J31" s="382">
        <f>SUM(I31)</f>
        <v>74778</v>
      </c>
      <c r="K31" s="20"/>
      <c r="L31" s="386">
        <f>N31+O31</f>
        <v>56861.130000000005</v>
      </c>
      <c r="M31" s="361"/>
      <c r="N31" s="382">
        <v>29144.61</v>
      </c>
      <c r="O31" s="386">
        <f>Q31+S31</f>
        <v>27716.52</v>
      </c>
      <c r="P31" s="382">
        <f>Q31</f>
        <v>27716.52</v>
      </c>
      <c r="Q31" s="672">
        <v>27716.52</v>
      </c>
      <c r="R31" s="673"/>
      <c r="S31" s="386">
        <v>0</v>
      </c>
      <c r="T31" s="153">
        <v>29144.61</v>
      </c>
    </row>
    <row r="32" spans="1:61" ht="26.25" customHeight="1" x14ac:dyDescent="0.2">
      <c r="A32" s="743" t="s">
        <v>94</v>
      </c>
      <c r="B32" s="744"/>
      <c r="C32" s="313">
        <f>C26+C30+C31</f>
        <v>9704.5</v>
      </c>
      <c r="D32" s="180">
        <f>D26+D30+D31</f>
        <v>3839</v>
      </c>
      <c r="E32" s="180"/>
      <c r="F32" s="179"/>
      <c r="G32" s="179"/>
      <c r="H32" s="179"/>
      <c r="I32" s="181">
        <f>I26+I30+I31</f>
        <v>1358027.1600000001</v>
      </c>
      <c r="J32" s="181">
        <f>J26+J30+J31</f>
        <v>74778</v>
      </c>
      <c r="K32" s="181">
        <f>K26+K30+K31</f>
        <v>0.9</v>
      </c>
      <c r="L32" s="181">
        <f>L26+L30+L31</f>
        <v>1204301.1200000001</v>
      </c>
      <c r="M32" s="181">
        <f>M26+M30+M31</f>
        <v>242024.84999999998</v>
      </c>
      <c r="N32" s="181">
        <f>M26+M30+N31</f>
        <v>271169.45999999996</v>
      </c>
      <c r="O32" s="181">
        <f>O26+O30+O31</f>
        <v>933131.66</v>
      </c>
      <c r="P32" s="369">
        <f>SUM(P30:P31)</f>
        <v>78230.89</v>
      </c>
      <c r="Q32" s="775">
        <f>Q26+Q30+Q31</f>
        <v>400000</v>
      </c>
      <c r="R32" s="776"/>
      <c r="S32" s="39">
        <f>S26</f>
        <v>533131.66</v>
      </c>
    </row>
    <row r="33" spans="1:60" ht="26.25" hidden="1" customHeight="1" x14ac:dyDescent="0.2">
      <c r="A33" s="388"/>
      <c r="B33" s="59"/>
      <c r="C33" s="168"/>
      <c r="D33" s="168"/>
      <c r="E33" s="169"/>
      <c r="F33" s="168"/>
      <c r="G33" s="168"/>
      <c r="H33" s="168"/>
      <c r="I33" s="168"/>
      <c r="J33" s="168"/>
      <c r="K33" s="168"/>
      <c r="L33" s="168"/>
      <c r="M33" s="168"/>
      <c r="N33" s="168"/>
      <c r="O33" s="170"/>
      <c r="P33" s="171"/>
      <c r="Q33" s="766">
        <v>400000</v>
      </c>
      <c r="R33" s="766"/>
      <c r="S33" s="380"/>
    </row>
    <row r="34" spans="1:60" ht="26.25" hidden="1" customHeight="1" x14ac:dyDescent="0.2">
      <c r="A34" s="388"/>
      <c r="B34" s="59"/>
      <c r="C34" s="168"/>
      <c r="D34" s="168"/>
      <c r="E34" s="169"/>
      <c r="F34" s="168"/>
      <c r="G34" s="168"/>
      <c r="H34" s="168"/>
      <c r="I34" s="168"/>
      <c r="J34" s="168"/>
      <c r="K34" s="168"/>
      <c r="L34" s="168"/>
      <c r="M34" s="168"/>
      <c r="N34" s="168"/>
      <c r="O34" s="170"/>
      <c r="P34" s="171"/>
      <c r="Q34" s="766">
        <f>Q26+Q30+Q31</f>
        <v>400000</v>
      </c>
      <c r="R34" s="766"/>
      <c r="S34" s="380"/>
    </row>
    <row r="35" spans="1:60" ht="36.75" customHeight="1" x14ac:dyDescent="0.2">
      <c r="A35" s="761" t="s">
        <v>27</v>
      </c>
      <c r="B35" s="762"/>
      <c r="C35" s="762"/>
      <c r="D35" s="762"/>
      <c r="E35" s="762"/>
      <c r="F35" s="762"/>
      <c r="G35" s="762"/>
      <c r="H35" s="762"/>
      <c r="I35" s="762"/>
      <c r="J35" s="762"/>
      <c r="K35" s="762"/>
      <c r="L35" s="762"/>
      <c r="M35" s="762"/>
      <c r="N35" s="762"/>
      <c r="O35" s="762"/>
      <c r="P35" s="762"/>
      <c r="Q35" s="762"/>
      <c r="R35" s="762"/>
      <c r="S35" s="763"/>
    </row>
    <row r="36" spans="1:60" s="113" customFormat="1" ht="80.25" customHeight="1" x14ac:dyDescent="0.2">
      <c r="A36" s="16">
        <v>1</v>
      </c>
      <c r="B36" s="388" t="s">
        <v>52</v>
      </c>
      <c r="C36" s="631">
        <v>581</v>
      </c>
      <c r="D36" s="632"/>
      <c r="E36" s="18" t="s">
        <v>39</v>
      </c>
      <c r="F36" s="394" t="s">
        <v>76</v>
      </c>
      <c r="G36" s="394" t="s">
        <v>76</v>
      </c>
      <c r="H36" s="395" t="s">
        <v>7</v>
      </c>
      <c r="I36" s="672">
        <v>84544</v>
      </c>
      <c r="J36" s="673"/>
      <c r="K36" s="381"/>
      <c r="L36" s="672">
        <v>73959.7</v>
      </c>
      <c r="M36" s="673"/>
      <c r="N36" s="386">
        <v>62641.85</v>
      </c>
      <c r="O36" s="386">
        <v>1973.18</v>
      </c>
      <c r="P36" s="386">
        <f>0</f>
        <v>0</v>
      </c>
      <c r="Q36" s="672">
        <f>0</f>
        <v>0</v>
      </c>
      <c r="R36" s="673"/>
      <c r="S36" s="386">
        <f>1973.18</f>
        <v>1973.18</v>
      </c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</row>
    <row r="37" spans="1:60" s="113" customFormat="1" ht="78" customHeight="1" x14ac:dyDescent="0.3">
      <c r="A37" s="16">
        <v>2</v>
      </c>
      <c r="B37" s="388" t="s">
        <v>53</v>
      </c>
      <c r="C37" s="18">
        <v>405</v>
      </c>
      <c r="D37" s="394"/>
      <c r="E37" s="394" t="s">
        <v>39</v>
      </c>
      <c r="F37" s="394" t="s">
        <v>76</v>
      </c>
      <c r="G37" s="394" t="s">
        <v>76</v>
      </c>
      <c r="H37" s="394" t="s">
        <v>7</v>
      </c>
      <c r="I37" s="672">
        <v>68226</v>
      </c>
      <c r="J37" s="673"/>
      <c r="K37" s="20">
        <v>0.9</v>
      </c>
      <c r="L37" s="386">
        <v>60339.6</v>
      </c>
      <c r="M37" s="672">
        <v>50670.04</v>
      </c>
      <c r="N37" s="673"/>
      <c r="O37" s="386">
        <f>'[1]Подрядный способ'!$J$5</f>
        <v>2028.02</v>
      </c>
      <c r="P37" s="382">
        <f>0</f>
        <v>0</v>
      </c>
      <c r="Q37" s="672">
        <f>0</f>
        <v>0</v>
      </c>
      <c r="R37" s="673"/>
      <c r="S37" s="386">
        <f>O37</f>
        <v>2028.02</v>
      </c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</row>
    <row r="38" spans="1:60" ht="38.25" customHeight="1" x14ac:dyDescent="0.3">
      <c r="A38" s="4"/>
      <c r="B38" s="185" t="s">
        <v>92</v>
      </c>
      <c r="C38" s="34"/>
      <c r="D38" s="35"/>
      <c r="E38" s="35"/>
      <c r="F38" s="35"/>
      <c r="G38" s="35"/>
      <c r="H38" s="35"/>
      <c r="I38" s="745">
        <f>SUM(I36:J37)</f>
        <v>152770</v>
      </c>
      <c r="J38" s="746"/>
      <c r="K38" s="38"/>
      <c r="L38" s="39">
        <f>SUM(L36:L37)</f>
        <v>134299.29999999999</v>
      </c>
      <c r="M38" s="745">
        <f>SUM(M36:N37)</f>
        <v>113311.89</v>
      </c>
      <c r="N38" s="746"/>
      <c r="O38" s="39">
        <f>P38+Q38+S38</f>
        <v>4001.2</v>
      </c>
      <c r="P38" s="376"/>
      <c r="Q38" s="693">
        <f>SUM(Q36:R37)</f>
        <v>0</v>
      </c>
      <c r="R38" s="767"/>
      <c r="S38" s="39">
        <f>SUM(S36:S37)</f>
        <v>4001.2</v>
      </c>
    </row>
    <row r="39" spans="1:60" ht="42" hidden="1" customHeight="1" x14ac:dyDescent="0.3">
      <c r="A39" s="4"/>
      <c r="B39" s="6" t="s">
        <v>46</v>
      </c>
      <c r="C39" s="34"/>
      <c r="D39" s="35"/>
      <c r="E39" s="35"/>
      <c r="F39" s="35"/>
      <c r="G39" s="35"/>
      <c r="H39" s="35"/>
      <c r="I39" s="381"/>
      <c r="J39" s="385"/>
      <c r="K39" s="253"/>
      <c r="L39" s="386"/>
      <c r="M39" s="377"/>
      <c r="N39" s="382"/>
      <c r="O39" s="39"/>
      <c r="P39" s="376"/>
      <c r="Q39" s="375"/>
      <c r="R39" s="387"/>
      <c r="S39" s="39">
        <f>S38</f>
        <v>4001.2</v>
      </c>
    </row>
    <row r="40" spans="1:60" ht="0.75" hidden="1" customHeight="1" x14ac:dyDescent="0.2">
      <c r="A40" s="657" t="s">
        <v>28</v>
      </c>
      <c r="B40" s="658"/>
      <c r="C40" s="658"/>
      <c r="D40" s="658"/>
      <c r="E40" s="658"/>
      <c r="F40" s="658"/>
      <c r="G40" s="658"/>
      <c r="H40" s="658"/>
      <c r="I40" s="658"/>
      <c r="J40" s="658"/>
      <c r="K40" s="658"/>
      <c r="L40" s="658"/>
      <c r="M40" s="658"/>
      <c r="N40" s="658"/>
      <c r="O40" s="658"/>
      <c r="P40" s="658"/>
      <c r="Q40" s="658"/>
      <c r="R40" s="658"/>
      <c r="S40" s="659"/>
    </row>
    <row r="41" spans="1:60" s="45" customFormat="1" ht="75.75" hidden="1" customHeight="1" x14ac:dyDescent="0.2">
      <c r="A41" s="8" t="s">
        <v>41</v>
      </c>
      <c r="B41" s="378" t="s">
        <v>41</v>
      </c>
      <c r="C41" s="46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381" t="s">
        <v>41</v>
      </c>
      <c r="J41" s="385"/>
      <c r="K41" s="385"/>
      <c r="L41" s="386" t="s">
        <v>41</v>
      </c>
      <c r="M41" s="390"/>
      <c r="N41" s="382" t="s">
        <v>41</v>
      </c>
      <c r="O41" s="42" t="s">
        <v>41</v>
      </c>
      <c r="P41" s="399" t="s">
        <v>41</v>
      </c>
      <c r="Q41" s="398" t="s">
        <v>41</v>
      </c>
      <c r="R41" s="379"/>
      <c r="S41" s="390" t="s">
        <v>41</v>
      </c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</row>
    <row r="42" spans="1:60" s="45" customFormat="1" ht="33.75" hidden="1" customHeight="1" x14ac:dyDescent="0.2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</row>
    <row r="43" spans="1:60" ht="46.5" hidden="1" customHeight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</row>
    <row r="44" spans="1:60" ht="24.75" customHeight="1" x14ac:dyDescent="0.2">
      <c r="A44" s="635" t="s">
        <v>51</v>
      </c>
      <c r="B44" s="636"/>
      <c r="C44" s="636"/>
      <c r="D44" s="636"/>
      <c r="E44" s="636"/>
      <c r="F44" s="636"/>
      <c r="G44" s="636"/>
      <c r="H44" s="636"/>
      <c r="I44" s="636"/>
      <c r="J44" s="636"/>
      <c r="K44" s="636"/>
      <c r="L44" s="636"/>
      <c r="M44" s="636"/>
      <c r="N44" s="636"/>
      <c r="O44" s="636"/>
      <c r="P44" s="636"/>
      <c r="Q44" s="636"/>
      <c r="R44" s="636"/>
      <c r="S44" s="637"/>
    </row>
    <row r="45" spans="1:60" ht="60.75" customHeight="1" x14ac:dyDescent="0.2">
      <c r="A45" s="16" t="s">
        <v>71</v>
      </c>
      <c r="B45" s="61" t="s">
        <v>10</v>
      </c>
      <c r="C45" s="142">
        <v>1717</v>
      </c>
      <c r="D45" s="395"/>
      <c r="E45" s="142"/>
      <c r="F45" s="660" t="s">
        <v>74</v>
      </c>
      <c r="G45" s="654"/>
      <c r="H45" s="395" t="s">
        <v>75</v>
      </c>
      <c r="I45" s="631"/>
      <c r="J45" s="632"/>
      <c r="K45" s="384"/>
      <c r="L45" s="672"/>
      <c r="M45" s="673"/>
      <c r="N45" s="386">
        <v>0</v>
      </c>
      <c r="O45" s="386">
        <v>12000</v>
      </c>
      <c r="P45" s="386">
        <v>0</v>
      </c>
      <c r="Q45" s="672">
        <v>0</v>
      </c>
      <c r="R45" s="673"/>
      <c r="S45" s="386">
        <f>O45</f>
        <v>12000</v>
      </c>
    </row>
    <row r="46" spans="1:60" ht="63.75" customHeight="1" x14ac:dyDescent="0.2">
      <c r="A46" s="16">
        <v>2</v>
      </c>
      <c r="B46" s="61" t="s">
        <v>55</v>
      </c>
      <c r="C46" s="142">
        <v>1206</v>
      </c>
      <c r="D46" s="395"/>
      <c r="E46" s="142"/>
      <c r="F46" s="660" t="s">
        <v>86</v>
      </c>
      <c r="G46" s="654"/>
      <c r="H46" s="395" t="s">
        <v>13</v>
      </c>
      <c r="I46" s="631"/>
      <c r="J46" s="632"/>
      <c r="K46" s="394"/>
      <c r="L46" s="672"/>
      <c r="M46" s="673"/>
      <c r="N46" s="386">
        <v>0</v>
      </c>
      <c r="O46" s="386">
        <v>12000</v>
      </c>
      <c r="P46" s="386">
        <f>0</f>
        <v>0</v>
      </c>
      <c r="Q46" s="672">
        <f>0</f>
        <v>0</v>
      </c>
      <c r="R46" s="673"/>
      <c r="S46" s="386">
        <v>11000</v>
      </c>
    </row>
    <row r="47" spans="1:60" ht="62.25" customHeight="1" x14ac:dyDescent="0.2">
      <c r="A47" s="16">
        <v>3</v>
      </c>
      <c r="B47" s="56" t="s">
        <v>83</v>
      </c>
      <c r="C47" s="142">
        <v>514</v>
      </c>
      <c r="D47" s="395"/>
      <c r="E47" s="142"/>
      <c r="F47" s="660" t="s">
        <v>13</v>
      </c>
      <c r="G47" s="654"/>
      <c r="H47" s="395" t="s">
        <v>9</v>
      </c>
      <c r="I47" s="631"/>
      <c r="J47" s="632"/>
      <c r="K47" s="394"/>
      <c r="L47" s="672"/>
      <c r="M47" s="673"/>
      <c r="N47" s="386">
        <v>0</v>
      </c>
      <c r="O47" s="386">
        <f>S47</f>
        <v>8000</v>
      </c>
      <c r="P47" s="386">
        <f>0</f>
        <v>0</v>
      </c>
      <c r="Q47" s="672">
        <f>0</f>
        <v>0</v>
      </c>
      <c r="R47" s="673"/>
      <c r="S47" s="386">
        <v>8000</v>
      </c>
    </row>
    <row r="48" spans="1:60" ht="60.75" customHeight="1" x14ac:dyDescent="0.2">
      <c r="A48" s="16">
        <v>4</v>
      </c>
      <c r="B48" s="61" t="s">
        <v>93</v>
      </c>
      <c r="C48" s="18">
        <v>365</v>
      </c>
      <c r="D48" s="395"/>
      <c r="E48" s="142"/>
      <c r="F48" s="660" t="s">
        <v>12</v>
      </c>
      <c r="G48" s="654"/>
      <c r="H48" s="395" t="s">
        <v>7</v>
      </c>
      <c r="I48" s="631"/>
      <c r="J48" s="632"/>
      <c r="K48" s="394"/>
      <c r="L48" s="774"/>
      <c r="M48" s="774"/>
      <c r="N48" s="386">
        <v>0</v>
      </c>
      <c r="O48" s="386">
        <f>S48</f>
        <v>8000</v>
      </c>
      <c r="P48" s="386">
        <f>0</f>
        <v>0</v>
      </c>
      <c r="Q48" s="672">
        <f>0</f>
        <v>0</v>
      </c>
      <c r="R48" s="673"/>
      <c r="S48" s="386">
        <v>8000</v>
      </c>
    </row>
    <row r="49" spans="1:21" ht="60.75" customHeight="1" x14ac:dyDescent="0.2">
      <c r="A49" s="16">
        <v>5</v>
      </c>
      <c r="B49" s="61" t="s">
        <v>57</v>
      </c>
      <c r="C49" s="142">
        <v>697</v>
      </c>
      <c r="D49" s="395"/>
      <c r="E49" s="142"/>
      <c r="F49" s="660" t="s">
        <v>12</v>
      </c>
      <c r="G49" s="654"/>
      <c r="H49" s="395" t="s">
        <v>7</v>
      </c>
      <c r="I49" s="631"/>
      <c r="J49" s="632"/>
      <c r="K49" s="394"/>
      <c r="L49" s="672"/>
      <c r="M49" s="673"/>
      <c r="N49" s="386">
        <v>0</v>
      </c>
      <c r="O49" s="386">
        <f>S49</f>
        <v>10000</v>
      </c>
      <c r="P49" s="386">
        <f>0</f>
        <v>0</v>
      </c>
      <c r="Q49" s="672">
        <f>0</f>
        <v>0</v>
      </c>
      <c r="R49" s="673"/>
      <c r="S49" s="386">
        <v>10000</v>
      </c>
    </row>
    <row r="50" spans="1:21" ht="60.75" customHeight="1" x14ac:dyDescent="0.2">
      <c r="A50" s="16">
        <v>6</v>
      </c>
      <c r="B50" s="57" t="s">
        <v>79</v>
      </c>
      <c r="C50" s="142">
        <v>767</v>
      </c>
      <c r="D50" s="395"/>
      <c r="E50" s="142"/>
      <c r="F50" s="660" t="s">
        <v>74</v>
      </c>
      <c r="G50" s="654"/>
      <c r="H50" s="395" t="s">
        <v>75</v>
      </c>
      <c r="I50" s="394"/>
      <c r="J50" s="394"/>
      <c r="K50" s="394"/>
      <c r="L50" s="386"/>
      <c r="M50" s="386"/>
      <c r="N50" s="386">
        <v>0</v>
      </c>
      <c r="O50" s="386">
        <f>S50</f>
        <v>10499.99</v>
      </c>
      <c r="P50" s="386">
        <f>0</f>
        <v>0</v>
      </c>
      <c r="Q50" s="672">
        <f>0</f>
        <v>0</v>
      </c>
      <c r="R50" s="673"/>
      <c r="S50" s="386">
        <v>10499.99</v>
      </c>
    </row>
    <row r="51" spans="1:21" ht="60.75" customHeight="1" x14ac:dyDescent="0.2">
      <c r="A51" s="16">
        <v>7</v>
      </c>
      <c r="B51" s="58" t="s">
        <v>78</v>
      </c>
      <c r="C51" s="142">
        <v>610</v>
      </c>
      <c r="D51" s="395"/>
      <c r="E51" s="142"/>
      <c r="F51" s="660" t="s">
        <v>74</v>
      </c>
      <c r="G51" s="654"/>
      <c r="H51" s="395" t="s">
        <v>75</v>
      </c>
      <c r="I51" s="394"/>
      <c r="J51" s="394"/>
      <c r="K51" s="394"/>
      <c r="L51" s="386"/>
      <c r="M51" s="386"/>
      <c r="N51" s="386">
        <v>0</v>
      </c>
      <c r="O51" s="386">
        <f>S51</f>
        <v>10000</v>
      </c>
      <c r="P51" s="386">
        <f>0</f>
        <v>0</v>
      </c>
      <c r="Q51" s="672">
        <f>0</f>
        <v>0</v>
      </c>
      <c r="R51" s="673"/>
      <c r="S51" s="386">
        <v>10000</v>
      </c>
    </row>
    <row r="52" spans="1:21" ht="60.75" customHeight="1" x14ac:dyDescent="0.2">
      <c r="A52" s="16">
        <v>8</v>
      </c>
      <c r="B52" s="57" t="s">
        <v>58</v>
      </c>
      <c r="C52" s="142">
        <v>601</v>
      </c>
      <c r="D52" s="395"/>
      <c r="E52" s="142"/>
      <c r="F52" s="660" t="s">
        <v>74</v>
      </c>
      <c r="G52" s="654"/>
      <c r="H52" s="395" t="s">
        <v>75</v>
      </c>
      <c r="I52" s="394"/>
      <c r="J52" s="394"/>
      <c r="K52" s="394"/>
      <c r="L52" s="386"/>
      <c r="M52" s="386"/>
      <c r="N52" s="386">
        <v>0</v>
      </c>
      <c r="O52" s="386">
        <v>10000</v>
      </c>
      <c r="P52" s="386">
        <f>0</f>
        <v>0</v>
      </c>
      <c r="Q52" s="672">
        <f>0</f>
        <v>0</v>
      </c>
      <c r="R52" s="673"/>
      <c r="S52" s="386">
        <v>9000</v>
      </c>
    </row>
    <row r="53" spans="1:21" ht="49.5" customHeight="1" x14ac:dyDescent="0.2">
      <c r="A53" s="16">
        <v>9</v>
      </c>
      <c r="B53" s="132" t="s">
        <v>38</v>
      </c>
      <c r="C53" s="143">
        <v>1329</v>
      </c>
      <c r="D53" s="721"/>
      <c r="E53" s="722"/>
      <c r="F53" s="395"/>
      <c r="G53" s="676"/>
      <c r="H53" s="677"/>
      <c r="I53" s="672"/>
      <c r="J53" s="673"/>
      <c r="K53" s="100">
        <v>0.9</v>
      </c>
      <c r="L53" s="100"/>
      <c r="M53" s="680">
        <v>0</v>
      </c>
      <c r="N53" s="681"/>
      <c r="O53" s="131">
        <f>1889.55</f>
        <v>1889.55</v>
      </c>
      <c r="P53" s="383">
        <f>O53</f>
        <v>1889.55</v>
      </c>
      <c r="Q53" s="680">
        <v>0</v>
      </c>
      <c r="R53" s="681"/>
      <c r="S53" s="386">
        <v>1889.55</v>
      </c>
    </row>
    <row r="54" spans="1:21" ht="58.5" customHeight="1" x14ac:dyDescent="0.2">
      <c r="A54" s="16">
        <v>10</v>
      </c>
      <c r="B54" s="57" t="s">
        <v>80</v>
      </c>
      <c r="C54" s="142">
        <v>775</v>
      </c>
      <c r="D54" s="395"/>
      <c r="E54" s="142"/>
      <c r="F54" s="660" t="s">
        <v>8</v>
      </c>
      <c r="G54" s="654"/>
      <c r="H54" s="395" t="s">
        <v>12</v>
      </c>
      <c r="I54" s="394"/>
      <c r="J54" s="394"/>
      <c r="K54" s="394"/>
      <c r="L54" s="386"/>
      <c r="M54" s="386"/>
      <c r="N54" s="386">
        <v>0</v>
      </c>
      <c r="O54" s="386">
        <v>120000</v>
      </c>
      <c r="P54" s="386">
        <v>0</v>
      </c>
      <c r="Q54" s="672">
        <v>0</v>
      </c>
      <c r="R54" s="673"/>
      <c r="S54" s="386">
        <f>7000+2327.06</f>
        <v>9327.06</v>
      </c>
    </row>
    <row r="55" spans="1:21" ht="58.5" customHeight="1" x14ac:dyDescent="0.2">
      <c r="A55" s="16">
        <v>11</v>
      </c>
      <c r="B55" s="57" t="s">
        <v>107</v>
      </c>
      <c r="C55" s="142">
        <v>431</v>
      </c>
      <c r="D55" s="395"/>
      <c r="E55" s="142"/>
      <c r="F55" s="660" t="s">
        <v>13</v>
      </c>
      <c r="G55" s="654"/>
      <c r="H55" s="395" t="s">
        <v>47</v>
      </c>
      <c r="I55" s="394"/>
      <c r="J55" s="394"/>
      <c r="K55" s="394"/>
      <c r="L55" s="386"/>
      <c r="M55" s="386"/>
      <c r="N55" s="386">
        <v>0</v>
      </c>
      <c r="O55" s="386">
        <v>10000</v>
      </c>
      <c r="P55" s="386">
        <v>0</v>
      </c>
      <c r="Q55" s="672">
        <v>0</v>
      </c>
      <c r="R55" s="673"/>
      <c r="S55" s="386">
        <v>8500</v>
      </c>
    </row>
    <row r="56" spans="1:21" ht="58.5" customHeight="1" x14ac:dyDescent="0.2">
      <c r="A56" s="16">
        <v>12</v>
      </c>
      <c r="B56" s="57" t="s">
        <v>108</v>
      </c>
      <c r="C56" s="142">
        <v>932.55</v>
      </c>
      <c r="D56" s="395"/>
      <c r="E56" s="142"/>
      <c r="F56" s="660" t="s">
        <v>13</v>
      </c>
      <c r="G56" s="654"/>
      <c r="H56" s="395" t="s">
        <v>47</v>
      </c>
      <c r="I56" s="394"/>
      <c r="J56" s="394"/>
      <c r="K56" s="394"/>
      <c r="L56" s="386"/>
      <c r="M56" s="386"/>
      <c r="N56" s="386">
        <v>0</v>
      </c>
      <c r="O56" s="386">
        <v>14000</v>
      </c>
      <c r="P56" s="386">
        <v>0</v>
      </c>
      <c r="Q56" s="672">
        <v>0</v>
      </c>
      <c r="R56" s="673"/>
      <c r="S56" s="386">
        <v>11000</v>
      </c>
    </row>
    <row r="57" spans="1:21" ht="58.5" hidden="1" customHeight="1" x14ac:dyDescent="0.2">
      <c r="A57" s="16">
        <v>13</v>
      </c>
      <c r="B57" s="57" t="s">
        <v>109</v>
      </c>
      <c r="C57" s="142">
        <v>924</v>
      </c>
      <c r="D57" s="395"/>
      <c r="E57" s="142"/>
      <c r="F57" s="660" t="s">
        <v>13</v>
      </c>
      <c r="G57" s="654"/>
      <c r="H57" s="395" t="s">
        <v>47</v>
      </c>
      <c r="I57" s="394"/>
      <c r="J57" s="394"/>
      <c r="K57" s="394"/>
      <c r="L57" s="394"/>
      <c r="M57" s="394"/>
      <c r="N57" s="374"/>
      <c r="O57" s="374"/>
      <c r="P57" s="374"/>
      <c r="Q57" s="661"/>
      <c r="R57" s="662"/>
      <c r="S57" s="374"/>
    </row>
    <row r="58" spans="1:21" ht="58.5" hidden="1" customHeight="1" x14ac:dyDescent="0.2">
      <c r="A58" s="16">
        <v>14</v>
      </c>
      <c r="B58" s="57" t="s">
        <v>110</v>
      </c>
      <c r="C58" s="142">
        <v>730</v>
      </c>
      <c r="D58" s="395"/>
      <c r="E58" s="142"/>
      <c r="F58" s="660" t="s">
        <v>13</v>
      </c>
      <c r="G58" s="654"/>
      <c r="H58" s="395" t="s">
        <v>47</v>
      </c>
      <c r="I58" s="394"/>
      <c r="J58" s="394"/>
      <c r="K58" s="394"/>
      <c r="L58" s="394"/>
      <c r="M58" s="394"/>
      <c r="N58" s="374"/>
      <c r="O58" s="374"/>
      <c r="P58" s="374"/>
      <c r="Q58" s="661"/>
      <c r="R58" s="662"/>
      <c r="S58" s="374"/>
    </row>
    <row r="59" spans="1:21" ht="58.5" hidden="1" customHeight="1" x14ac:dyDescent="0.2">
      <c r="A59" s="16">
        <v>15</v>
      </c>
      <c r="B59" s="57" t="s">
        <v>112</v>
      </c>
      <c r="C59" s="142">
        <v>329</v>
      </c>
      <c r="D59" s="395"/>
      <c r="E59" s="142"/>
      <c r="F59" s="660" t="s">
        <v>13</v>
      </c>
      <c r="G59" s="654"/>
      <c r="H59" s="395" t="s">
        <v>47</v>
      </c>
      <c r="I59" s="394"/>
      <c r="J59" s="394"/>
      <c r="K59" s="394"/>
      <c r="L59" s="394"/>
      <c r="M59" s="394"/>
      <c r="N59" s="374"/>
      <c r="O59" s="374"/>
      <c r="P59" s="374"/>
      <c r="Q59" s="661"/>
      <c r="R59" s="662"/>
      <c r="S59" s="374"/>
    </row>
    <row r="60" spans="1:21" ht="58.5" hidden="1" customHeight="1" x14ac:dyDescent="0.2">
      <c r="A60" s="16">
        <v>16</v>
      </c>
      <c r="B60" s="57" t="s">
        <v>113</v>
      </c>
      <c r="C60" s="142">
        <v>554</v>
      </c>
      <c r="D60" s="395"/>
      <c r="E60" s="142"/>
      <c r="F60" s="660" t="s">
        <v>13</v>
      </c>
      <c r="G60" s="654"/>
      <c r="H60" s="395" t="s">
        <v>47</v>
      </c>
      <c r="I60" s="394"/>
      <c r="J60" s="394"/>
      <c r="K60" s="394"/>
      <c r="L60" s="394"/>
      <c r="M60" s="394"/>
      <c r="N60" s="374"/>
      <c r="O60" s="374"/>
      <c r="P60" s="374"/>
      <c r="Q60" s="661"/>
      <c r="R60" s="662"/>
      <c r="S60" s="374"/>
    </row>
    <row r="61" spans="1:21" ht="34.5" customHeight="1" x14ac:dyDescent="0.2">
      <c r="A61" s="4"/>
      <c r="B61" s="188" t="s">
        <v>105</v>
      </c>
      <c r="C61" s="187">
        <f>SUM(C45:C60)</f>
        <v>12481.55</v>
      </c>
      <c r="D61" s="188"/>
      <c r="E61" s="187"/>
      <c r="F61" s="188"/>
      <c r="G61" s="188"/>
      <c r="H61" s="188"/>
      <c r="I61" s="188"/>
      <c r="J61" s="188"/>
      <c r="K61" s="188"/>
      <c r="L61" s="188"/>
      <c r="M61" s="188"/>
      <c r="N61" s="24">
        <f>SUM(N45:N54)</f>
        <v>0</v>
      </c>
      <c r="O61" s="24">
        <f>SUM(O45:O54)</f>
        <v>202389.53999999998</v>
      </c>
      <c r="P61" s="24">
        <f>SUM(P45:P54)</f>
        <v>1889.55</v>
      </c>
      <c r="Q61" s="693">
        <f>SUM(Q45:R54)</f>
        <v>0</v>
      </c>
      <c r="R61" s="694"/>
      <c r="S61" s="24">
        <f>SUM(S45:S58)+S59+S60</f>
        <v>109216.59999999999</v>
      </c>
    </row>
    <row r="62" spans="1:21" ht="32.25" customHeight="1" x14ac:dyDescent="0.2">
      <c r="A62" s="761" t="s">
        <v>29</v>
      </c>
      <c r="B62" s="762"/>
      <c r="C62" s="762"/>
      <c r="D62" s="762"/>
      <c r="E62" s="762"/>
      <c r="F62" s="762"/>
      <c r="G62" s="762"/>
      <c r="H62" s="762"/>
      <c r="I62" s="762"/>
      <c r="J62" s="762"/>
      <c r="K62" s="762"/>
      <c r="L62" s="762"/>
      <c r="M62" s="762"/>
      <c r="N62" s="762"/>
      <c r="O62" s="762"/>
      <c r="P62" s="762"/>
      <c r="Q62" s="762"/>
      <c r="R62" s="762"/>
      <c r="S62" s="763"/>
    </row>
    <row r="63" spans="1:21" ht="45" customHeight="1" x14ac:dyDescent="0.3">
      <c r="A63" s="4"/>
      <c r="B63" s="358" t="s">
        <v>114</v>
      </c>
      <c r="C63" s="723"/>
      <c r="D63" s="724"/>
      <c r="E63" s="5"/>
      <c r="F63" s="723"/>
      <c r="G63" s="724"/>
      <c r="H63" s="4"/>
      <c r="I63" s="745">
        <f>I32+I38</f>
        <v>1510797.1600000001</v>
      </c>
      <c r="J63" s="746"/>
      <c r="K63" s="386"/>
      <c r="L63" s="745">
        <f>L32+L38</f>
        <v>1338600.4200000002</v>
      </c>
      <c r="M63" s="746"/>
      <c r="N63" s="39">
        <f>N32+M38+N61</f>
        <v>384481.35</v>
      </c>
      <c r="O63" s="39">
        <f>O32+O38+O61</f>
        <v>1139522.3999999999</v>
      </c>
      <c r="P63" s="39">
        <f>P32+P61</f>
        <v>80120.44</v>
      </c>
      <c r="Q63" s="745">
        <f>Q32</f>
        <v>400000</v>
      </c>
      <c r="R63" s="746"/>
      <c r="S63" s="39">
        <f>S26+S38+S61</f>
        <v>646349.46</v>
      </c>
      <c r="U63" s="238">
        <f>S63-S64</f>
        <v>388051.79999999993</v>
      </c>
    </row>
    <row r="64" spans="1:21" ht="38.25" customHeight="1" x14ac:dyDescent="0.2">
      <c r="A64" s="118"/>
      <c r="B64" s="61" t="s">
        <v>120</v>
      </c>
      <c r="C64" s="396"/>
      <c r="D64" s="397"/>
      <c r="E64" s="119"/>
      <c r="F64" s="396"/>
      <c r="G64" s="397"/>
      <c r="H64" s="118"/>
      <c r="I64" s="254"/>
      <c r="J64" s="255"/>
      <c r="K64" s="56"/>
      <c r="L64" s="256"/>
      <c r="M64" s="126"/>
      <c r="N64" s="157"/>
      <c r="O64" s="128"/>
      <c r="P64" s="129"/>
      <c r="Q64" s="663"/>
      <c r="R64" s="663"/>
      <c r="S64" s="386">
        <v>258297.66</v>
      </c>
    </row>
    <row r="66" spans="2:20" ht="25.5" x14ac:dyDescent="0.35">
      <c r="B66" s="350" t="s">
        <v>100</v>
      </c>
      <c r="C66" s="350"/>
      <c r="D66" s="350"/>
      <c r="E66" s="350"/>
      <c r="F66" s="350"/>
      <c r="G66" s="350"/>
      <c r="H66" s="350" t="s">
        <v>95</v>
      </c>
      <c r="I66" s="350"/>
      <c r="J66" s="173"/>
      <c r="K66" s="173"/>
      <c r="L66" s="173"/>
      <c r="M66" s="174"/>
      <c r="N66" s="174"/>
      <c r="P66" s="25"/>
      <c r="Q66" s="25"/>
      <c r="S66" s="23"/>
    </row>
    <row r="67" spans="2:20" x14ac:dyDescent="0.2">
      <c r="B67" s="352"/>
      <c r="C67" s="352"/>
      <c r="D67" s="352"/>
      <c r="E67" s="352"/>
      <c r="F67" s="352"/>
      <c r="G67" s="352"/>
      <c r="H67" s="352"/>
      <c r="I67" s="352"/>
      <c r="J67" s="174"/>
      <c r="K67" s="174"/>
      <c r="L67" s="174"/>
      <c r="M67" s="174"/>
      <c r="N67" s="174"/>
    </row>
    <row r="68" spans="2:20" ht="20.25" x14ac:dyDescent="0.3">
      <c r="B68" s="352"/>
      <c r="C68" s="352"/>
      <c r="D68" s="352"/>
      <c r="E68" s="352"/>
      <c r="F68" s="352"/>
      <c r="G68" s="352"/>
      <c r="H68" s="352"/>
      <c r="I68" s="352"/>
      <c r="J68" s="174"/>
      <c r="K68" s="174"/>
      <c r="L68" s="174"/>
      <c r="M68" s="174"/>
      <c r="N68" s="174"/>
      <c r="S68" s="360"/>
      <c r="T68" s="359">
        <v>258</v>
      </c>
    </row>
    <row r="69" spans="2:20" ht="20.25" x14ac:dyDescent="0.3">
      <c r="B69" s="350" t="s">
        <v>96</v>
      </c>
      <c r="C69" s="350"/>
      <c r="D69" s="350"/>
      <c r="E69" s="350"/>
      <c r="F69" s="350"/>
      <c r="G69" s="350"/>
      <c r="H69" s="350" t="s">
        <v>45</v>
      </c>
      <c r="I69" s="350"/>
      <c r="J69" s="173"/>
      <c r="K69" s="173"/>
      <c r="L69" s="173"/>
      <c r="M69" s="173"/>
      <c r="N69" s="173"/>
      <c r="S69" s="25"/>
      <c r="T69" s="359">
        <v>388</v>
      </c>
    </row>
    <row r="70" spans="2:20" ht="20.25" x14ac:dyDescent="0.3">
      <c r="B70" s="352"/>
      <c r="C70" s="352"/>
      <c r="D70" s="352"/>
      <c r="E70" s="352"/>
      <c r="F70" s="352"/>
      <c r="G70" s="352"/>
      <c r="H70" s="352"/>
      <c r="I70" s="352"/>
      <c r="J70" s="174"/>
      <c r="K70" s="174"/>
      <c r="L70" s="174"/>
      <c r="M70" s="174"/>
      <c r="N70" s="174"/>
      <c r="T70" s="359">
        <f ca="1">SUM(T68:T70)</f>
        <v>3618246</v>
      </c>
    </row>
    <row r="71" spans="2:20" x14ac:dyDescent="0.2"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</row>
    <row r="72" spans="2:20" ht="22.5" customHeight="1" x14ac:dyDescent="0.2"/>
  </sheetData>
  <mergeCells count="142">
    <mergeCell ref="Q64:R64"/>
    <mergeCell ref="Q61:R61"/>
    <mergeCell ref="A62:S62"/>
    <mergeCell ref="C63:D63"/>
    <mergeCell ref="F63:G63"/>
    <mergeCell ref="I63:J63"/>
    <mergeCell ref="L63:M63"/>
    <mergeCell ref="Q63:R63"/>
    <mergeCell ref="F58:G58"/>
    <mergeCell ref="Q58:R58"/>
    <mergeCell ref="F59:G59"/>
    <mergeCell ref="Q59:R59"/>
    <mergeCell ref="F60:G60"/>
    <mergeCell ref="Q60:R60"/>
    <mergeCell ref="F55:G55"/>
    <mergeCell ref="Q55:R55"/>
    <mergeCell ref="F56:G56"/>
    <mergeCell ref="Q56:R56"/>
    <mergeCell ref="F57:G57"/>
    <mergeCell ref="Q57:R57"/>
    <mergeCell ref="D53:E53"/>
    <mergeCell ref="G53:H53"/>
    <mergeCell ref="I53:J53"/>
    <mergeCell ref="M53:N53"/>
    <mergeCell ref="Q53:R53"/>
    <mergeCell ref="F54:G54"/>
    <mergeCell ref="Q54:R54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46:G46"/>
    <mergeCell ref="I46:J46"/>
    <mergeCell ref="L46:M46"/>
    <mergeCell ref="Q46:R46"/>
    <mergeCell ref="F47:G47"/>
    <mergeCell ref="I47:J47"/>
    <mergeCell ref="L47:M47"/>
    <mergeCell ref="Q47:R47"/>
    <mergeCell ref="A40:S40"/>
    <mergeCell ref="A44:S44"/>
    <mergeCell ref="F45:G45"/>
    <mergeCell ref="I45:J45"/>
    <mergeCell ref="L45:M45"/>
    <mergeCell ref="Q45:R45"/>
    <mergeCell ref="I37:J37"/>
    <mergeCell ref="M37:N37"/>
    <mergeCell ref="Q37:R37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</mergeCells>
  <pageMargins left="0" right="0" top="0" bottom="0" header="0" footer="0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72"/>
  <sheetViews>
    <sheetView topLeftCell="A11" zoomScale="69" zoomScaleNormal="69" zoomScalePageLayoutView="60" workbookViewId="0">
      <selection activeCell="L20" sqref="L20"/>
    </sheetView>
  </sheetViews>
  <sheetFormatPr defaultColWidth="9.140625" defaultRowHeight="12.75" x14ac:dyDescent="0.2"/>
  <cols>
    <col min="1" max="1" width="5.28515625" style="10" customWidth="1"/>
    <col min="2" max="2" width="66.140625" style="10" customWidth="1"/>
    <col min="3" max="3" width="12.5703125" style="10" customWidth="1"/>
    <col min="4" max="4" width="11.7109375" style="10" hidden="1" customWidth="1"/>
    <col min="5" max="5" width="12.85546875" style="10" customWidth="1"/>
    <col min="6" max="6" width="15.28515625" style="10" customWidth="1"/>
    <col min="7" max="7" width="24.85546875" style="10" hidden="1" customWidth="1"/>
    <col min="8" max="8" width="13.42578125" style="10" customWidth="1"/>
    <col min="9" max="9" width="16.42578125" style="10" customWidth="1"/>
    <col min="10" max="10" width="0.28515625" style="10" hidden="1" customWidth="1"/>
    <col min="11" max="11" width="6" style="10" hidden="1" customWidth="1"/>
    <col min="12" max="12" width="19.7109375" style="10" customWidth="1"/>
    <col min="13" max="13" width="6.28515625" style="10" hidden="1" customWidth="1"/>
    <col min="14" max="14" width="14.85546875" style="10" customWidth="1"/>
    <col min="15" max="15" width="18.140625" style="10" customWidth="1"/>
    <col min="16" max="16" width="20" style="10" customWidth="1"/>
    <col min="17" max="17" width="14" style="10" customWidth="1"/>
    <col min="18" max="18" width="6.5703125" style="10" customWidth="1"/>
    <col min="19" max="19" width="25.28515625" style="10" customWidth="1"/>
    <col min="20" max="20" width="18.85546875" style="15" customWidth="1"/>
    <col min="21" max="21" width="33.140625" style="15" customWidth="1"/>
    <col min="22" max="22" width="20.28515625" style="15" customWidth="1"/>
    <col min="23" max="60" width="9.140625" style="15"/>
    <col min="61" max="16384" width="9.140625" style="10"/>
  </cols>
  <sheetData>
    <row r="1" spans="1:16302" ht="18.75" x14ac:dyDescent="0.3">
      <c r="A1" s="2"/>
      <c r="B1" s="189" t="s">
        <v>0</v>
      </c>
      <c r="C1" s="189"/>
      <c r="D1" s="189"/>
      <c r="E1" s="189"/>
      <c r="F1" s="189" t="s">
        <v>0</v>
      </c>
      <c r="G1" s="189"/>
      <c r="H1" s="189"/>
      <c r="I1" s="189"/>
      <c r="J1" s="189"/>
      <c r="K1" s="189"/>
      <c r="L1" s="189"/>
      <c r="M1" s="189"/>
      <c r="N1" s="190"/>
      <c r="O1" s="191"/>
      <c r="P1" s="190" t="s">
        <v>33</v>
      </c>
      <c r="Q1" s="190"/>
      <c r="R1" s="2"/>
      <c r="S1" s="2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50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50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89" t="s">
        <v>42</v>
      </c>
      <c r="C2" s="189"/>
      <c r="D2" s="189"/>
      <c r="E2" s="189"/>
      <c r="F2" s="189" t="s">
        <v>1</v>
      </c>
      <c r="G2" s="189"/>
      <c r="H2" s="189"/>
      <c r="I2" s="189"/>
      <c r="J2" s="189"/>
      <c r="K2" s="189"/>
      <c r="L2" s="189"/>
      <c r="M2" s="189"/>
      <c r="N2" s="189"/>
      <c r="O2" s="190"/>
      <c r="P2" s="190" t="s">
        <v>34</v>
      </c>
      <c r="Q2" s="189"/>
      <c r="R2" s="1"/>
      <c r="S2" s="2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50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5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89" t="s">
        <v>5</v>
      </c>
      <c r="C3" s="189"/>
      <c r="D3" s="189"/>
      <c r="E3" s="189"/>
      <c r="F3" s="189" t="s">
        <v>2</v>
      </c>
      <c r="G3" s="189"/>
      <c r="H3" s="189"/>
      <c r="I3" s="189"/>
      <c r="J3" s="189"/>
      <c r="K3" s="189"/>
      <c r="L3" s="189"/>
      <c r="M3" s="189"/>
      <c r="N3" s="189"/>
      <c r="O3" s="190"/>
      <c r="P3" s="190"/>
      <c r="Q3" s="189"/>
      <c r="R3" s="1"/>
      <c r="S3" s="2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50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50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89" t="s">
        <v>43</v>
      </c>
      <c r="C4" s="189"/>
      <c r="D4" s="189"/>
      <c r="E4" s="189"/>
      <c r="F4" s="189" t="s">
        <v>115</v>
      </c>
      <c r="G4" s="189"/>
      <c r="H4" s="189"/>
      <c r="I4" s="189"/>
      <c r="J4" s="189"/>
      <c r="K4" s="189"/>
      <c r="L4" s="189"/>
      <c r="M4" s="189"/>
      <c r="N4" s="189"/>
      <c r="O4" s="190"/>
      <c r="P4" s="190" t="s">
        <v>62</v>
      </c>
      <c r="Q4" s="189"/>
      <c r="R4" s="1"/>
      <c r="S4" s="2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50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50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89" t="s">
        <v>60</v>
      </c>
      <c r="C5" s="189"/>
      <c r="D5" s="189"/>
      <c r="E5" s="189"/>
      <c r="F5" s="189" t="s">
        <v>61</v>
      </c>
      <c r="G5" s="189"/>
      <c r="H5" s="189"/>
      <c r="I5" s="189"/>
      <c r="J5" s="189"/>
      <c r="K5" s="189"/>
      <c r="L5" s="189"/>
      <c r="M5" s="189"/>
      <c r="N5" s="189"/>
      <c r="O5" s="190"/>
      <c r="P5" s="189" t="s">
        <v>35</v>
      </c>
      <c r="Q5" s="189"/>
      <c r="R5" s="2"/>
      <c r="S5" s="2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50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50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1"/>
      <c r="C7" s="628" t="s">
        <v>59</v>
      </c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</row>
    <row r="8" spans="1:16302" ht="11.25" customHeight="1" x14ac:dyDescent="0.2">
      <c r="A8" s="11"/>
    </row>
    <row r="9" spans="1:16302" ht="43.5" customHeight="1" x14ac:dyDescent="0.2">
      <c r="A9" s="709" t="s">
        <v>4</v>
      </c>
      <c r="B9" s="726" t="s">
        <v>14</v>
      </c>
      <c r="C9" s="729" t="s">
        <v>15</v>
      </c>
      <c r="D9" s="726" t="s">
        <v>16</v>
      </c>
      <c r="E9" s="732"/>
      <c r="F9" s="726" t="s">
        <v>17</v>
      </c>
      <c r="G9" s="735"/>
      <c r="H9" s="732"/>
      <c r="I9" s="631" t="s">
        <v>18</v>
      </c>
      <c r="J9" s="737"/>
      <c r="K9" s="737"/>
      <c r="L9" s="632"/>
      <c r="M9" s="726" t="s">
        <v>65</v>
      </c>
      <c r="N9" s="732"/>
      <c r="O9" s="631" t="s">
        <v>68</v>
      </c>
      <c r="P9" s="737"/>
      <c r="Q9" s="737"/>
      <c r="R9" s="737"/>
      <c r="S9" s="632"/>
    </row>
    <row r="10" spans="1:16302" ht="18.75" customHeight="1" x14ac:dyDescent="0.2">
      <c r="A10" s="710"/>
      <c r="B10" s="727"/>
      <c r="C10" s="730"/>
      <c r="D10" s="727"/>
      <c r="E10" s="733"/>
      <c r="F10" s="728"/>
      <c r="G10" s="736"/>
      <c r="H10" s="734"/>
      <c r="I10" s="631" t="s">
        <v>77</v>
      </c>
      <c r="J10" s="737"/>
      <c r="K10" s="737"/>
      <c r="L10" s="632"/>
      <c r="M10" s="727"/>
      <c r="N10" s="733"/>
      <c r="O10" s="740" t="s">
        <v>19</v>
      </c>
      <c r="P10" s="737"/>
      <c r="Q10" s="737"/>
      <c r="R10" s="737"/>
      <c r="S10" s="632"/>
    </row>
    <row r="11" spans="1:16302" ht="18.75" customHeight="1" x14ac:dyDescent="0.2">
      <c r="A11" s="710"/>
      <c r="B11" s="727"/>
      <c r="C11" s="730"/>
      <c r="D11" s="727"/>
      <c r="E11" s="733"/>
      <c r="F11" s="394" t="s">
        <v>20</v>
      </c>
      <c r="G11" s="631" t="s">
        <v>21</v>
      </c>
      <c r="H11" s="632"/>
      <c r="I11" s="726" t="s">
        <v>22</v>
      </c>
      <c r="J11" s="732"/>
      <c r="K11" s="394"/>
      <c r="L11" s="729" t="s">
        <v>23</v>
      </c>
      <c r="M11" s="727"/>
      <c r="N11" s="733"/>
      <c r="O11" s="741"/>
      <c r="P11" s="732" t="s">
        <v>66</v>
      </c>
      <c r="Q11" s="726" t="s">
        <v>67</v>
      </c>
      <c r="R11" s="735"/>
      <c r="S11" s="732"/>
    </row>
    <row r="12" spans="1:16302" ht="18.75" customHeight="1" x14ac:dyDescent="0.2">
      <c r="A12" s="710"/>
      <c r="B12" s="727"/>
      <c r="C12" s="730"/>
      <c r="D12" s="727"/>
      <c r="E12" s="733"/>
      <c r="F12" s="394" t="s">
        <v>69</v>
      </c>
      <c r="G12" s="631" t="s">
        <v>69</v>
      </c>
      <c r="H12" s="632"/>
      <c r="I12" s="727"/>
      <c r="J12" s="733"/>
      <c r="K12" s="394"/>
      <c r="L12" s="730"/>
      <c r="M12" s="727"/>
      <c r="N12" s="733"/>
      <c r="O12" s="741"/>
      <c r="P12" s="733"/>
      <c r="Q12" s="728"/>
      <c r="R12" s="736"/>
      <c r="S12" s="734"/>
    </row>
    <row r="13" spans="1:16302" ht="117" customHeight="1" x14ac:dyDescent="0.2">
      <c r="A13" s="711"/>
      <c r="B13" s="728"/>
      <c r="C13" s="731"/>
      <c r="D13" s="728"/>
      <c r="E13" s="734"/>
      <c r="F13" s="394" t="s">
        <v>63</v>
      </c>
      <c r="G13" s="631" t="s">
        <v>64</v>
      </c>
      <c r="H13" s="632"/>
      <c r="I13" s="728"/>
      <c r="J13" s="734"/>
      <c r="K13" s="394"/>
      <c r="L13" s="731"/>
      <c r="M13" s="728"/>
      <c r="N13" s="734"/>
      <c r="O13" s="742"/>
      <c r="P13" s="734"/>
      <c r="Q13" s="631" t="s">
        <v>24</v>
      </c>
      <c r="R13" s="632"/>
      <c r="S13" s="394" t="s">
        <v>25</v>
      </c>
    </row>
    <row r="14" spans="1:16302" ht="18.75" x14ac:dyDescent="0.2">
      <c r="A14" s="13">
        <v>1</v>
      </c>
      <c r="B14" s="391">
        <v>2</v>
      </c>
      <c r="C14" s="158">
        <v>3</v>
      </c>
      <c r="D14" s="738">
        <v>4</v>
      </c>
      <c r="E14" s="739"/>
      <c r="F14" s="158">
        <v>5</v>
      </c>
      <c r="G14" s="738">
        <v>6</v>
      </c>
      <c r="H14" s="739"/>
      <c r="I14" s="738">
        <v>7</v>
      </c>
      <c r="J14" s="739"/>
      <c r="K14" s="158"/>
      <c r="L14" s="158">
        <v>8</v>
      </c>
      <c r="M14" s="738">
        <v>9</v>
      </c>
      <c r="N14" s="739"/>
      <c r="O14" s="192">
        <v>10</v>
      </c>
      <c r="P14" s="392">
        <v>11</v>
      </c>
      <c r="Q14" s="738">
        <v>12</v>
      </c>
      <c r="R14" s="739"/>
      <c r="S14" s="391">
        <v>13</v>
      </c>
    </row>
    <row r="15" spans="1:16302" ht="23.25" customHeight="1" x14ac:dyDescent="0.2">
      <c r="A15" s="635" t="s">
        <v>26</v>
      </c>
      <c r="B15" s="636"/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7"/>
    </row>
    <row r="16" spans="1:16302" ht="65.25" customHeight="1" x14ac:dyDescent="0.3">
      <c r="A16" s="16">
        <v>1</v>
      </c>
      <c r="B16" s="388" t="s">
        <v>48</v>
      </c>
      <c r="C16" s="386">
        <v>567</v>
      </c>
      <c r="D16" s="672">
        <v>567</v>
      </c>
      <c r="E16" s="673"/>
      <c r="F16" s="42" t="s">
        <v>76</v>
      </c>
      <c r="G16" s="42"/>
      <c r="H16" s="42" t="s">
        <v>75</v>
      </c>
      <c r="I16" s="672">
        <v>75245</v>
      </c>
      <c r="J16" s="673"/>
      <c r="K16" s="93">
        <v>0.9</v>
      </c>
      <c r="L16" s="386">
        <f t="shared" ref="L16:L21" si="0">M16+O16</f>
        <v>69955.08</v>
      </c>
      <c r="M16" s="672">
        <v>63452.68</v>
      </c>
      <c r="N16" s="673"/>
      <c r="O16" s="42">
        <f>Q16+S16</f>
        <v>6502.4</v>
      </c>
      <c r="P16" s="382">
        <f>0</f>
        <v>0</v>
      </c>
      <c r="Q16" s="672">
        <f>0</f>
        <v>0</v>
      </c>
      <c r="R16" s="673"/>
      <c r="S16" s="386">
        <v>6502.4</v>
      </c>
    </row>
    <row r="17" spans="1:61" ht="66.75" customHeight="1" x14ac:dyDescent="0.2">
      <c r="A17" s="16">
        <v>2</v>
      </c>
      <c r="B17" s="22" t="s">
        <v>44</v>
      </c>
      <c r="C17" s="386">
        <v>377</v>
      </c>
      <c r="D17" s="672">
        <v>377</v>
      </c>
      <c r="E17" s="673"/>
      <c r="F17" s="42" t="s">
        <v>76</v>
      </c>
      <c r="G17" s="650" t="s">
        <v>11</v>
      </c>
      <c r="H17" s="651"/>
      <c r="I17" s="672">
        <v>106395</v>
      </c>
      <c r="J17" s="673"/>
      <c r="K17" s="94">
        <v>0.9</v>
      </c>
      <c r="L17" s="386">
        <f t="shared" si="0"/>
        <v>96255.54</v>
      </c>
      <c r="M17" s="672">
        <v>3576.03</v>
      </c>
      <c r="N17" s="673"/>
      <c r="O17" s="42">
        <f>Q17+S17</f>
        <v>92679.51</v>
      </c>
      <c r="P17" s="382">
        <f>0</f>
        <v>0</v>
      </c>
      <c r="Q17" s="672">
        <v>72000</v>
      </c>
      <c r="R17" s="673"/>
      <c r="S17" s="386">
        <v>20679.509999999998</v>
      </c>
    </row>
    <row r="18" spans="1:61" ht="44.25" customHeight="1" x14ac:dyDescent="0.2">
      <c r="A18" s="16">
        <v>3</v>
      </c>
      <c r="B18" s="388" t="s">
        <v>30</v>
      </c>
      <c r="C18" s="386">
        <v>502</v>
      </c>
      <c r="D18" s="672">
        <v>502</v>
      </c>
      <c r="E18" s="673"/>
      <c r="F18" s="42" t="s">
        <v>76</v>
      </c>
      <c r="G18" s="650" t="s">
        <v>11</v>
      </c>
      <c r="H18" s="651"/>
      <c r="I18" s="672">
        <v>99451</v>
      </c>
      <c r="J18" s="673"/>
      <c r="K18" s="94">
        <v>0.9</v>
      </c>
      <c r="L18" s="386">
        <f t="shared" si="0"/>
        <v>92937.2</v>
      </c>
      <c r="M18" s="672">
        <v>20602.2</v>
      </c>
      <c r="N18" s="673"/>
      <c r="O18" s="42">
        <f>Q18+S18</f>
        <v>72335</v>
      </c>
      <c r="P18" s="382">
        <f>0</f>
        <v>0</v>
      </c>
      <c r="Q18" s="672">
        <v>43335</v>
      </c>
      <c r="R18" s="673"/>
      <c r="S18" s="386">
        <v>29000</v>
      </c>
    </row>
    <row r="19" spans="1:61" ht="54" customHeight="1" x14ac:dyDescent="0.2">
      <c r="A19" s="16">
        <v>4</v>
      </c>
      <c r="B19" s="22" t="s">
        <v>37</v>
      </c>
      <c r="C19" s="386">
        <v>1064</v>
      </c>
      <c r="D19" s="672">
        <v>1064</v>
      </c>
      <c r="E19" s="673"/>
      <c r="F19" s="42" t="s">
        <v>76</v>
      </c>
      <c r="G19" s="650" t="s">
        <v>12</v>
      </c>
      <c r="H19" s="651"/>
      <c r="I19" s="672">
        <v>114278</v>
      </c>
      <c r="J19" s="673"/>
      <c r="K19" s="94">
        <v>0.9</v>
      </c>
      <c r="L19" s="386">
        <f t="shared" si="0"/>
        <v>90793.62</v>
      </c>
      <c r="M19" s="672">
        <v>39655.74</v>
      </c>
      <c r="N19" s="673"/>
      <c r="O19" s="42">
        <f>Q19+S19</f>
        <v>51137.880000000005</v>
      </c>
      <c r="P19" s="382">
        <f>0</f>
        <v>0</v>
      </c>
      <c r="Q19" s="672">
        <v>40298.870000000003</v>
      </c>
      <c r="R19" s="673"/>
      <c r="S19" s="386">
        <f>(3000+39850.2)-14839.89-19541+2369.7</f>
        <v>10839.009999999998</v>
      </c>
    </row>
    <row r="20" spans="1:61" ht="39" customHeight="1" x14ac:dyDescent="0.25">
      <c r="A20" s="82">
        <v>5</v>
      </c>
      <c r="B20" s="53" t="s">
        <v>38</v>
      </c>
      <c r="C20" s="131">
        <v>1329</v>
      </c>
      <c r="D20" s="680">
        <v>1329</v>
      </c>
      <c r="E20" s="681"/>
      <c r="F20" s="386" t="s">
        <v>76</v>
      </c>
      <c r="G20" s="680" t="s">
        <v>11</v>
      </c>
      <c r="H20" s="681"/>
      <c r="I20" s="672">
        <v>140749</v>
      </c>
      <c r="J20" s="673"/>
      <c r="K20" s="100">
        <v>0.9</v>
      </c>
      <c r="L20" s="386">
        <f t="shared" si="0"/>
        <v>117514.59</v>
      </c>
      <c r="M20" s="680">
        <v>14514.59</v>
      </c>
      <c r="N20" s="681"/>
      <c r="O20" s="386">
        <f>Q20+S20</f>
        <v>103000</v>
      </c>
      <c r="P20" s="382">
        <f>0</f>
        <v>0</v>
      </c>
      <c r="Q20" s="672">
        <f>72163-15000</f>
        <v>57163</v>
      </c>
      <c r="R20" s="673"/>
      <c r="S20" s="386">
        <v>45837</v>
      </c>
      <c r="T20" s="251"/>
    </row>
    <row r="21" spans="1:61" s="89" customFormat="1" ht="60" customHeight="1" x14ac:dyDescent="0.3">
      <c r="A21" s="16">
        <v>6</v>
      </c>
      <c r="B21" s="388" t="s">
        <v>56</v>
      </c>
      <c r="C21" s="386">
        <v>549</v>
      </c>
      <c r="D21" s="386"/>
      <c r="E21" s="386">
        <f>C21</f>
        <v>549</v>
      </c>
      <c r="F21" s="386" t="s">
        <v>76</v>
      </c>
      <c r="G21" s="386"/>
      <c r="H21" s="386" t="s">
        <v>11</v>
      </c>
      <c r="I21" s="672">
        <v>104103</v>
      </c>
      <c r="J21" s="673"/>
      <c r="K21" s="93">
        <v>0.9</v>
      </c>
      <c r="L21" s="386">
        <f t="shared" si="0"/>
        <v>94255.86</v>
      </c>
      <c r="M21" s="672">
        <v>59255.86</v>
      </c>
      <c r="N21" s="673"/>
      <c r="O21" s="386">
        <f>P21+Q21+S21</f>
        <v>35000</v>
      </c>
      <c r="P21" s="382">
        <f>0</f>
        <v>0</v>
      </c>
      <c r="Q21" s="672">
        <f>0</f>
        <v>0</v>
      </c>
      <c r="R21" s="673"/>
      <c r="S21" s="386">
        <v>35000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48"/>
    </row>
    <row r="22" spans="1:61" s="15" customFormat="1" ht="40.5" customHeight="1" x14ac:dyDescent="0.3">
      <c r="A22" s="16">
        <v>7</v>
      </c>
      <c r="B22" s="57" t="s">
        <v>10</v>
      </c>
      <c r="C22" s="386">
        <v>1717</v>
      </c>
      <c r="D22" s="386"/>
      <c r="E22" s="386">
        <f>C22</f>
        <v>1717</v>
      </c>
      <c r="F22" s="386" t="s">
        <v>11</v>
      </c>
      <c r="G22" s="386"/>
      <c r="H22" s="386" t="s">
        <v>7</v>
      </c>
      <c r="I22" s="381">
        <v>170000</v>
      </c>
      <c r="J22" s="382">
        <f>SUM(I22)</f>
        <v>170000</v>
      </c>
      <c r="K22" s="20">
        <v>0.9</v>
      </c>
      <c r="L22" s="386">
        <f>O22</f>
        <v>166215.82</v>
      </c>
      <c r="M22" s="361"/>
      <c r="N22" s="382">
        <v>0</v>
      </c>
      <c r="O22" s="386">
        <f>Q22+S22</f>
        <v>166215.82</v>
      </c>
      <c r="P22" s="382">
        <f>0</f>
        <v>0</v>
      </c>
      <c r="Q22" s="672">
        <f>37800+10349.82-19000</f>
        <v>29149.82</v>
      </c>
      <c r="R22" s="673"/>
      <c r="S22" s="386">
        <f>87066-10000+60000</f>
        <v>137066</v>
      </c>
    </row>
    <row r="23" spans="1:61" s="15" customFormat="1" ht="38.25" customHeight="1" x14ac:dyDescent="0.3">
      <c r="A23" s="16">
        <v>8</v>
      </c>
      <c r="B23" s="57" t="s">
        <v>79</v>
      </c>
      <c r="C23" s="386">
        <v>711.8</v>
      </c>
      <c r="D23" s="386"/>
      <c r="E23" s="386">
        <f>C23</f>
        <v>711.8</v>
      </c>
      <c r="F23" s="386" t="s">
        <v>12</v>
      </c>
      <c r="G23" s="386" t="s">
        <v>9</v>
      </c>
      <c r="H23" s="386" t="s">
        <v>9</v>
      </c>
      <c r="I23" s="381">
        <v>117314.16</v>
      </c>
      <c r="J23" s="382">
        <f>SUM(I23)</f>
        <v>117314.16</v>
      </c>
      <c r="K23" s="20">
        <v>0.9</v>
      </c>
      <c r="L23" s="386">
        <f>O23</f>
        <v>107628.16</v>
      </c>
      <c r="M23" s="361"/>
      <c r="N23" s="382">
        <v>0</v>
      </c>
      <c r="O23" s="386">
        <f>Q23+S23</f>
        <v>107628.16</v>
      </c>
      <c r="P23" s="382">
        <f>0</f>
        <v>0</v>
      </c>
      <c r="Q23" s="672">
        <f>23000+19000+15536.08-20000-6203</f>
        <v>31333.08</v>
      </c>
      <c r="R23" s="673"/>
      <c r="S23" s="386">
        <v>76295.08</v>
      </c>
    </row>
    <row r="24" spans="1:61" s="15" customFormat="1" ht="55.5" customHeight="1" x14ac:dyDescent="0.3">
      <c r="A24" s="16">
        <v>9</v>
      </c>
      <c r="B24" s="58" t="s">
        <v>82</v>
      </c>
      <c r="C24" s="386">
        <v>610</v>
      </c>
      <c r="D24" s="386"/>
      <c r="E24" s="386">
        <f>C24</f>
        <v>610</v>
      </c>
      <c r="F24" s="386" t="s">
        <v>12</v>
      </c>
      <c r="G24" s="386" t="s">
        <v>9</v>
      </c>
      <c r="H24" s="386" t="s">
        <v>9</v>
      </c>
      <c r="I24" s="381">
        <v>122000</v>
      </c>
      <c r="J24" s="382">
        <f>SUM(I24)</f>
        <v>122000</v>
      </c>
      <c r="K24" s="20">
        <v>0.9</v>
      </c>
      <c r="L24" s="386">
        <f>O24</f>
        <v>111019.99999999999</v>
      </c>
      <c r="M24" s="361"/>
      <c r="N24" s="382">
        <v>0</v>
      </c>
      <c r="O24" s="386">
        <f>Q24+S24</f>
        <v>111019.99999999999</v>
      </c>
      <c r="P24" s="382">
        <f>0</f>
        <v>0</v>
      </c>
      <c r="Q24" s="672">
        <f>19000+10000+2609.49-20000+23978.71-8126.2-6203+1378.6</f>
        <v>22637.599999999995</v>
      </c>
      <c r="R24" s="673"/>
      <c r="S24" s="386">
        <v>88382.399999999994</v>
      </c>
    </row>
    <row r="25" spans="1:61" s="15" customFormat="1" ht="53.25" customHeight="1" x14ac:dyDescent="0.3">
      <c r="A25" s="16">
        <v>10</v>
      </c>
      <c r="B25" s="57" t="s">
        <v>58</v>
      </c>
      <c r="C25" s="386">
        <v>601</v>
      </c>
      <c r="D25" s="386"/>
      <c r="E25" s="386">
        <f>C25</f>
        <v>601</v>
      </c>
      <c r="F25" s="386" t="s">
        <v>11</v>
      </c>
      <c r="G25" s="386" t="s">
        <v>9</v>
      </c>
      <c r="H25" s="386" t="s">
        <v>13</v>
      </c>
      <c r="I25" s="381">
        <v>120200</v>
      </c>
      <c r="J25" s="382">
        <f>SUM(I25)</f>
        <v>120200</v>
      </c>
      <c r="K25" s="20">
        <v>0.9</v>
      </c>
      <c r="L25" s="386">
        <f>O25</f>
        <v>109382</v>
      </c>
      <c r="M25" s="361"/>
      <c r="N25" s="382">
        <v>0</v>
      </c>
      <c r="O25" s="386">
        <f>Q25+S25</f>
        <v>109382</v>
      </c>
      <c r="P25" s="382">
        <f>0</f>
        <v>0</v>
      </c>
      <c r="Q25" s="672">
        <f>22000+38000-944.77-27000-6203-0.49</f>
        <v>25851.74</v>
      </c>
      <c r="R25" s="673"/>
      <c r="S25" s="386">
        <v>83530.259999999995</v>
      </c>
    </row>
    <row r="26" spans="1:61" ht="42" customHeight="1" x14ac:dyDescent="0.3">
      <c r="A26" s="743"/>
      <c r="B26" s="744"/>
      <c r="C26" s="368">
        <f>SUM(C16:C25)</f>
        <v>8027.8</v>
      </c>
      <c r="D26" s="368">
        <f>SUM(D16:D25)</f>
        <v>3839</v>
      </c>
      <c r="E26" s="368">
        <v>8027.8</v>
      </c>
      <c r="F26" s="368"/>
      <c r="G26" s="368"/>
      <c r="H26" s="368"/>
      <c r="I26" s="745">
        <f>SUM(I16:I25)</f>
        <v>1169735.1600000001</v>
      </c>
      <c r="J26" s="746"/>
      <c r="K26" s="389"/>
      <c r="L26" s="368">
        <f>SUM(L16:L25)</f>
        <v>1055957.8700000001</v>
      </c>
      <c r="M26" s="749">
        <f>SUM(M16:M25)</f>
        <v>201057.09999999998</v>
      </c>
      <c r="N26" s="750"/>
      <c r="O26" s="368">
        <f>SUM(O16:O25)</f>
        <v>854900.77</v>
      </c>
      <c r="P26" s="368">
        <v>0</v>
      </c>
      <c r="Q26" s="749">
        <f>SUM(Q16:R25)</f>
        <v>321769.11</v>
      </c>
      <c r="R26" s="750"/>
      <c r="S26" s="39">
        <f>SUM(S16:S25)</f>
        <v>533131.66</v>
      </c>
      <c r="T26" s="252"/>
      <c r="U26" s="154">
        <f>Q26-400000</f>
        <v>-78230.890000000014</v>
      </c>
    </row>
    <row r="27" spans="1:61" ht="51.75" hidden="1" customHeight="1" x14ac:dyDescent="0.2">
      <c r="A27" s="16"/>
      <c r="B27" s="57" t="s">
        <v>46</v>
      </c>
      <c r="C27" s="757"/>
      <c r="D27" s="758"/>
      <c r="E27" s="155"/>
      <c r="F27" s="757"/>
      <c r="G27" s="758"/>
      <c r="H27" s="16"/>
      <c r="I27" s="757"/>
      <c r="J27" s="758"/>
      <c r="K27" s="16"/>
      <c r="L27" s="757"/>
      <c r="M27" s="758"/>
      <c r="N27" s="16"/>
      <c r="O27" s="156"/>
      <c r="P27" s="13"/>
      <c r="Q27" s="759"/>
      <c r="R27" s="758"/>
      <c r="S27" s="374"/>
    </row>
    <row r="28" spans="1:61" ht="26.25" hidden="1" customHeight="1" x14ac:dyDescent="0.3">
      <c r="A28" s="16"/>
      <c r="B28" s="56" t="s">
        <v>84</v>
      </c>
      <c r="C28" s="16"/>
      <c r="D28" s="16"/>
      <c r="E28" s="155"/>
      <c r="F28" s="16"/>
      <c r="G28" s="16"/>
      <c r="H28" s="16"/>
      <c r="I28" s="16"/>
      <c r="J28" s="16"/>
      <c r="K28" s="16"/>
      <c r="L28" s="16"/>
      <c r="M28" s="16"/>
      <c r="N28" s="16"/>
      <c r="O28" s="156"/>
      <c r="P28" s="13"/>
      <c r="Q28" s="760"/>
      <c r="R28" s="760"/>
      <c r="S28" s="374">
        <v>258297.66</v>
      </c>
      <c r="T28" s="238"/>
    </row>
    <row r="29" spans="1:61" ht="26.25" customHeight="1" x14ac:dyDescent="0.2">
      <c r="A29" s="16"/>
      <c r="B29" s="635" t="s">
        <v>104</v>
      </c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7"/>
      <c r="U29" s="242"/>
    </row>
    <row r="30" spans="1:61" ht="65.25" customHeight="1" x14ac:dyDescent="0.2">
      <c r="A30" s="16">
        <v>1</v>
      </c>
      <c r="B30" s="57" t="s">
        <v>88</v>
      </c>
      <c r="C30" s="18">
        <v>717</v>
      </c>
      <c r="D30" s="384"/>
      <c r="E30" s="393"/>
      <c r="F30" s="394"/>
      <c r="G30" s="394"/>
      <c r="H30" s="394"/>
      <c r="I30" s="672">
        <v>113514</v>
      </c>
      <c r="J30" s="673"/>
      <c r="K30" s="386">
        <v>0.9</v>
      </c>
      <c r="L30" s="386">
        <f>M30+O30</f>
        <v>91482.12</v>
      </c>
      <c r="M30" s="672">
        <v>40967.75</v>
      </c>
      <c r="N30" s="673"/>
      <c r="O30" s="386">
        <f>Q30+S30</f>
        <v>50514.37</v>
      </c>
      <c r="P30" s="382">
        <f>Q30</f>
        <v>50514.37</v>
      </c>
      <c r="Q30" s="672">
        <v>50514.37</v>
      </c>
      <c r="R30" s="673"/>
      <c r="S30" s="386">
        <v>0</v>
      </c>
    </row>
    <row r="31" spans="1:61" ht="57.75" customHeight="1" x14ac:dyDescent="0.3">
      <c r="A31" s="16">
        <v>2</v>
      </c>
      <c r="B31" s="57" t="s">
        <v>89</v>
      </c>
      <c r="C31" s="18">
        <v>959.7</v>
      </c>
      <c r="D31" s="394"/>
      <c r="E31" s="18"/>
      <c r="F31" s="394"/>
      <c r="G31" s="394"/>
      <c r="H31" s="394"/>
      <c r="I31" s="381">
        <v>74778</v>
      </c>
      <c r="J31" s="382">
        <f>SUM(I31)</f>
        <v>74778</v>
      </c>
      <c r="K31" s="20"/>
      <c r="L31" s="386">
        <f>N31+O31</f>
        <v>56861.130000000005</v>
      </c>
      <c r="M31" s="361"/>
      <c r="N31" s="382">
        <v>29144.61</v>
      </c>
      <c r="O31" s="386">
        <f>Q31+S31</f>
        <v>27716.52</v>
      </c>
      <c r="P31" s="382">
        <f>Q31</f>
        <v>27716.52</v>
      </c>
      <c r="Q31" s="672">
        <v>27716.52</v>
      </c>
      <c r="R31" s="673"/>
      <c r="S31" s="386">
        <v>0</v>
      </c>
      <c r="T31" s="153">
        <v>29144.61</v>
      </c>
    </row>
    <row r="32" spans="1:61" ht="26.25" customHeight="1" x14ac:dyDescent="0.2">
      <c r="A32" s="743" t="s">
        <v>94</v>
      </c>
      <c r="B32" s="744"/>
      <c r="C32" s="313">
        <f>C26+C30+C31</f>
        <v>9704.5</v>
      </c>
      <c r="D32" s="180">
        <f>D26+D30+D31</f>
        <v>3839</v>
      </c>
      <c r="E32" s="180"/>
      <c r="F32" s="179"/>
      <c r="G32" s="179"/>
      <c r="H32" s="179"/>
      <c r="I32" s="181">
        <f>I26+I30+I31</f>
        <v>1358027.1600000001</v>
      </c>
      <c r="J32" s="181">
        <f>J26+J30+J31</f>
        <v>74778</v>
      </c>
      <c r="K32" s="181">
        <f>K26+K30+K31</f>
        <v>0.9</v>
      </c>
      <c r="L32" s="181">
        <f>L26+L30+L31</f>
        <v>1204301.1200000001</v>
      </c>
      <c r="M32" s="181">
        <f>M26+M30+M31</f>
        <v>242024.84999999998</v>
      </c>
      <c r="N32" s="181">
        <f>M26+M30+N31</f>
        <v>271169.45999999996</v>
      </c>
      <c r="O32" s="181">
        <f>O26+O30+O31</f>
        <v>933131.66</v>
      </c>
      <c r="P32" s="369">
        <f>SUM(P30:P31)</f>
        <v>78230.89</v>
      </c>
      <c r="Q32" s="775">
        <f>Q26+Q30+Q31</f>
        <v>400000</v>
      </c>
      <c r="R32" s="776"/>
      <c r="S32" s="39">
        <f>S26</f>
        <v>533131.66</v>
      </c>
    </row>
    <row r="33" spans="1:60" ht="26.25" hidden="1" customHeight="1" x14ac:dyDescent="0.2">
      <c r="A33" s="388"/>
      <c r="B33" s="59"/>
      <c r="C33" s="168"/>
      <c r="D33" s="168"/>
      <c r="E33" s="169"/>
      <c r="F33" s="168"/>
      <c r="G33" s="168"/>
      <c r="H33" s="168"/>
      <c r="I33" s="168"/>
      <c r="J33" s="168"/>
      <c r="K33" s="168"/>
      <c r="L33" s="168"/>
      <c r="M33" s="168"/>
      <c r="N33" s="168"/>
      <c r="O33" s="170"/>
      <c r="P33" s="171"/>
      <c r="Q33" s="766">
        <v>400000</v>
      </c>
      <c r="R33" s="766"/>
      <c r="S33" s="380"/>
    </row>
    <row r="34" spans="1:60" ht="26.25" hidden="1" customHeight="1" x14ac:dyDescent="0.2">
      <c r="A34" s="388"/>
      <c r="B34" s="59"/>
      <c r="C34" s="168"/>
      <c r="D34" s="168"/>
      <c r="E34" s="169"/>
      <c r="F34" s="168"/>
      <c r="G34" s="168"/>
      <c r="H34" s="168"/>
      <c r="I34" s="168"/>
      <c r="J34" s="168"/>
      <c r="K34" s="168"/>
      <c r="L34" s="168"/>
      <c r="M34" s="168"/>
      <c r="N34" s="168"/>
      <c r="O34" s="170"/>
      <c r="P34" s="171"/>
      <c r="Q34" s="766">
        <f>Q26+Q30+Q31</f>
        <v>400000</v>
      </c>
      <c r="R34" s="766"/>
      <c r="S34" s="380"/>
    </row>
    <row r="35" spans="1:60" ht="36.75" customHeight="1" x14ac:dyDescent="0.2">
      <c r="A35" s="761" t="s">
        <v>123</v>
      </c>
      <c r="B35" s="762"/>
      <c r="C35" s="762"/>
      <c r="D35" s="762"/>
      <c r="E35" s="762"/>
      <c r="F35" s="762"/>
      <c r="G35" s="762"/>
      <c r="H35" s="762"/>
      <c r="I35" s="762"/>
      <c r="J35" s="762"/>
      <c r="K35" s="762"/>
      <c r="L35" s="762"/>
      <c r="M35" s="762"/>
      <c r="N35" s="762"/>
      <c r="O35" s="762"/>
      <c r="P35" s="762"/>
      <c r="Q35" s="762"/>
      <c r="R35" s="762"/>
      <c r="S35" s="763"/>
    </row>
    <row r="36" spans="1:60" s="113" customFormat="1" ht="80.25" hidden="1" customHeight="1" x14ac:dyDescent="0.2">
      <c r="A36" s="16">
        <v>1</v>
      </c>
      <c r="B36" s="388" t="s">
        <v>52</v>
      </c>
      <c r="C36" s="631">
        <v>581</v>
      </c>
      <c r="D36" s="632"/>
      <c r="E36" s="18" t="s">
        <v>39</v>
      </c>
      <c r="F36" s="394" t="s">
        <v>76</v>
      </c>
      <c r="G36" s="394" t="s">
        <v>76</v>
      </c>
      <c r="H36" s="395" t="s">
        <v>7</v>
      </c>
      <c r="I36" s="672">
        <v>84544</v>
      </c>
      <c r="J36" s="673"/>
      <c r="K36" s="381"/>
      <c r="L36" s="672">
        <v>73959.7</v>
      </c>
      <c r="M36" s="673"/>
      <c r="N36" s="386">
        <v>62641.85</v>
      </c>
      <c r="O36" s="386">
        <v>1973.18</v>
      </c>
      <c r="P36" s="386">
        <f>0</f>
        <v>0</v>
      </c>
      <c r="Q36" s="672">
        <f>0</f>
        <v>0</v>
      </c>
      <c r="R36" s="673"/>
      <c r="S36" s="386">
        <f>1973.18</f>
        <v>1973.18</v>
      </c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</row>
    <row r="37" spans="1:60" s="113" customFormat="1" ht="78" hidden="1" customHeight="1" x14ac:dyDescent="0.3">
      <c r="A37" s="16">
        <v>2</v>
      </c>
      <c r="B37" s="388" t="s">
        <v>53</v>
      </c>
      <c r="C37" s="18">
        <v>405</v>
      </c>
      <c r="D37" s="394"/>
      <c r="E37" s="394" t="s">
        <v>39</v>
      </c>
      <c r="F37" s="394" t="s">
        <v>76</v>
      </c>
      <c r="G37" s="394" t="s">
        <v>76</v>
      </c>
      <c r="H37" s="394" t="s">
        <v>7</v>
      </c>
      <c r="I37" s="672">
        <v>68226</v>
      </c>
      <c r="J37" s="673"/>
      <c r="K37" s="20">
        <v>0.9</v>
      </c>
      <c r="L37" s="386">
        <v>60339.6</v>
      </c>
      <c r="M37" s="672">
        <v>50670.04</v>
      </c>
      <c r="N37" s="673"/>
      <c r="O37" s="386">
        <f>'[1]Подрядный способ'!$J$5</f>
        <v>2028.02</v>
      </c>
      <c r="P37" s="382">
        <f>0</f>
        <v>0</v>
      </c>
      <c r="Q37" s="672">
        <f>0</f>
        <v>0</v>
      </c>
      <c r="R37" s="673"/>
      <c r="S37" s="386">
        <f>O37</f>
        <v>2028.02</v>
      </c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</row>
    <row r="38" spans="1:60" ht="38.25" customHeight="1" x14ac:dyDescent="0.3">
      <c r="A38" s="4"/>
      <c r="B38" s="185" t="s">
        <v>92</v>
      </c>
      <c r="C38" s="34"/>
      <c r="D38" s="35"/>
      <c r="E38" s="35"/>
      <c r="F38" s="35"/>
      <c r="G38" s="35"/>
      <c r="H38" s="35"/>
      <c r="I38" s="745">
        <f>SUM(I36:J37)</f>
        <v>152770</v>
      </c>
      <c r="J38" s="746"/>
      <c r="K38" s="38"/>
      <c r="L38" s="39">
        <f>SUM(L36:L37)</f>
        <v>134299.29999999999</v>
      </c>
      <c r="M38" s="745">
        <f>SUM(M36:N37)</f>
        <v>113311.89</v>
      </c>
      <c r="N38" s="746"/>
      <c r="O38" s="39">
        <f>P38+Q38+S38</f>
        <v>4001.2</v>
      </c>
      <c r="P38" s="376"/>
      <c r="Q38" s="693">
        <f>SUM(Q36:R37)</f>
        <v>0</v>
      </c>
      <c r="R38" s="767"/>
      <c r="S38" s="39">
        <f>SUM(S36:S37)</f>
        <v>4001.2</v>
      </c>
    </row>
    <row r="39" spans="1:60" ht="42" hidden="1" customHeight="1" x14ac:dyDescent="0.3">
      <c r="A39" s="4"/>
      <c r="B39" s="6" t="s">
        <v>46</v>
      </c>
      <c r="C39" s="34"/>
      <c r="D39" s="35"/>
      <c r="E39" s="35"/>
      <c r="F39" s="35"/>
      <c r="G39" s="35"/>
      <c r="H39" s="35"/>
      <c r="I39" s="381"/>
      <c r="J39" s="385"/>
      <c r="K39" s="253"/>
      <c r="L39" s="386"/>
      <c r="M39" s="377"/>
      <c r="N39" s="382"/>
      <c r="O39" s="39"/>
      <c r="P39" s="376"/>
      <c r="Q39" s="375"/>
      <c r="R39" s="387"/>
      <c r="S39" s="39">
        <f>S38</f>
        <v>4001.2</v>
      </c>
    </row>
    <row r="40" spans="1:60" ht="0.75" hidden="1" customHeight="1" x14ac:dyDescent="0.2">
      <c r="A40" s="657" t="s">
        <v>28</v>
      </c>
      <c r="B40" s="658"/>
      <c r="C40" s="658"/>
      <c r="D40" s="658"/>
      <c r="E40" s="658"/>
      <c r="F40" s="658"/>
      <c r="G40" s="658"/>
      <c r="H40" s="658"/>
      <c r="I40" s="658"/>
      <c r="J40" s="658"/>
      <c r="K40" s="658"/>
      <c r="L40" s="658"/>
      <c r="M40" s="658"/>
      <c r="N40" s="658"/>
      <c r="O40" s="658"/>
      <c r="P40" s="658"/>
      <c r="Q40" s="658"/>
      <c r="R40" s="658"/>
      <c r="S40" s="659"/>
    </row>
    <row r="41" spans="1:60" s="45" customFormat="1" ht="75.75" hidden="1" customHeight="1" x14ac:dyDescent="0.2">
      <c r="A41" s="8" t="s">
        <v>41</v>
      </c>
      <c r="B41" s="378" t="s">
        <v>41</v>
      </c>
      <c r="C41" s="46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381" t="s">
        <v>41</v>
      </c>
      <c r="J41" s="385"/>
      <c r="K41" s="385"/>
      <c r="L41" s="386" t="s">
        <v>41</v>
      </c>
      <c r="M41" s="390"/>
      <c r="N41" s="382" t="s">
        <v>41</v>
      </c>
      <c r="O41" s="42" t="s">
        <v>41</v>
      </c>
      <c r="P41" s="399" t="s">
        <v>41</v>
      </c>
      <c r="Q41" s="398" t="s">
        <v>41</v>
      </c>
      <c r="R41" s="379"/>
      <c r="S41" s="390" t="s">
        <v>41</v>
      </c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</row>
    <row r="42" spans="1:60" s="45" customFormat="1" ht="33.75" hidden="1" customHeight="1" x14ac:dyDescent="0.2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</row>
    <row r="43" spans="1:60" ht="46.5" hidden="1" customHeight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</row>
    <row r="44" spans="1:60" ht="24.75" customHeight="1" x14ac:dyDescent="0.2">
      <c r="A44" s="635" t="s">
        <v>51</v>
      </c>
      <c r="B44" s="636"/>
      <c r="C44" s="636"/>
      <c r="D44" s="636"/>
      <c r="E44" s="636"/>
      <c r="F44" s="636"/>
      <c r="G44" s="636"/>
      <c r="H44" s="636"/>
      <c r="I44" s="636"/>
      <c r="J44" s="636"/>
      <c r="K44" s="636"/>
      <c r="L44" s="636"/>
      <c r="M44" s="636"/>
      <c r="N44" s="636"/>
      <c r="O44" s="636"/>
      <c r="P44" s="636"/>
      <c r="Q44" s="636"/>
      <c r="R44" s="636"/>
      <c r="S44" s="637"/>
    </row>
    <row r="45" spans="1:60" ht="60.75" customHeight="1" x14ac:dyDescent="0.2">
      <c r="A45" s="16" t="s">
        <v>71</v>
      </c>
      <c r="B45" s="61" t="s">
        <v>10</v>
      </c>
      <c r="C45" s="142">
        <v>1717</v>
      </c>
      <c r="D45" s="395"/>
      <c r="E45" s="142"/>
      <c r="F45" s="660" t="s">
        <v>74</v>
      </c>
      <c r="G45" s="654"/>
      <c r="H45" s="395" t="s">
        <v>75</v>
      </c>
      <c r="I45" s="631"/>
      <c r="J45" s="632"/>
      <c r="K45" s="384"/>
      <c r="L45" s="672"/>
      <c r="M45" s="673"/>
      <c r="N45" s="386">
        <v>0</v>
      </c>
      <c r="O45" s="386">
        <v>12000</v>
      </c>
      <c r="P45" s="386">
        <v>0</v>
      </c>
      <c r="Q45" s="672">
        <v>0</v>
      </c>
      <c r="R45" s="673"/>
      <c r="S45" s="386">
        <f>O45</f>
        <v>12000</v>
      </c>
    </row>
    <row r="46" spans="1:60" ht="63.75" customHeight="1" x14ac:dyDescent="0.2">
      <c r="A46" s="16">
        <v>2</v>
      </c>
      <c r="B46" s="61" t="s">
        <v>55</v>
      </c>
      <c r="C46" s="142">
        <v>1206</v>
      </c>
      <c r="D46" s="395"/>
      <c r="E46" s="142"/>
      <c r="F46" s="660" t="s">
        <v>86</v>
      </c>
      <c r="G46" s="654"/>
      <c r="H46" s="395" t="s">
        <v>13</v>
      </c>
      <c r="I46" s="631"/>
      <c r="J46" s="632"/>
      <c r="K46" s="394"/>
      <c r="L46" s="672"/>
      <c r="M46" s="673"/>
      <c r="N46" s="386">
        <v>0</v>
      </c>
      <c r="O46" s="386">
        <v>12000</v>
      </c>
      <c r="P46" s="386">
        <f>0</f>
        <v>0</v>
      </c>
      <c r="Q46" s="672">
        <f>0</f>
        <v>0</v>
      </c>
      <c r="R46" s="673"/>
      <c r="S46" s="386">
        <v>11000</v>
      </c>
    </row>
    <row r="47" spans="1:60" ht="62.25" customHeight="1" x14ac:dyDescent="0.2">
      <c r="A47" s="16">
        <v>3</v>
      </c>
      <c r="B47" s="56" t="s">
        <v>83</v>
      </c>
      <c r="C47" s="142">
        <v>514</v>
      </c>
      <c r="D47" s="395"/>
      <c r="E47" s="142"/>
      <c r="F47" s="660" t="s">
        <v>13</v>
      </c>
      <c r="G47" s="654"/>
      <c r="H47" s="395" t="s">
        <v>9</v>
      </c>
      <c r="I47" s="631"/>
      <c r="J47" s="632"/>
      <c r="K47" s="394"/>
      <c r="L47" s="672"/>
      <c r="M47" s="673"/>
      <c r="N47" s="386">
        <v>0</v>
      </c>
      <c r="O47" s="386">
        <f>S47</f>
        <v>8000</v>
      </c>
      <c r="P47" s="386">
        <f>0</f>
        <v>0</v>
      </c>
      <c r="Q47" s="672">
        <f>0</f>
        <v>0</v>
      </c>
      <c r="R47" s="673"/>
      <c r="S47" s="386">
        <v>8000</v>
      </c>
    </row>
    <row r="48" spans="1:60" ht="60.75" customHeight="1" x14ac:dyDescent="0.2">
      <c r="A48" s="16">
        <v>4</v>
      </c>
      <c r="B48" s="61" t="s">
        <v>93</v>
      </c>
      <c r="C48" s="18">
        <v>365</v>
      </c>
      <c r="D48" s="395"/>
      <c r="E48" s="142"/>
      <c r="F48" s="660" t="s">
        <v>12</v>
      </c>
      <c r="G48" s="654"/>
      <c r="H48" s="395" t="s">
        <v>7</v>
      </c>
      <c r="I48" s="631"/>
      <c r="J48" s="632"/>
      <c r="K48" s="394"/>
      <c r="L48" s="774"/>
      <c r="M48" s="774"/>
      <c r="N48" s="386">
        <v>0</v>
      </c>
      <c r="O48" s="386">
        <f>S48</f>
        <v>8000</v>
      </c>
      <c r="P48" s="386">
        <f>0</f>
        <v>0</v>
      </c>
      <c r="Q48" s="672">
        <f>0</f>
        <v>0</v>
      </c>
      <c r="R48" s="673"/>
      <c r="S48" s="386">
        <v>8000</v>
      </c>
    </row>
    <row r="49" spans="1:21" ht="60.75" customHeight="1" x14ac:dyDescent="0.2">
      <c r="A49" s="16">
        <v>5</v>
      </c>
      <c r="B49" s="61" t="s">
        <v>57</v>
      </c>
      <c r="C49" s="142">
        <v>697</v>
      </c>
      <c r="D49" s="395"/>
      <c r="E49" s="142"/>
      <c r="F49" s="660" t="s">
        <v>12</v>
      </c>
      <c r="G49" s="654"/>
      <c r="H49" s="395" t="s">
        <v>7</v>
      </c>
      <c r="I49" s="631"/>
      <c r="J49" s="632"/>
      <c r="K49" s="394"/>
      <c r="L49" s="672"/>
      <c r="M49" s="673"/>
      <c r="N49" s="386">
        <v>0</v>
      </c>
      <c r="O49" s="386">
        <f>S49</f>
        <v>10000</v>
      </c>
      <c r="P49" s="386">
        <f>0</f>
        <v>0</v>
      </c>
      <c r="Q49" s="672">
        <f>0</f>
        <v>0</v>
      </c>
      <c r="R49" s="673"/>
      <c r="S49" s="386">
        <v>10000</v>
      </c>
    </row>
    <row r="50" spans="1:21" ht="60.75" customHeight="1" x14ac:dyDescent="0.2">
      <c r="A50" s="16">
        <v>6</v>
      </c>
      <c r="B50" s="57" t="s">
        <v>79</v>
      </c>
      <c r="C50" s="142">
        <v>767</v>
      </c>
      <c r="D50" s="395"/>
      <c r="E50" s="142"/>
      <c r="F50" s="660" t="s">
        <v>74</v>
      </c>
      <c r="G50" s="654"/>
      <c r="H50" s="395" t="s">
        <v>75</v>
      </c>
      <c r="I50" s="394"/>
      <c r="J50" s="394"/>
      <c r="K50" s="394"/>
      <c r="L50" s="386"/>
      <c r="M50" s="386"/>
      <c r="N50" s="386">
        <v>0</v>
      </c>
      <c r="O50" s="386">
        <f>S50</f>
        <v>10499.99</v>
      </c>
      <c r="P50" s="386">
        <f>0</f>
        <v>0</v>
      </c>
      <c r="Q50" s="672">
        <f>0</f>
        <v>0</v>
      </c>
      <c r="R50" s="673"/>
      <c r="S50" s="386">
        <v>10499.99</v>
      </c>
    </row>
    <row r="51" spans="1:21" ht="60.75" customHeight="1" x14ac:dyDescent="0.2">
      <c r="A51" s="16">
        <v>7</v>
      </c>
      <c r="B51" s="58" t="s">
        <v>78</v>
      </c>
      <c r="C51" s="142">
        <v>610</v>
      </c>
      <c r="D51" s="395"/>
      <c r="E51" s="142"/>
      <c r="F51" s="660" t="s">
        <v>74</v>
      </c>
      <c r="G51" s="654"/>
      <c r="H51" s="395" t="s">
        <v>75</v>
      </c>
      <c r="I51" s="394"/>
      <c r="J51" s="394"/>
      <c r="K51" s="394"/>
      <c r="L51" s="386"/>
      <c r="M51" s="386"/>
      <c r="N51" s="386">
        <v>0</v>
      </c>
      <c r="O51" s="386">
        <f>S51</f>
        <v>10000</v>
      </c>
      <c r="P51" s="386">
        <f>0</f>
        <v>0</v>
      </c>
      <c r="Q51" s="672">
        <f>0</f>
        <v>0</v>
      </c>
      <c r="R51" s="673"/>
      <c r="S51" s="386">
        <v>10000</v>
      </c>
    </row>
    <row r="52" spans="1:21" ht="60.75" customHeight="1" x14ac:dyDescent="0.2">
      <c r="A52" s="16">
        <v>8</v>
      </c>
      <c r="B52" s="57" t="s">
        <v>58</v>
      </c>
      <c r="C52" s="142">
        <v>601</v>
      </c>
      <c r="D52" s="395"/>
      <c r="E52" s="142"/>
      <c r="F52" s="660" t="s">
        <v>74</v>
      </c>
      <c r="G52" s="654"/>
      <c r="H52" s="395" t="s">
        <v>75</v>
      </c>
      <c r="I52" s="394"/>
      <c r="J52" s="394"/>
      <c r="K52" s="394"/>
      <c r="L52" s="386"/>
      <c r="M52" s="386"/>
      <c r="N52" s="386">
        <v>0</v>
      </c>
      <c r="O52" s="386">
        <v>10000</v>
      </c>
      <c r="P52" s="386">
        <f>0</f>
        <v>0</v>
      </c>
      <c r="Q52" s="672">
        <f>0</f>
        <v>0</v>
      </c>
      <c r="R52" s="673"/>
      <c r="S52" s="386">
        <v>9000</v>
      </c>
    </row>
    <row r="53" spans="1:21" ht="49.5" customHeight="1" x14ac:dyDescent="0.2">
      <c r="A53" s="16">
        <v>9</v>
      </c>
      <c r="B53" s="132" t="s">
        <v>38</v>
      </c>
      <c r="C53" s="143">
        <v>1329</v>
      </c>
      <c r="D53" s="721"/>
      <c r="E53" s="722"/>
      <c r="F53" s="395"/>
      <c r="G53" s="676"/>
      <c r="H53" s="677"/>
      <c r="I53" s="672"/>
      <c r="J53" s="673"/>
      <c r="K53" s="100">
        <v>0.9</v>
      </c>
      <c r="L53" s="100"/>
      <c r="M53" s="680">
        <v>0</v>
      </c>
      <c r="N53" s="681"/>
      <c r="O53" s="131">
        <f>1889.55</f>
        <v>1889.55</v>
      </c>
      <c r="P53" s="383">
        <f>O53</f>
        <v>1889.55</v>
      </c>
      <c r="Q53" s="680">
        <v>0</v>
      </c>
      <c r="R53" s="681"/>
      <c r="S53" s="386">
        <v>1889.55</v>
      </c>
    </row>
    <row r="54" spans="1:21" ht="58.5" customHeight="1" x14ac:dyDescent="0.2">
      <c r="A54" s="16">
        <v>10</v>
      </c>
      <c r="B54" s="57" t="s">
        <v>80</v>
      </c>
      <c r="C54" s="142">
        <v>775</v>
      </c>
      <c r="D54" s="395"/>
      <c r="E54" s="142"/>
      <c r="F54" s="660" t="s">
        <v>8</v>
      </c>
      <c r="G54" s="654"/>
      <c r="H54" s="395" t="s">
        <v>12</v>
      </c>
      <c r="I54" s="394"/>
      <c r="J54" s="394"/>
      <c r="K54" s="394"/>
      <c r="L54" s="386"/>
      <c r="M54" s="386"/>
      <c r="N54" s="386">
        <v>0</v>
      </c>
      <c r="O54" s="386">
        <v>120000</v>
      </c>
      <c r="P54" s="386">
        <v>0</v>
      </c>
      <c r="Q54" s="672">
        <v>0</v>
      </c>
      <c r="R54" s="673"/>
      <c r="S54" s="386">
        <f>7000+2327.06</f>
        <v>9327.06</v>
      </c>
    </row>
    <row r="55" spans="1:21" ht="58.5" customHeight="1" x14ac:dyDescent="0.2">
      <c r="A55" s="16">
        <v>11</v>
      </c>
      <c r="B55" s="57" t="s">
        <v>107</v>
      </c>
      <c r="C55" s="142">
        <v>431</v>
      </c>
      <c r="D55" s="395"/>
      <c r="E55" s="142"/>
      <c r="F55" s="660" t="s">
        <v>13</v>
      </c>
      <c r="G55" s="654"/>
      <c r="H55" s="395" t="s">
        <v>47</v>
      </c>
      <c r="I55" s="394"/>
      <c r="J55" s="394"/>
      <c r="K55" s="394"/>
      <c r="L55" s="386"/>
      <c r="M55" s="386"/>
      <c r="N55" s="386">
        <v>0</v>
      </c>
      <c r="O55" s="386">
        <v>10000</v>
      </c>
      <c r="P55" s="386">
        <v>0</v>
      </c>
      <c r="Q55" s="672">
        <v>0</v>
      </c>
      <c r="R55" s="673"/>
      <c r="S55" s="386">
        <v>8500</v>
      </c>
    </row>
    <row r="56" spans="1:21" ht="58.5" customHeight="1" x14ac:dyDescent="0.2">
      <c r="A56" s="16">
        <v>12</v>
      </c>
      <c r="B56" s="57" t="s">
        <v>108</v>
      </c>
      <c r="C56" s="142">
        <v>932.55</v>
      </c>
      <c r="D56" s="395"/>
      <c r="E56" s="142"/>
      <c r="F56" s="660" t="s">
        <v>13</v>
      </c>
      <c r="G56" s="654"/>
      <c r="H56" s="395" t="s">
        <v>47</v>
      </c>
      <c r="I56" s="394"/>
      <c r="J56" s="394"/>
      <c r="K56" s="394"/>
      <c r="L56" s="386"/>
      <c r="M56" s="386"/>
      <c r="N56" s="386">
        <v>0</v>
      </c>
      <c r="O56" s="386">
        <v>14000</v>
      </c>
      <c r="P56" s="386">
        <v>0</v>
      </c>
      <c r="Q56" s="672">
        <v>0</v>
      </c>
      <c r="R56" s="673"/>
      <c r="S56" s="386">
        <v>11000</v>
      </c>
    </row>
    <row r="57" spans="1:21" ht="58.5" hidden="1" customHeight="1" x14ac:dyDescent="0.2">
      <c r="A57" s="16">
        <v>13</v>
      </c>
      <c r="B57" s="57" t="s">
        <v>109</v>
      </c>
      <c r="C57" s="142">
        <v>924</v>
      </c>
      <c r="D57" s="395"/>
      <c r="E57" s="142"/>
      <c r="F57" s="660" t="s">
        <v>13</v>
      </c>
      <c r="G57" s="654"/>
      <c r="H57" s="395" t="s">
        <v>47</v>
      </c>
      <c r="I57" s="394"/>
      <c r="J57" s="394"/>
      <c r="K57" s="394"/>
      <c r="L57" s="394"/>
      <c r="M57" s="394"/>
      <c r="N57" s="374"/>
      <c r="O57" s="374"/>
      <c r="P57" s="374"/>
      <c r="Q57" s="661"/>
      <c r="R57" s="662"/>
      <c r="S57" s="374"/>
    </row>
    <row r="58" spans="1:21" ht="58.5" hidden="1" customHeight="1" x14ac:dyDescent="0.2">
      <c r="A58" s="16">
        <v>14</v>
      </c>
      <c r="B58" s="57" t="s">
        <v>110</v>
      </c>
      <c r="C58" s="142">
        <v>730</v>
      </c>
      <c r="D58" s="395"/>
      <c r="E58" s="142"/>
      <c r="F58" s="660" t="s">
        <v>13</v>
      </c>
      <c r="G58" s="654"/>
      <c r="H58" s="395" t="s">
        <v>47</v>
      </c>
      <c r="I58" s="394"/>
      <c r="J58" s="394"/>
      <c r="K58" s="394"/>
      <c r="L58" s="394"/>
      <c r="M58" s="394"/>
      <c r="N58" s="374"/>
      <c r="O58" s="374"/>
      <c r="P58" s="374"/>
      <c r="Q58" s="661"/>
      <c r="R58" s="662"/>
      <c r="S58" s="374"/>
    </row>
    <row r="59" spans="1:21" ht="58.5" hidden="1" customHeight="1" x14ac:dyDescent="0.2">
      <c r="A59" s="16">
        <v>15</v>
      </c>
      <c r="B59" s="57" t="s">
        <v>112</v>
      </c>
      <c r="C59" s="142">
        <v>329</v>
      </c>
      <c r="D59" s="395"/>
      <c r="E59" s="142"/>
      <c r="F59" s="660" t="s">
        <v>13</v>
      </c>
      <c r="G59" s="654"/>
      <c r="H59" s="395" t="s">
        <v>47</v>
      </c>
      <c r="I59" s="394"/>
      <c r="J59" s="394"/>
      <c r="K59" s="394"/>
      <c r="L59" s="394"/>
      <c r="M59" s="394"/>
      <c r="N59" s="374"/>
      <c r="O59" s="374"/>
      <c r="P59" s="374"/>
      <c r="Q59" s="661"/>
      <c r="R59" s="662"/>
      <c r="S59" s="374"/>
    </row>
    <row r="60" spans="1:21" ht="58.5" hidden="1" customHeight="1" x14ac:dyDescent="0.2">
      <c r="A60" s="16">
        <v>16</v>
      </c>
      <c r="B60" s="57" t="s">
        <v>113</v>
      </c>
      <c r="C60" s="142">
        <v>554</v>
      </c>
      <c r="D60" s="395"/>
      <c r="E60" s="142"/>
      <c r="F60" s="660" t="s">
        <v>13</v>
      </c>
      <c r="G60" s="654"/>
      <c r="H60" s="395" t="s">
        <v>47</v>
      </c>
      <c r="I60" s="394"/>
      <c r="J60" s="394"/>
      <c r="K60" s="394"/>
      <c r="L60" s="394"/>
      <c r="M60" s="394"/>
      <c r="N60" s="374"/>
      <c r="O60" s="374"/>
      <c r="P60" s="374"/>
      <c r="Q60" s="661"/>
      <c r="R60" s="662"/>
      <c r="S60" s="374"/>
    </row>
    <row r="61" spans="1:21" ht="34.5" customHeight="1" x14ac:dyDescent="0.2">
      <c r="A61" s="4"/>
      <c r="B61" s="188" t="s">
        <v>105</v>
      </c>
      <c r="C61" s="187">
        <f>SUM(C45:C60)</f>
        <v>12481.55</v>
      </c>
      <c r="D61" s="188"/>
      <c r="E61" s="187"/>
      <c r="F61" s="188"/>
      <c r="G61" s="188"/>
      <c r="H61" s="188"/>
      <c r="I61" s="188"/>
      <c r="J61" s="188"/>
      <c r="K61" s="188"/>
      <c r="L61" s="188"/>
      <c r="M61" s="188"/>
      <c r="N61" s="24">
        <f>SUM(N45:N54)</f>
        <v>0</v>
      </c>
      <c r="O61" s="24">
        <f>SUM(O45:O54)</f>
        <v>202389.53999999998</v>
      </c>
      <c r="P61" s="24">
        <f>SUM(P45:P54)</f>
        <v>1889.55</v>
      </c>
      <c r="Q61" s="693">
        <f>SUM(Q45:R54)</f>
        <v>0</v>
      </c>
      <c r="R61" s="694"/>
      <c r="S61" s="24">
        <f>SUM(S45:S58)+S59+S60</f>
        <v>109216.59999999999</v>
      </c>
    </row>
    <row r="62" spans="1:21" ht="32.25" hidden="1" customHeight="1" x14ac:dyDescent="0.2">
      <c r="A62" s="761"/>
      <c r="B62" s="762"/>
      <c r="C62" s="762"/>
      <c r="D62" s="762"/>
      <c r="E62" s="762"/>
      <c r="F62" s="762"/>
      <c r="G62" s="762"/>
      <c r="H62" s="762"/>
      <c r="I62" s="762"/>
      <c r="J62" s="762"/>
      <c r="K62" s="762"/>
      <c r="L62" s="762"/>
      <c r="M62" s="762"/>
      <c r="N62" s="762"/>
      <c r="O62" s="762"/>
      <c r="P62" s="762"/>
      <c r="Q62" s="762"/>
      <c r="R62" s="762"/>
      <c r="S62" s="763"/>
    </row>
    <row r="63" spans="1:21" ht="45" customHeight="1" x14ac:dyDescent="0.3">
      <c r="A63" s="4"/>
      <c r="B63" s="358" t="s">
        <v>114</v>
      </c>
      <c r="C63" s="723"/>
      <c r="D63" s="724"/>
      <c r="E63" s="5"/>
      <c r="F63" s="723"/>
      <c r="G63" s="724"/>
      <c r="H63" s="4"/>
      <c r="I63" s="745">
        <f>I32+I38</f>
        <v>1510797.1600000001</v>
      </c>
      <c r="J63" s="746"/>
      <c r="K63" s="386"/>
      <c r="L63" s="745">
        <f>L32+L38</f>
        <v>1338600.4200000002</v>
      </c>
      <c r="M63" s="746"/>
      <c r="N63" s="39">
        <f>N32+M38+N61</f>
        <v>384481.35</v>
      </c>
      <c r="O63" s="39">
        <f>O32+O38+O61</f>
        <v>1139522.3999999999</v>
      </c>
      <c r="P63" s="39">
        <f>P32+P61</f>
        <v>80120.44</v>
      </c>
      <c r="Q63" s="745">
        <f>Q32</f>
        <v>400000</v>
      </c>
      <c r="R63" s="746"/>
      <c r="S63" s="39">
        <f>S26+S38+S61</f>
        <v>646349.46</v>
      </c>
      <c r="U63" s="238">
        <f>S63-S64</f>
        <v>388051.79999999993</v>
      </c>
    </row>
    <row r="64" spans="1:21" ht="38.25" customHeight="1" x14ac:dyDescent="0.2">
      <c r="A64" s="118"/>
      <c r="B64" s="61" t="s">
        <v>120</v>
      </c>
      <c r="C64" s="396"/>
      <c r="D64" s="397"/>
      <c r="E64" s="119"/>
      <c r="F64" s="396"/>
      <c r="G64" s="397"/>
      <c r="H64" s="118"/>
      <c r="I64" s="254"/>
      <c r="J64" s="255"/>
      <c r="K64" s="56"/>
      <c r="L64" s="256"/>
      <c r="M64" s="126"/>
      <c r="N64" s="157"/>
      <c r="O64" s="128"/>
      <c r="P64" s="129"/>
      <c r="Q64" s="663"/>
      <c r="R64" s="663"/>
      <c r="S64" s="386">
        <v>258297.66</v>
      </c>
    </row>
    <row r="65" spans="2:20" ht="20.25" x14ac:dyDescent="0.3">
      <c r="B65" s="350" t="s">
        <v>100</v>
      </c>
      <c r="C65" s="350"/>
      <c r="D65" s="350"/>
      <c r="E65" s="350"/>
      <c r="F65" s="350"/>
      <c r="G65" s="350"/>
      <c r="H65" s="350" t="s">
        <v>95</v>
      </c>
      <c r="I65" s="350"/>
    </row>
    <row r="66" spans="2:20" ht="25.5" x14ac:dyDescent="0.35">
      <c r="B66" s="350" t="s">
        <v>96</v>
      </c>
      <c r="C66" s="350"/>
      <c r="D66" s="350"/>
      <c r="E66" s="350"/>
      <c r="F66" s="350"/>
      <c r="G66" s="350"/>
      <c r="H66" s="350" t="s">
        <v>45</v>
      </c>
      <c r="I66" s="350"/>
      <c r="J66" s="173"/>
      <c r="K66" s="173"/>
      <c r="L66" s="173"/>
      <c r="M66" s="174"/>
      <c r="N66" s="174"/>
      <c r="P66" s="25"/>
      <c r="Q66" s="25"/>
      <c r="S66" s="23"/>
    </row>
    <row r="67" spans="2:20" x14ac:dyDescent="0.2">
      <c r="B67" s="352"/>
      <c r="C67" s="352"/>
      <c r="D67" s="352"/>
      <c r="E67" s="352"/>
      <c r="F67" s="352"/>
      <c r="G67" s="352"/>
      <c r="H67" s="352"/>
      <c r="I67" s="352"/>
      <c r="J67" s="174"/>
      <c r="K67" s="174"/>
      <c r="L67" s="174"/>
      <c r="M67" s="174"/>
      <c r="N67" s="174"/>
    </row>
    <row r="68" spans="2:20" ht="20.25" x14ac:dyDescent="0.3">
      <c r="B68" s="352"/>
      <c r="C68" s="352"/>
      <c r="D68" s="352"/>
      <c r="E68" s="352"/>
      <c r="F68" s="352"/>
      <c r="G68" s="352"/>
      <c r="H68" s="352"/>
      <c r="I68" s="352"/>
      <c r="J68" s="174"/>
      <c r="K68" s="174"/>
      <c r="L68" s="174"/>
      <c r="M68" s="174"/>
      <c r="N68" s="174"/>
      <c r="S68" s="360"/>
      <c r="T68" s="359">
        <v>258</v>
      </c>
    </row>
    <row r="69" spans="2:20" ht="20.25" x14ac:dyDescent="0.3">
      <c r="J69" s="173"/>
      <c r="K69" s="173"/>
      <c r="L69" s="173"/>
      <c r="M69" s="173"/>
      <c r="N69" s="173"/>
      <c r="S69" s="25"/>
      <c r="T69" s="359">
        <v>388</v>
      </c>
    </row>
    <row r="70" spans="2:20" ht="20.25" x14ac:dyDescent="0.3">
      <c r="B70" s="352"/>
      <c r="C70" s="352"/>
      <c r="D70" s="352"/>
      <c r="E70" s="352"/>
      <c r="F70" s="352"/>
      <c r="G70" s="352"/>
      <c r="H70" s="352"/>
      <c r="I70" s="352"/>
      <c r="J70" s="174"/>
      <c r="K70" s="174"/>
      <c r="L70" s="174"/>
      <c r="M70" s="174"/>
      <c r="N70" s="174"/>
      <c r="T70" s="359">
        <f ca="1">SUM(T68:T70)</f>
        <v>3618246</v>
      </c>
    </row>
    <row r="71" spans="2:20" x14ac:dyDescent="0.2"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</row>
    <row r="72" spans="2:20" ht="22.5" customHeight="1" x14ac:dyDescent="0.2"/>
  </sheetData>
  <mergeCells count="142">
    <mergeCell ref="Q64:R64"/>
    <mergeCell ref="Q61:R61"/>
    <mergeCell ref="A62:S62"/>
    <mergeCell ref="C63:D63"/>
    <mergeCell ref="F63:G63"/>
    <mergeCell ref="I63:J63"/>
    <mergeCell ref="L63:M63"/>
    <mergeCell ref="Q63:R63"/>
    <mergeCell ref="F58:G58"/>
    <mergeCell ref="Q58:R58"/>
    <mergeCell ref="F59:G59"/>
    <mergeCell ref="Q59:R59"/>
    <mergeCell ref="F60:G60"/>
    <mergeCell ref="Q60:R60"/>
    <mergeCell ref="F55:G55"/>
    <mergeCell ref="Q55:R55"/>
    <mergeCell ref="F56:G56"/>
    <mergeCell ref="Q56:R56"/>
    <mergeCell ref="F57:G57"/>
    <mergeCell ref="Q57:R57"/>
    <mergeCell ref="D53:E53"/>
    <mergeCell ref="G53:H53"/>
    <mergeCell ref="I53:J53"/>
    <mergeCell ref="M53:N53"/>
    <mergeCell ref="Q53:R53"/>
    <mergeCell ref="F54:G54"/>
    <mergeCell ref="Q54:R54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46:G46"/>
    <mergeCell ref="I46:J46"/>
    <mergeCell ref="L46:M46"/>
    <mergeCell ref="Q46:R46"/>
    <mergeCell ref="F47:G47"/>
    <mergeCell ref="I47:J47"/>
    <mergeCell ref="L47:M47"/>
    <mergeCell ref="Q47:R47"/>
    <mergeCell ref="A40:S40"/>
    <mergeCell ref="A44:S44"/>
    <mergeCell ref="F45:G45"/>
    <mergeCell ref="I45:J45"/>
    <mergeCell ref="L45:M45"/>
    <mergeCell ref="Q45:R45"/>
    <mergeCell ref="I37:J37"/>
    <mergeCell ref="M37:N37"/>
    <mergeCell ref="Q37:R37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</mergeCells>
  <pageMargins left="0" right="0" top="0" bottom="0" header="0" footer="0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167"/>
  <sheetViews>
    <sheetView view="pageBreakPreview" topLeftCell="A43" zoomScale="60" zoomScaleNormal="100" workbookViewId="0">
      <selection activeCell="J30" sqref="J30"/>
    </sheetView>
  </sheetViews>
  <sheetFormatPr defaultColWidth="9.140625" defaultRowHeight="12.75" x14ac:dyDescent="0.2"/>
  <cols>
    <col min="1" max="1" width="5.28515625" style="511" customWidth="1"/>
    <col min="2" max="2" width="66.140625" style="524" customWidth="1"/>
    <col min="3" max="3" width="13.28515625" style="471" customWidth="1"/>
    <col min="4" max="4" width="12.85546875" style="471" customWidth="1"/>
    <col min="5" max="5" width="15.28515625" style="471" customWidth="1"/>
    <col min="6" max="6" width="15" style="471" customWidth="1"/>
    <col min="7" max="7" width="16.85546875" style="471" customWidth="1"/>
    <col min="8" max="9" width="19.7109375" style="471" customWidth="1"/>
    <col min="10" max="10" width="18.140625" style="471" customWidth="1"/>
    <col min="11" max="11" width="20" style="471" customWidth="1"/>
    <col min="12" max="12" width="16.7109375" style="471" customWidth="1"/>
    <col min="13" max="13" width="23" style="471" customWidth="1"/>
    <col min="14" max="14" width="51.42578125" style="474" customWidth="1"/>
    <col min="15" max="15" width="33.140625" style="474" customWidth="1"/>
    <col min="16" max="16" width="20.28515625" style="474" customWidth="1"/>
    <col min="17" max="54" width="9.140625" style="474"/>
    <col min="55" max="16384" width="9.140625" style="473"/>
  </cols>
  <sheetData>
    <row r="1" spans="1:16302" s="10" customFormat="1" ht="18.75" x14ac:dyDescent="0.3">
      <c r="A1" s="346"/>
      <c r="B1" s="581"/>
      <c r="C1" s="581"/>
      <c r="D1" s="581"/>
      <c r="E1" s="581"/>
      <c r="F1" s="581"/>
      <c r="G1" s="581"/>
      <c r="H1" s="581"/>
      <c r="I1" s="581"/>
      <c r="J1" s="607" t="s">
        <v>33</v>
      </c>
      <c r="K1" s="607"/>
      <c r="L1" s="607"/>
      <c r="M1" s="608"/>
      <c r="N1" s="189"/>
      <c r="O1" s="190"/>
      <c r="P1" s="191"/>
      <c r="R1" s="190"/>
      <c r="S1" s="2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50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50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s="10" customFormat="1" ht="41.25" customHeight="1" x14ac:dyDescent="0.3">
      <c r="A2" s="346"/>
      <c r="B2" s="352"/>
      <c r="C2" s="19"/>
      <c r="D2" s="19"/>
      <c r="E2" s="352"/>
      <c r="F2" s="352"/>
      <c r="G2" s="19"/>
      <c r="H2" s="19"/>
      <c r="I2" s="19"/>
      <c r="J2" s="607" t="s">
        <v>256</v>
      </c>
      <c r="K2" s="607"/>
      <c r="L2" s="607"/>
      <c r="M2" s="608"/>
      <c r="N2" s="573"/>
      <c r="O2" s="189"/>
      <c r="P2" s="190"/>
      <c r="R2" s="189"/>
      <c r="S2" s="2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50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5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s="10" customFormat="1" ht="18.75" x14ac:dyDescent="0.3">
      <c r="A3" s="346"/>
      <c r="B3" s="352"/>
      <c r="C3" s="19"/>
      <c r="D3" s="19"/>
      <c r="E3" s="352"/>
      <c r="F3" s="352"/>
      <c r="G3" s="19"/>
      <c r="H3" s="19"/>
      <c r="I3" s="19"/>
      <c r="J3" s="607" t="s">
        <v>257</v>
      </c>
      <c r="K3" s="607"/>
      <c r="L3" s="607"/>
      <c r="M3" s="608"/>
      <c r="N3" s="189"/>
      <c r="O3" s="189"/>
      <c r="P3" s="190"/>
      <c r="R3" s="189"/>
      <c r="S3" s="2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50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50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s="10" customFormat="1" ht="21" customHeight="1" x14ac:dyDescent="0.3">
      <c r="A4" s="346"/>
      <c r="B4" s="352"/>
      <c r="C4" s="19"/>
      <c r="D4" s="19"/>
      <c r="E4" s="352"/>
      <c r="F4" s="352"/>
      <c r="G4" s="19"/>
      <c r="H4" s="19"/>
      <c r="I4" s="19"/>
      <c r="J4" s="607" t="s">
        <v>259</v>
      </c>
      <c r="K4" s="607"/>
      <c r="L4" s="607"/>
      <c r="M4" s="608"/>
      <c r="N4" s="189"/>
      <c r="O4" s="189"/>
      <c r="P4" s="190"/>
      <c r="R4" s="189"/>
      <c r="S4" s="2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50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50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s="10" customFormat="1" ht="22.5" customHeight="1" x14ac:dyDescent="0.3">
      <c r="A5" s="346"/>
      <c r="B5" s="607" t="s">
        <v>258</v>
      </c>
      <c r="C5" s="352"/>
      <c r="D5" s="352"/>
      <c r="E5" s="352"/>
      <c r="F5" s="352"/>
      <c r="G5" s="352"/>
      <c r="H5" s="352"/>
      <c r="I5" s="19"/>
      <c r="J5" s="607" t="s">
        <v>261</v>
      </c>
      <c r="K5" s="609"/>
      <c r="L5" s="610"/>
      <c r="M5" s="608"/>
      <c r="N5" s="189"/>
      <c r="O5" s="189"/>
      <c r="P5" s="190"/>
      <c r="R5" s="189"/>
      <c r="S5" s="2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50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50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6" spans="1:16302" ht="18.75" customHeight="1" x14ac:dyDescent="0.25">
      <c r="B6" s="607" t="s">
        <v>260</v>
      </c>
      <c r="C6" s="19"/>
      <c r="D6" s="19"/>
      <c r="E6" s="19"/>
      <c r="F6" s="352"/>
      <c r="G6" s="582"/>
      <c r="H6" s="582"/>
      <c r="I6" s="582"/>
      <c r="J6" s="611" t="s">
        <v>262</v>
      </c>
      <c r="K6" s="612"/>
      <c r="L6" s="613"/>
      <c r="M6" s="608"/>
    </row>
    <row r="7" spans="1:16302" s="522" customFormat="1" ht="19.5" customHeight="1" x14ac:dyDescent="0.2">
      <c r="A7" s="781"/>
      <c r="B7" s="781"/>
      <c r="C7" s="781"/>
      <c r="D7" s="781"/>
      <c r="E7" s="781"/>
      <c r="F7" s="781"/>
      <c r="G7" s="781"/>
      <c r="H7" s="781"/>
      <c r="I7" s="781"/>
      <c r="J7" s="781"/>
      <c r="K7" s="781"/>
      <c r="L7" s="781"/>
      <c r="M7" s="78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1"/>
      <c r="Y7" s="521"/>
      <c r="Z7" s="521"/>
      <c r="AA7" s="521"/>
      <c r="AB7" s="521"/>
      <c r="AC7" s="521"/>
      <c r="AD7" s="521"/>
      <c r="AE7" s="521"/>
      <c r="AF7" s="521"/>
      <c r="AG7" s="521"/>
      <c r="AH7" s="521"/>
      <c r="AI7" s="521"/>
      <c r="AJ7" s="521"/>
      <c r="AK7" s="521"/>
      <c r="AL7" s="521"/>
      <c r="AM7" s="521"/>
      <c r="AN7" s="521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521"/>
      <c r="AZ7" s="521"/>
      <c r="BA7" s="521"/>
      <c r="BB7" s="521"/>
    </row>
    <row r="8" spans="1:16302" ht="11.25" customHeight="1" x14ac:dyDescent="0.2">
      <c r="A8" s="523"/>
    </row>
    <row r="9" spans="1:16302" s="526" customFormat="1" ht="43.5" customHeight="1" x14ac:dyDescent="0.2">
      <c r="A9" s="630" t="s">
        <v>4</v>
      </c>
      <c r="B9" s="630" t="s">
        <v>14</v>
      </c>
      <c r="C9" s="630" t="s">
        <v>15</v>
      </c>
      <c r="D9" s="732" t="s">
        <v>16</v>
      </c>
      <c r="E9" s="630" t="s">
        <v>17</v>
      </c>
      <c r="F9" s="630"/>
      <c r="G9" s="630" t="s">
        <v>18</v>
      </c>
      <c r="H9" s="630"/>
      <c r="I9" s="630" t="s">
        <v>189</v>
      </c>
      <c r="J9" s="630" t="s">
        <v>182</v>
      </c>
      <c r="K9" s="630"/>
      <c r="L9" s="630"/>
      <c r="M9" s="630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</row>
    <row r="10" spans="1:16302" s="526" customFormat="1" ht="18.75" customHeight="1" x14ac:dyDescent="0.2">
      <c r="A10" s="630"/>
      <c r="B10" s="630"/>
      <c r="C10" s="630"/>
      <c r="D10" s="733"/>
      <c r="E10" s="630"/>
      <c r="F10" s="630"/>
      <c r="G10" s="630" t="s">
        <v>77</v>
      </c>
      <c r="H10" s="630"/>
      <c r="I10" s="630"/>
      <c r="J10" s="630" t="s">
        <v>19</v>
      </c>
      <c r="K10" s="630"/>
      <c r="L10" s="630"/>
      <c r="M10" s="630"/>
      <c r="N10" s="525"/>
      <c r="O10" s="525"/>
      <c r="P10" s="525"/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</row>
    <row r="11" spans="1:16302" s="526" customFormat="1" ht="18.75" customHeight="1" x14ac:dyDescent="0.2">
      <c r="A11" s="630"/>
      <c r="B11" s="630"/>
      <c r="C11" s="630"/>
      <c r="D11" s="733"/>
      <c r="E11" s="574" t="s">
        <v>20</v>
      </c>
      <c r="F11" s="575" t="s">
        <v>21</v>
      </c>
      <c r="G11" s="630" t="s">
        <v>22</v>
      </c>
      <c r="H11" s="630" t="s">
        <v>23</v>
      </c>
      <c r="I11" s="630"/>
      <c r="J11" s="630"/>
      <c r="K11" s="630" t="s">
        <v>206</v>
      </c>
      <c r="L11" s="630" t="s">
        <v>205</v>
      </c>
      <c r="M11" s="630"/>
      <c r="N11" s="525"/>
      <c r="O11" s="525"/>
      <c r="P11" s="525"/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</row>
    <row r="12" spans="1:16302" s="526" customFormat="1" ht="18.75" customHeight="1" x14ac:dyDescent="0.2">
      <c r="A12" s="630"/>
      <c r="B12" s="630"/>
      <c r="C12" s="630"/>
      <c r="D12" s="733"/>
      <c r="E12" s="574" t="s">
        <v>69</v>
      </c>
      <c r="F12" s="575" t="s">
        <v>69</v>
      </c>
      <c r="G12" s="630"/>
      <c r="H12" s="630"/>
      <c r="I12" s="630"/>
      <c r="J12" s="630"/>
      <c r="K12" s="630"/>
      <c r="L12" s="630"/>
      <c r="M12" s="630"/>
      <c r="N12" s="525"/>
      <c r="O12" s="525"/>
      <c r="P12" s="525"/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</row>
    <row r="13" spans="1:16302" s="526" customFormat="1" ht="118.5" customHeight="1" x14ac:dyDescent="0.2">
      <c r="A13" s="630"/>
      <c r="B13" s="630"/>
      <c r="C13" s="630"/>
      <c r="D13" s="734"/>
      <c r="E13" s="574" t="s">
        <v>179</v>
      </c>
      <c r="F13" s="575" t="s">
        <v>179</v>
      </c>
      <c r="G13" s="630"/>
      <c r="H13" s="630"/>
      <c r="I13" s="630"/>
      <c r="J13" s="630"/>
      <c r="K13" s="630"/>
      <c r="L13" s="574" t="s">
        <v>24</v>
      </c>
      <c r="M13" s="574" t="s">
        <v>25</v>
      </c>
      <c r="N13" s="525"/>
      <c r="O13" s="525"/>
      <c r="P13" s="525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5"/>
      <c r="AB13" s="525"/>
      <c r="AC13" s="525"/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</row>
    <row r="14" spans="1:16302" s="526" customFormat="1" ht="18.75" x14ac:dyDescent="0.2">
      <c r="A14" s="574">
        <v>1</v>
      </c>
      <c r="B14" s="574">
        <v>2</v>
      </c>
      <c r="C14" s="574">
        <v>3</v>
      </c>
      <c r="D14" s="527">
        <v>4</v>
      </c>
      <c r="E14" s="574">
        <v>5</v>
      </c>
      <c r="F14" s="527">
        <v>6</v>
      </c>
      <c r="G14" s="574">
        <v>7</v>
      </c>
      <c r="H14" s="527">
        <v>8</v>
      </c>
      <c r="I14" s="574">
        <v>9</v>
      </c>
      <c r="J14" s="527">
        <v>10</v>
      </c>
      <c r="K14" s="574">
        <v>11</v>
      </c>
      <c r="L14" s="527">
        <v>12</v>
      </c>
      <c r="M14" s="574">
        <v>13</v>
      </c>
      <c r="N14" s="525"/>
      <c r="O14" s="525"/>
      <c r="P14" s="525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525"/>
      <c r="AB14" s="525"/>
      <c r="AC14" s="525"/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</row>
    <row r="15" spans="1:16302" ht="23.25" customHeight="1" x14ac:dyDescent="0.2">
      <c r="A15" s="638" t="s">
        <v>26</v>
      </c>
      <c r="B15" s="638"/>
      <c r="C15" s="638"/>
      <c r="D15" s="638"/>
      <c r="E15" s="638"/>
      <c r="F15" s="638"/>
      <c r="G15" s="638"/>
      <c r="H15" s="638"/>
      <c r="I15" s="638"/>
      <c r="J15" s="638"/>
      <c r="K15" s="638"/>
      <c r="L15" s="638"/>
      <c r="M15" s="638"/>
    </row>
    <row r="16" spans="1:16302" ht="33" x14ac:dyDescent="0.2">
      <c r="A16" s="498">
        <v>1</v>
      </c>
      <c r="B16" s="424" t="s">
        <v>208</v>
      </c>
      <c r="C16" s="494">
        <v>354</v>
      </c>
      <c r="D16" s="528">
        <v>354</v>
      </c>
      <c r="E16" s="495" t="s">
        <v>190</v>
      </c>
      <c r="F16" s="495" t="s">
        <v>191</v>
      </c>
      <c r="G16" s="528">
        <f>96.9*1000</f>
        <v>96900</v>
      </c>
      <c r="H16" s="494">
        <v>74284.05</v>
      </c>
      <c r="I16" s="494">
        <v>0</v>
      </c>
      <c r="J16" s="494">
        <v>74284.05</v>
      </c>
      <c r="K16" s="457">
        <v>0</v>
      </c>
      <c r="L16" s="457">
        <v>0</v>
      </c>
      <c r="M16" s="457">
        <v>74284.05</v>
      </c>
    </row>
    <row r="17" spans="1:45" ht="38.25" customHeight="1" x14ac:dyDescent="0.2">
      <c r="A17" s="498">
        <v>2</v>
      </c>
      <c r="B17" s="424" t="s">
        <v>209</v>
      </c>
      <c r="C17" s="494">
        <v>356</v>
      </c>
      <c r="D17" s="528">
        <v>356</v>
      </c>
      <c r="E17" s="495" t="s">
        <v>190</v>
      </c>
      <c r="F17" s="535" t="s">
        <v>210</v>
      </c>
      <c r="G17" s="528">
        <f>101.013*1000</f>
        <v>101013</v>
      </c>
      <c r="H17" s="494">
        <v>76150.539999999994</v>
      </c>
      <c r="I17" s="494">
        <v>0</v>
      </c>
      <c r="J17" s="494">
        <v>76150.539999999994</v>
      </c>
      <c r="K17" s="457">
        <v>0</v>
      </c>
      <c r="L17" s="457">
        <v>0</v>
      </c>
      <c r="M17" s="494">
        <v>76150.539999999994</v>
      </c>
    </row>
    <row r="18" spans="1:45" ht="43.5" customHeight="1" x14ac:dyDescent="0.2">
      <c r="A18" s="498">
        <v>3</v>
      </c>
      <c r="B18" s="529" t="s">
        <v>211</v>
      </c>
      <c r="C18" s="494">
        <v>906</v>
      </c>
      <c r="D18" s="528">
        <v>906</v>
      </c>
      <c r="E18" s="495" t="s">
        <v>192</v>
      </c>
      <c r="F18" s="535" t="s">
        <v>193</v>
      </c>
      <c r="G18" s="528">
        <v>200000</v>
      </c>
      <c r="H18" s="494">
        <v>168097.41</v>
      </c>
      <c r="I18" s="494">
        <v>0</v>
      </c>
      <c r="J18" s="494">
        <v>168097.41</v>
      </c>
      <c r="K18" s="457">
        <v>0</v>
      </c>
      <c r="L18" s="494">
        <v>103240.41</v>
      </c>
      <c r="M18" s="494">
        <v>64857</v>
      </c>
    </row>
    <row r="19" spans="1:45" ht="39" customHeight="1" x14ac:dyDescent="0.2">
      <c r="A19" s="498">
        <v>4</v>
      </c>
      <c r="B19" s="529" t="s">
        <v>236</v>
      </c>
      <c r="C19" s="494">
        <v>2844</v>
      </c>
      <c r="D19" s="528">
        <v>2844</v>
      </c>
      <c r="E19" s="495" t="s">
        <v>190</v>
      </c>
      <c r="F19" s="535" t="s">
        <v>193</v>
      </c>
      <c r="G19" s="528">
        <v>423618</v>
      </c>
      <c r="H19" s="494">
        <v>391000</v>
      </c>
      <c r="I19" s="494">
        <v>0</v>
      </c>
      <c r="J19" s="494">
        <v>391000</v>
      </c>
      <c r="K19" s="457">
        <v>0</v>
      </c>
      <c r="L19" s="457">
        <v>0</v>
      </c>
      <c r="M19" s="494">
        <v>391000</v>
      </c>
      <c r="N19" s="530"/>
    </row>
    <row r="20" spans="1:45" s="474" customFormat="1" ht="36.75" customHeight="1" x14ac:dyDescent="0.2">
      <c r="A20" s="498">
        <v>5</v>
      </c>
      <c r="B20" s="529" t="s">
        <v>212</v>
      </c>
      <c r="C20" s="494">
        <v>431</v>
      </c>
      <c r="D20" s="494">
        <v>431</v>
      </c>
      <c r="E20" s="495" t="s">
        <v>180</v>
      </c>
      <c r="F20" s="495" t="s">
        <v>194</v>
      </c>
      <c r="G20" s="494">
        <v>199243</v>
      </c>
      <c r="H20" s="494">
        <v>197416.84</v>
      </c>
      <c r="I20" s="494">
        <v>0</v>
      </c>
      <c r="J20" s="494">
        <v>197416.84</v>
      </c>
      <c r="K20" s="457">
        <v>0</v>
      </c>
      <c r="L20" s="457">
        <v>197416.84</v>
      </c>
      <c r="M20" s="494">
        <v>0</v>
      </c>
    </row>
    <row r="21" spans="1:45" ht="39" customHeight="1" x14ac:dyDescent="0.2">
      <c r="A21" s="498">
        <v>6</v>
      </c>
      <c r="B21" s="529" t="s">
        <v>213</v>
      </c>
      <c r="C21" s="494">
        <v>1036</v>
      </c>
      <c r="D21" s="494">
        <v>1036</v>
      </c>
      <c r="E21" s="495" t="s">
        <v>190</v>
      </c>
      <c r="F21" s="495" t="s">
        <v>194</v>
      </c>
      <c r="G21" s="494">
        <v>194023</v>
      </c>
      <c r="H21" s="494">
        <v>189224.74</v>
      </c>
      <c r="I21" s="494">
        <v>0</v>
      </c>
      <c r="J21" s="494">
        <v>189224.74</v>
      </c>
      <c r="K21" s="457">
        <v>0</v>
      </c>
      <c r="L21" s="457">
        <v>189224.74</v>
      </c>
      <c r="M21" s="494">
        <v>0</v>
      </c>
      <c r="N21" s="531"/>
      <c r="O21" s="532"/>
    </row>
    <row r="22" spans="1:45" s="428" customFormat="1" ht="34.5" customHeight="1" x14ac:dyDescent="0.2">
      <c r="A22" s="498">
        <v>7</v>
      </c>
      <c r="B22" s="529" t="s">
        <v>214</v>
      </c>
      <c r="C22" s="494">
        <v>636.6</v>
      </c>
      <c r="D22" s="494">
        <v>636.6</v>
      </c>
      <c r="E22" s="495" t="s">
        <v>190</v>
      </c>
      <c r="F22" s="495" t="s">
        <v>191</v>
      </c>
      <c r="G22" s="494">
        <v>164182.63</v>
      </c>
      <c r="H22" s="494">
        <v>146000</v>
      </c>
      <c r="I22" s="494">
        <v>0</v>
      </c>
      <c r="J22" s="494">
        <v>146000</v>
      </c>
      <c r="K22" s="457">
        <v>0</v>
      </c>
      <c r="L22" s="457">
        <v>146000</v>
      </c>
      <c r="M22" s="494">
        <v>0</v>
      </c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  <c r="AA22" s="427"/>
      <c r="AB22" s="427"/>
      <c r="AC22" s="427"/>
      <c r="AD22" s="427"/>
      <c r="AE22" s="427"/>
      <c r="AF22" s="427"/>
      <c r="AG22" s="427"/>
      <c r="AH22" s="427"/>
      <c r="AI22" s="427"/>
      <c r="AJ22" s="427"/>
      <c r="AK22" s="427"/>
      <c r="AL22" s="427"/>
      <c r="AM22" s="427"/>
      <c r="AN22" s="427"/>
      <c r="AO22" s="427"/>
      <c r="AP22" s="427"/>
      <c r="AQ22" s="427"/>
      <c r="AR22" s="427"/>
      <c r="AS22" s="427"/>
    </row>
    <row r="23" spans="1:45" s="430" customFormat="1" ht="37.5" customHeight="1" x14ac:dyDescent="0.2">
      <c r="A23" s="498">
        <v>8</v>
      </c>
      <c r="B23" s="533" t="s">
        <v>215</v>
      </c>
      <c r="C23" s="494">
        <v>225</v>
      </c>
      <c r="D23" s="494">
        <v>225</v>
      </c>
      <c r="E23" s="495" t="s">
        <v>190</v>
      </c>
      <c r="F23" s="495" t="s">
        <v>191</v>
      </c>
      <c r="G23" s="494">
        <v>106576</v>
      </c>
      <c r="H23" s="494">
        <v>75594.5</v>
      </c>
      <c r="I23" s="494">
        <v>0</v>
      </c>
      <c r="J23" s="494">
        <v>75594.5</v>
      </c>
      <c r="K23" s="457">
        <v>0</v>
      </c>
      <c r="L23" s="494">
        <v>0</v>
      </c>
      <c r="M23" s="494">
        <v>75594.5</v>
      </c>
      <c r="N23" s="429"/>
      <c r="O23" s="429"/>
      <c r="P23" s="429"/>
      <c r="Q23" s="429"/>
      <c r="R23" s="429"/>
      <c r="S23" s="429"/>
    </row>
    <row r="24" spans="1:45" s="430" customFormat="1" ht="37.5" customHeight="1" x14ac:dyDescent="0.2">
      <c r="A24" s="498">
        <v>9</v>
      </c>
      <c r="B24" s="533" t="s">
        <v>200</v>
      </c>
      <c r="C24" s="494">
        <v>730</v>
      </c>
      <c r="D24" s="494">
        <v>730</v>
      </c>
      <c r="E24" s="495" t="s">
        <v>194</v>
      </c>
      <c r="F24" s="495" t="s">
        <v>201</v>
      </c>
      <c r="G24" s="494">
        <v>250000</v>
      </c>
      <c r="H24" s="494">
        <v>30000</v>
      </c>
      <c r="I24" s="494">
        <v>0</v>
      </c>
      <c r="J24" s="494">
        <v>30000</v>
      </c>
      <c r="K24" s="457">
        <v>0</v>
      </c>
      <c r="L24" s="494">
        <v>30000</v>
      </c>
      <c r="M24" s="494">
        <v>0</v>
      </c>
      <c r="N24" s="429"/>
      <c r="O24" s="429"/>
      <c r="P24" s="429"/>
      <c r="Q24" s="429"/>
      <c r="R24" s="429"/>
      <c r="S24" s="429"/>
    </row>
    <row r="25" spans="1:45" s="430" customFormat="1" ht="37.5" customHeight="1" x14ac:dyDescent="0.2">
      <c r="A25" s="498">
        <v>10</v>
      </c>
      <c r="B25" s="533" t="s">
        <v>202</v>
      </c>
      <c r="C25" s="494">
        <v>622</v>
      </c>
      <c r="D25" s="494">
        <v>622</v>
      </c>
      <c r="E25" s="495" t="s">
        <v>194</v>
      </c>
      <c r="F25" s="495" t="s">
        <v>201</v>
      </c>
      <c r="G25" s="494">
        <v>190000</v>
      </c>
      <c r="H25" s="494">
        <v>4143.91</v>
      </c>
      <c r="I25" s="494">
        <v>0</v>
      </c>
      <c r="J25" s="494">
        <v>4143.91</v>
      </c>
      <c r="K25" s="457">
        <v>0</v>
      </c>
      <c r="L25" s="494">
        <v>0</v>
      </c>
      <c r="M25" s="494">
        <v>4143.91</v>
      </c>
      <c r="N25" s="429"/>
      <c r="O25" s="429"/>
      <c r="P25" s="429"/>
      <c r="Q25" s="429"/>
      <c r="R25" s="429"/>
      <c r="S25" s="429"/>
    </row>
    <row r="26" spans="1:45" s="430" customFormat="1" ht="37.5" customHeight="1" x14ac:dyDescent="0.2">
      <c r="A26" s="498">
        <v>11</v>
      </c>
      <c r="B26" s="533" t="s">
        <v>168</v>
      </c>
      <c r="C26" s="494">
        <v>554</v>
      </c>
      <c r="D26" s="494">
        <v>554</v>
      </c>
      <c r="E26" s="495" t="s">
        <v>177</v>
      </c>
      <c r="F26" s="495" t="s">
        <v>196</v>
      </c>
      <c r="G26" s="494">
        <v>160000</v>
      </c>
      <c r="H26" s="494">
        <v>130941</v>
      </c>
      <c r="I26" s="494">
        <v>120912.09</v>
      </c>
      <c r="J26" s="494">
        <v>8734.1200000000008</v>
      </c>
      <c r="K26" s="457">
        <v>0</v>
      </c>
      <c r="L26" s="494">
        <v>0</v>
      </c>
      <c r="M26" s="494">
        <v>8734.1200000000008</v>
      </c>
      <c r="N26" s="429"/>
      <c r="O26" s="429"/>
      <c r="P26" s="429"/>
      <c r="Q26" s="429"/>
      <c r="R26" s="429"/>
      <c r="S26" s="429"/>
    </row>
    <row r="27" spans="1:45" s="430" customFormat="1" ht="37.5" customHeight="1" x14ac:dyDescent="0.2">
      <c r="A27" s="498">
        <v>12</v>
      </c>
      <c r="B27" s="533" t="s">
        <v>204</v>
      </c>
      <c r="C27" s="494">
        <v>329</v>
      </c>
      <c r="D27" s="494">
        <v>329</v>
      </c>
      <c r="E27" s="495" t="s">
        <v>194</v>
      </c>
      <c r="F27" s="495" t="s">
        <v>201</v>
      </c>
      <c r="G27" s="494">
        <v>191715</v>
      </c>
      <c r="H27" s="494">
        <v>185000</v>
      </c>
      <c r="I27" s="494">
        <v>0</v>
      </c>
      <c r="J27" s="494">
        <v>185000</v>
      </c>
      <c r="K27" s="457">
        <v>0</v>
      </c>
      <c r="L27" s="494">
        <v>185000</v>
      </c>
      <c r="M27" s="494">
        <v>0</v>
      </c>
      <c r="N27" s="429"/>
      <c r="O27" s="429"/>
      <c r="P27" s="429"/>
      <c r="Q27" s="429"/>
      <c r="R27" s="429"/>
      <c r="S27" s="429"/>
    </row>
    <row r="28" spans="1:45" s="430" customFormat="1" ht="52.5" customHeight="1" x14ac:dyDescent="0.2">
      <c r="A28" s="498">
        <v>13</v>
      </c>
      <c r="B28" s="533" t="s">
        <v>167</v>
      </c>
      <c r="C28" s="458">
        <v>810</v>
      </c>
      <c r="D28" s="458">
        <v>810</v>
      </c>
      <c r="E28" s="495" t="s">
        <v>160</v>
      </c>
      <c r="F28" s="495" t="s">
        <v>201</v>
      </c>
      <c r="G28" s="458">
        <v>880000.8</v>
      </c>
      <c r="H28" s="458">
        <v>867995.67</v>
      </c>
      <c r="I28" s="494">
        <v>0</v>
      </c>
      <c r="J28" s="494">
        <v>867995.67</v>
      </c>
      <c r="K28" s="457">
        <v>0</v>
      </c>
      <c r="L28" s="458">
        <v>867995.67</v>
      </c>
      <c r="M28" s="458">
        <v>0</v>
      </c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</row>
    <row r="29" spans="1:45" s="430" customFormat="1" ht="57.75" customHeight="1" x14ac:dyDescent="0.2">
      <c r="A29" s="498">
        <v>14</v>
      </c>
      <c r="B29" s="533" t="s">
        <v>216</v>
      </c>
      <c r="C29" s="458">
        <v>593</v>
      </c>
      <c r="D29" s="458">
        <v>593</v>
      </c>
      <c r="E29" s="565" t="s">
        <v>194</v>
      </c>
      <c r="F29" s="565" t="s">
        <v>195</v>
      </c>
      <c r="G29" s="458">
        <v>152000</v>
      </c>
      <c r="H29" s="458">
        <v>135000</v>
      </c>
      <c r="I29" s="494">
        <v>0</v>
      </c>
      <c r="J29" s="494">
        <v>135000</v>
      </c>
      <c r="K29" s="457">
        <v>0</v>
      </c>
      <c r="L29" s="458">
        <v>83824.33</v>
      </c>
      <c r="M29" s="458">
        <v>51175.67</v>
      </c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</row>
    <row r="30" spans="1:45" s="430" customFormat="1" ht="57.75" customHeight="1" x14ac:dyDescent="0.2">
      <c r="A30" s="630" t="s">
        <v>146</v>
      </c>
      <c r="B30" s="630"/>
      <c r="C30" s="577">
        <f>SUM(C16:C29)</f>
        <v>10426.6</v>
      </c>
      <c r="D30" s="577">
        <v>10426.6</v>
      </c>
      <c r="E30" s="577" t="s">
        <v>134</v>
      </c>
      <c r="F30" s="577" t="s">
        <v>134</v>
      </c>
      <c r="G30" s="577">
        <f t="shared" ref="G30:M30" si="0">SUM(G16:G29)</f>
        <v>3309271.4299999997</v>
      </c>
      <c r="H30" s="577">
        <f t="shared" si="0"/>
        <v>2670848.66</v>
      </c>
      <c r="I30" s="577">
        <f t="shared" si="0"/>
        <v>120912.09</v>
      </c>
      <c r="J30" s="577">
        <f>SUM(J16:J29)</f>
        <v>2548641.7800000003</v>
      </c>
      <c r="K30" s="577">
        <f t="shared" si="0"/>
        <v>0</v>
      </c>
      <c r="L30" s="577">
        <f>SUM(L16:L29)</f>
        <v>1802701.9900000002</v>
      </c>
      <c r="M30" s="577">
        <f t="shared" si="0"/>
        <v>745939.79</v>
      </c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</row>
    <row r="31" spans="1:45" s="430" customFormat="1" ht="57.75" customHeight="1" x14ac:dyDescent="0.2">
      <c r="A31" s="638" t="s">
        <v>139</v>
      </c>
      <c r="B31" s="638"/>
      <c r="C31" s="638"/>
      <c r="D31" s="638"/>
      <c r="E31" s="638"/>
      <c r="F31" s="638"/>
      <c r="G31" s="638"/>
      <c r="H31" s="638"/>
      <c r="I31" s="638"/>
      <c r="J31" s="638"/>
      <c r="K31" s="638"/>
      <c r="L31" s="638"/>
      <c r="M31" s="638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</row>
    <row r="32" spans="1:45" s="430" customFormat="1" ht="57.75" customHeight="1" x14ac:dyDescent="0.2">
      <c r="A32" s="12">
        <v>1</v>
      </c>
      <c r="B32" s="576" t="s">
        <v>235</v>
      </c>
      <c r="C32" s="12">
        <v>810</v>
      </c>
      <c r="D32" s="12" t="s">
        <v>134</v>
      </c>
      <c r="E32" s="570" t="s">
        <v>177</v>
      </c>
      <c r="F32" s="570" t="s">
        <v>196</v>
      </c>
      <c r="G32" s="501">
        <v>63461</v>
      </c>
      <c r="H32" s="501">
        <v>45247.86</v>
      </c>
      <c r="I32" s="501">
        <v>0</v>
      </c>
      <c r="J32" s="501">
        <v>45247.86</v>
      </c>
      <c r="K32" s="501">
        <v>0</v>
      </c>
      <c r="L32" s="501">
        <v>45247.86</v>
      </c>
      <c r="M32" s="501">
        <v>0</v>
      </c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</row>
    <row r="33" spans="1:54" s="430" customFormat="1" ht="34.5" customHeight="1" x14ac:dyDescent="0.2">
      <c r="A33" s="12">
        <v>2</v>
      </c>
      <c r="B33" s="533" t="s">
        <v>217</v>
      </c>
      <c r="C33" s="501">
        <v>565</v>
      </c>
      <c r="D33" s="501" t="s">
        <v>134</v>
      </c>
      <c r="E33" s="570" t="s">
        <v>159</v>
      </c>
      <c r="F33" s="570" t="s">
        <v>192</v>
      </c>
      <c r="G33" s="501">
        <v>164058</v>
      </c>
      <c r="H33" s="501">
        <v>129102.68</v>
      </c>
      <c r="I33" s="501">
        <v>128232.48</v>
      </c>
      <c r="J33" s="501">
        <f t="shared" ref="J33" si="1">SUM(K33:M33)</f>
        <v>870.19999999999709</v>
      </c>
      <c r="K33" s="501">
        <v>0</v>
      </c>
      <c r="L33" s="501">
        <v>0</v>
      </c>
      <c r="M33" s="501">
        <f>H33-I33</f>
        <v>870.19999999999709</v>
      </c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</row>
    <row r="34" spans="1:54" s="430" customFormat="1" ht="37.5" customHeight="1" x14ac:dyDescent="0.2">
      <c r="A34" s="12">
        <v>3</v>
      </c>
      <c r="B34" s="533" t="s">
        <v>229</v>
      </c>
      <c r="C34" s="501">
        <v>1721</v>
      </c>
      <c r="D34" s="501" t="s">
        <v>134</v>
      </c>
      <c r="E34" s="570" t="s">
        <v>195</v>
      </c>
      <c r="F34" s="570" t="s">
        <v>201</v>
      </c>
      <c r="G34" s="501">
        <v>11500</v>
      </c>
      <c r="H34" s="501">
        <v>11500</v>
      </c>
      <c r="I34" s="501">
        <v>0</v>
      </c>
      <c r="J34" s="501">
        <v>11500</v>
      </c>
      <c r="K34" s="501">
        <v>0</v>
      </c>
      <c r="L34" s="501">
        <v>0</v>
      </c>
      <c r="M34" s="501">
        <v>11500</v>
      </c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</row>
    <row r="35" spans="1:54" s="430" customFormat="1" ht="53.25" customHeight="1" x14ac:dyDescent="0.2">
      <c r="A35" s="12">
        <v>4</v>
      </c>
      <c r="B35" s="533" t="s">
        <v>230</v>
      </c>
      <c r="C35" s="501">
        <v>979.41</v>
      </c>
      <c r="D35" s="501" t="s">
        <v>134</v>
      </c>
      <c r="E35" s="570" t="s">
        <v>195</v>
      </c>
      <c r="F35" s="570" t="s">
        <v>201</v>
      </c>
      <c r="G35" s="501">
        <v>11500</v>
      </c>
      <c r="H35" s="501">
        <v>11400</v>
      </c>
      <c r="I35" s="501">
        <v>0</v>
      </c>
      <c r="J35" s="501">
        <v>11400</v>
      </c>
      <c r="K35" s="501">
        <v>0</v>
      </c>
      <c r="L35" s="501">
        <v>0</v>
      </c>
      <c r="M35" s="501">
        <v>11400</v>
      </c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</row>
    <row r="36" spans="1:54" s="430" customFormat="1" ht="37.5" customHeight="1" x14ac:dyDescent="0.2">
      <c r="A36" s="12">
        <v>5</v>
      </c>
      <c r="B36" s="533" t="s">
        <v>232</v>
      </c>
      <c r="C36" s="501">
        <v>465</v>
      </c>
      <c r="D36" s="501" t="s">
        <v>134</v>
      </c>
      <c r="E36" s="570" t="s">
        <v>195</v>
      </c>
      <c r="F36" s="570" t="s">
        <v>201</v>
      </c>
      <c r="G36" s="501">
        <v>7000</v>
      </c>
      <c r="H36" s="501">
        <v>7000</v>
      </c>
      <c r="I36" s="501">
        <v>0</v>
      </c>
      <c r="J36" s="501">
        <v>7000</v>
      </c>
      <c r="K36" s="501">
        <v>0</v>
      </c>
      <c r="L36" s="501">
        <v>0</v>
      </c>
      <c r="M36" s="501">
        <v>7000</v>
      </c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</row>
    <row r="37" spans="1:54" s="430" customFormat="1" ht="37.5" customHeight="1" x14ac:dyDescent="0.2">
      <c r="A37" s="630" t="s">
        <v>148</v>
      </c>
      <c r="B37" s="630"/>
      <c r="C37" s="577">
        <v>4540.41</v>
      </c>
      <c r="D37" s="577" t="s">
        <v>134</v>
      </c>
      <c r="E37" s="577" t="s">
        <v>134</v>
      </c>
      <c r="F37" s="577" t="s">
        <v>134</v>
      </c>
      <c r="G37" s="577">
        <f>SUM(G32:G36)</f>
        <v>257519</v>
      </c>
      <c r="H37" s="577">
        <f>SUM(H32:H36)</f>
        <v>204250.53999999998</v>
      </c>
      <c r="I37" s="577">
        <f t="shared" ref="I37:K37" si="2">SUM(I32:I33)</f>
        <v>128232.48</v>
      </c>
      <c r="J37" s="577">
        <f>SUM(J32:J36)</f>
        <v>76018.06</v>
      </c>
      <c r="K37" s="577">
        <f t="shared" si="2"/>
        <v>0</v>
      </c>
      <c r="L37" s="577">
        <f>SUM(L32:L36)</f>
        <v>45247.86</v>
      </c>
      <c r="M37" s="577">
        <f>SUM(M32:M36)</f>
        <v>30770.199999999997</v>
      </c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</row>
    <row r="38" spans="1:54" s="430" customFormat="1" ht="37.5" customHeight="1" x14ac:dyDescent="0.2">
      <c r="A38" s="761" t="s">
        <v>51</v>
      </c>
      <c r="B38" s="762"/>
      <c r="C38" s="762"/>
      <c r="D38" s="762"/>
      <c r="E38" s="762"/>
      <c r="F38" s="762"/>
      <c r="G38" s="762"/>
      <c r="H38" s="762"/>
      <c r="I38" s="762"/>
      <c r="J38" s="762"/>
      <c r="K38" s="762"/>
      <c r="L38" s="762"/>
      <c r="M38" s="763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</row>
    <row r="39" spans="1:54" s="430" customFormat="1" ht="37.5" customHeight="1" x14ac:dyDescent="0.2">
      <c r="A39" s="498">
        <v>1</v>
      </c>
      <c r="B39" s="424" t="s">
        <v>218</v>
      </c>
      <c r="C39" s="500">
        <v>707.98</v>
      </c>
      <c r="D39" s="500" t="s">
        <v>134</v>
      </c>
      <c r="E39" s="535" t="s">
        <v>190</v>
      </c>
      <c r="F39" s="495" t="s">
        <v>193</v>
      </c>
      <c r="G39" s="498" t="s">
        <v>134</v>
      </c>
      <c r="H39" s="494" t="s">
        <v>134</v>
      </c>
      <c r="I39" s="494">
        <v>0</v>
      </c>
      <c r="J39" s="494">
        <v>10800</v>
      </c>
      <c r="K39" s="494">
        <v>0</v>
      </c>
      <c r="L39" s="494">
        <v>10800</v>
      </c>
      <c r="M39" s="494">
        <v>0</v>
      </c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</row>
    <row r="40" spans="1:54" s="430" customFormat="1" ht="35.25" customHeight="1" x14ac:dyDescent="0.2">
      <c r="A40" s="498">
        <v>2</v>
      </c>
      <c r="B40" s="424" t="s">
        <v>219</v>
      </c>
      <c r="C40" s="500">
        <v>917</v>
      </c>
      <c r="D40" s="500" t="s">
        <v>134</v>
      </c>
      <c r="E40" s="535" t="s">
        <v>190</v>
      </c>
      <c r="F40" s="495" t="s">
        <v>193</v>
      </c>
      <c r="G40" s="498" t="s">
        <v>134</v>
      </c>
      <c r="H40" s="494" t="s">
        <v>134</v>
      </c>
      <c r="I40" s="494">
        <v>0</v>
      </c>
      <c r="J40" s="494">
        <f t="shared" ref="J40:J53" si="3">SUM(K40:M40)</f>
        <v>11500</v>
      </c>
      <c r="K40" s="494">
        <v>0</v>
      </c>
      <c r="L40" s="494">
        <v>11500</v>
      </c>
      <c r="M40" s="494">
        <v>0</v>
      </c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</row>
    <row r="41" spans="1:54" s="430" customFormat="1" ht="32.25" customHeight="1" x14ac:dyDescent="0.2">
      <c r="A41" s="498">
        <v>3</v>
      </c>
      <c r="B41" s="529" t="s">
        <v>220</v>
      </c>
      <c r="C41" s="500">
        <v>1423</v>
      </c>
      <c r="D41" s="500" t="s">
        <v>134</v>
      </c>
      <c r="E41" s="535" t="s">
        <v>190</v>
      </c>
      <c r="F41" s="495" t="s">
        <v>193</v>
      </c>
      <c r="G41" s="498" t="s">
        <v>134</v>
      </c>
      <c r="H41" s="494" t="s">
        <v>134</v>
      </c>
      <c r="I41" s="494">
        <v>0</v>
      </c>
      <c r="J41" s="494">
        <v>11200</v>
      </c>
      <c r="K41" s="494">
        <v>0</v>
      </c>
      <c r="L41" s="494">
        <v>11200</v>
      </c>
      <c r="M41" s="494">
        <v>0</v>
      </c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</row>
    <row r="42" spans="1:54" s="430" customFormat="1" ht="36" customHeight="1" x14ac:dyDescent="0.2">
      <c r="A42" s="498">
        <v>4</v>
      </c>
      <c r="B42" s="424" t="s">
        <v>184</v>
      </c>
      <c r="C42" s="500">
        <v>719</v>
      </c>
      <c r="D42" s="500" t="s">
        <v>134</v>
      </c>
      <c r="E42" s="535" t="s">
        <v>190</v>
      </c>
      <c r="F42" s="495" t="s">
        <v>193</v>
      </c>
      <c r="G42" s="498" t="s">
        <v>134</v>
      </c>
      <c r="H42" s="494" t="s">
        <v>134</v>
      </c>
      <c r="I42" s="494">
        <v>0</v>
      </c>
      <c r="J42" s="494">
        <f t="shared" si="3"/>
        <v>12500</v>
      </c>
      <c r="K42" s="494">
        <v>0</v>
      </c>
      <c r="L42" s="494">
        <v>0</v>
      </c>
      <c r="M42" s="494">
        <v>12500</v>
      </c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</row>
    <row r="43" spans="1:54" s="430" customFormat="1" ht="32.25" customHeight="1" x14ac:dyDescent="0.2">
      <c r="A43" s="498">
        <v>5</v>
      </c>
      <c r="B43" s="424" t="s">
        <v>221</v>
      </c>
      <c r="C43" s="500">
        <v>711</v>
      </c>
      <c r="D43" s="500" t="s">
        <v>134</v>
      </c>
      <c r="E43" s="495" t="s">
        <v>190</v>
      </c>
      <c r="F43" s="535" t="s">
        <v>193</v>
      </c>
      <c r="G43" s="494" t="s">
        <v>134</v>
      </c>
      <c r="H43" s="494" t="s">
        <v>134</v>
      </c>
      <c r="I43" s="494">
        <v>0</v>
      </c>
      <c r="J43" s="494">
        <f t="shared" si="3"/>
        <v>8348</v>
      </c>
      <c r="K43" s="494">
        <v>0</v>
      </c>
      <c r="L43" s="494">
        <v>8348</v>
      </c>
      <c r="M43" s="494">
        <v>0</v>
      </c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</row>
    <row r="44" spans="1:54" s="430" customFormat="1" ht="37.5" customHeight="1" x14ac:dyDescent="0.2">
      <c r="A44" s="498">
        <v>6</v>
      </c>
      <c r="B44" s="424" t="s">
        <v>185</v>
      </c>
      <c r="C44" s="500">
        <v>934</v>
      </c>
      <c r="D44" s="500" t="s">
        <v>134</v>
      </c>
      <c r="E44" s="495" t="s">
        <v>190</v>
      </c>
      <c r="F44" s="495" t="s">
        <v>193</v>
      </c>
      <c r="G44" s="494" t="s">
        <v>134</v>
      </c>
      <c r="H44" s="494" t="s">
        <v>134</v>
      </c>
      <c r="I44" s="494">
        <v>0</v>
      </c>
      <c r="J44" s="494">
        <f t="shared" si="3"/>
        <v>12000</v>
      </c>
      <c r="K44" s="494">
        <v>0</v>
      </c>
      <c r="L44" s="494">
        <v>0</v>
      </c>
      <c r="M44" s="494">
        <v>12000</v>
      </c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</row>
    <row r="45" spans="1:54" s="430" customFormat="1" ht="37.5" customHeight="1" x14ac:dyDescent="0.2">
      <c r="A45" s="498">
        <v>7</v>
      </c>
      <c r="B45" s="424" t="s">
        <v>222</v>
      </c>
      <c r="C45" s="500">
        <v>734</v>
      </c>
      <c r="D45" s="500" t="s">
        <v>134</v>
      </c>
      <c r="E45" s="495" t="s">
        <v>190</v>
      </c>
      <c r="F45" s="495" t="s">
        <v>193</v>
      </c>
      <c r="G45" s="498" t="s">
        <v>134</v>
      </c>
      <c r="H45" s="494" t="s">
        <v>134</v>
      </c>
      <c r="I45" s="494">
        <v>0</v>
      </c>
      <c r="J45" s="494">
        <f t="shared" si="3"/>
        <v>11202.33</v>
      </c>
      <c r="K45" s="494">
        <v>0</v>
      </c>
      <c r="L45" s="494">
        <v>0</v>
      </c>
      <c r="M45" s="494">
        <v>11202.33</v>
      </c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</row>
    <row r="46" spans="1:54" s="430" customFormat="1" ht="33" customHeight="1" x14ac:dyDescent="0.2">
      <c r="A46" s="498">
        <v>8</v>
      </c>
      <c r="B46" s="533" t="s">
        <v>183</v>
      </c>
      <c r="C46" s="534">
        <v>329</v>
      </c>
      <c r="D46" s="500" t="s">
        <v>134</v>
      </c>
      <c r="E46" s="535" t="s">
        <v>190</v>
      </c>
      <c r="F46" s="495" t="s">
        <v>193</v>
      </c>
      <c r="G46" s="494" t="s">
        <v>134</v>
      </c>
      <c r="H46" s="494" t="s">
        <v>134</v>
      </c>
      <c r="I46" s="494">
        <v>0</v>
      </c>
      <c r="J46" s="494">
        <f t="shared" si="3"/>
        <v>10250</v>
      </c>
      <c r="K46" s="494">
        <v>0</v>
      </c>
      <c r="L46" s="494">
        <v>0</v>
      </c>
      <c r="M46" s="494">
        <v>10250</v>
      </c>
      <c r="N46" s="521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</row>
    <row r="47" spans="1:54" ht="36" customHeight="1" x14ac:dyDescent="0.2">
      <c r="A47" s="498">
        <v>9</v>
      </c>
      <c r="B47" s="533" t="s">
        <v>200</v>
      </c>
      <c r="C47" s="534">
        <v>730</v>
      </c>
      <c r="D47" s="500" t="s">
        <v>134</v>
      </c>
      <c r="E47" s="535" t="s">
        <v>190</v>
      </c>
      <c r="F47" s="495" t="s">
        <v>193</v>
      </c>
      <c r="G47" s="494" t="s">
        <v>134</v>
      </c>
      <c r="H47" s="494" t="s">
        <v>134</v>
      </c>
      <c r="I47" s="494">
        <v>0</v>
      </c>
      <c r="J47" s="494">
        <v>12600</v>
      </c>
      <c r="K47" s="494">
        <v>0</v>
      </c>
      <c r="L47" s="494">
        <v>12600</v>
      </c>
      <c r="M47" s="494">
        <v>0</v>
      </c>
    </row>
    <row r="48" spans="1:54" s="522" customFormat="1" ht="36.75" customHeight="1" x14ac:dyDescent="0.2">
      <c r="A48" s="498">
        <v>10</v>
      </c>
      <c r="B48" s="533" t="s">
        <v>202</v>
      </c>
      <c r="C48" s="534">
        <v>622</v>
      </c>
      <c r="D48" s="500" t="s">
        <v>134</v>
      </c>
      <c r="E48" s="535" t="s">
        <v>190</v>
      </c>
      <c r="F48" s="495" t="s">
        <v>193</v>
      </c>
      <c r="G48" s="494" t="s">
        <v>134</v>
      </c>
      <c r="H48" s="494" t="s">
        <v>134</v>
      </c>
      <c r="I48" s="494">
        <v>0</v>
      </c>
      <c r="J48" s="494">
        <v>13000</v>
      </c>
      <c r="K48" s="494">
        <v>0</v>
      </c>
      <c r="L48" s="494">
        <v>13000</v>
      </c>
      <c r="M48" s="494">
        <v>0</v>
      </c>
      <c r="N48" s="521"/>
      <c r="O48" s="521"/>
      <c r="P48" s="521"/>
      <c r="Q48" s="521"/>
      <c r="R48" s="521"/>
      <c r="S48" s="521"/>
      <c r="T48" s="521"/>
      <c r="U48" s="521"/>
      <c r="V48" s="521"/>
      <c r="W48" s="521"/>
      <c r="X48" s="521"/>
      <c r="Y48" s="521"/>
      <c r="Z48" s="521"/>
      <c r="AA48" s="521"/>
      <c r="AB48" s="521"/>
      <c r="AC48" s="521"/>
      <c r="AD48" s="521"/>
      <c r="AE48" s="521"/>
      <c r="AF48" s="521"/>
      <c r="AG48" s="521"/>
      <c r="AH48" s="521"/>
      <c r="AI48" s="521"/>
      <c r="AJ48" s="521"/>
      <c r="AK48" s="521"/>
      <c r="AL48" s="521"/>
      <c r="AM48" s="521"/>
      <c r="AN48" s="521"/>
      <c r="AO48" s="521"/>
      <c r="AP48" s="521"/>
      <c r="AQ48" s="521"/>
      <c r="AR48" s="521"/>
      <c r="AS48" s="521"/>
      <c r="AT48" s="521"/>
      <c r="AU48" s="521"/>
      <c r="AV48" s="521"/>
      <c r="AW48" s="521"/>
      <c r="AX48" s="521"/>
      <c r="AY48" s="521"/>
      <c r="AZ48" s="521"/>
      <c r="BA48" s="521"/>
      <c r="BB48" s="521"/>
    </row>
    <row r="49" spans="1:13" ht="36.75" customHeight="1" x14ac:dyDescent="0.2">
      <c r="A49" s="498">
        <v>11</v>
      </c>
      <c r="B49" s="533" t="s">
        <v>203</v>
      </c>
      <c r="C49" s="534">
        <v>339</v>
      </c>
      <c r="D49" s="500" t="s">
        <v>134</v>
      </c>
      <c r="E49" s="535" t="s">
        <v>190</v>
      </c>
      <c r="F49" s="495" t="s">
        <v>193</v>
      </c>
      <c r="G49" s="494" t="s">
        <v>134</v>
      </c>
      <c r="H49" s="494" t="s">
        <v>134</v>
      </c>
      <c r="I49" s="494">
        <v>0</v>
      </c>
      <c r="J49" s="494">
        <v>8600</v>
      </c>
      <c r="K49" s="494">
        <v>0</v>
      </c>
      <c r="L49" s="494">
        <v>8600</v>
      </c>
      <c r="M49" s="494">
        <v>0</v>
      </c>
    </row>
    <row r="50" spans="1:13" ht="39" customHeight="1" x14ac:dyDescent="0.2">
      <c r="A50" s="498">
        <v>12</v>
      </c>
      <c r="B50" s="533" t="s">
        <v>216</v>
      </c>
      <c r="C50" s="534">
        <v>593</v>
      </c>
      <c r="D50" s="500" t="s">
        <v>134</v>
      </c>
      <c r="E50" s="535" t="s">
        <v>190</v>
      </c>
      <c r="F50" s="495" t="s">
        <v>193</v>
      </c>
      <c r="G50" s="494" t="s">
        <v>134</v>
      </c>
      <c r="H50" s="494" t="s">
        <v>134</v>
      </c>
      <c r="I50" s="494">
        <v>0</v>
      </c>
      <c r="J50" s="494">
        <f t="shared" si="3"/>
        <v>11000</v>
      </c>
      <c r="K50" s="494">
        <v>0</v>
      </c>
      <c r="L50" s="494">
        <v>0</v>
      </c>
      <c r="M50" s="494">
        <v>11000</v>
      </c>
    </row>
    <row r="51" spans="1:13" ht="39" customHeight="1" x14ac:dyDescent="0.2">
      <c r="A51" s="498">
        <v>13</v>
      </c>
      <c r="B51" s="533" t="s">
        <v>198</v>
      </c>
      <c r="C51" s="534">
        <v>264</v>
      </c>
      <c r="D51" s="500" t="s">
        <v>134</v>
      </c>
      <c r="E51" s="535" t="s">
        <v>190</v>
      </c>
      <c r="F51" s="495" t="s">
        <v>193</v>
      </c>
      <c r="G51" s="494" t="s">
        <v>134</v>
      </c>
      <c r="H51" s="494" t="s">
        <v>134</v>
      </c>
      <c r="I51" s="494">
        <v>0</v>
      </c>
      <c r="J51" s="494">
        <f t="shared" si="3"/>
        <v>9000</v>
      </c>
      <c r="K51" s="494">
        <v>0</v>
      </c>
      <c r="L51" s="494">
        <v>0</v>
      </c>
      <c r="M51" s="494">
        <v>9000</v>
      </c>
    </row>
    <row r="52" spans="1:13" ht="39" customHeight="1" x14ac:dyDescent="0.2">
      <c r="A52" s="498">
        <v>14</v>
      </c>
      <c r="B52" s="533" t="s">
        <v>225</v>
      </c>
      <c r="C52" s="494">
        <v>810</v>
      </c>
      <c r="D52" s="494" t="s">
        <v>134</v>
      </c>
      <c r="E52" s="495" t="s">
        <v>190</v>
      </c>
      <c r="F52" s="495" t="s">
        <v>193</v>
      </c>
      <c r="G52" s="494" t="s">
        <v>134</v>
      </c>
      <c r="H52" s="494" t="s">
        <v>134</v>
      </c>
      <c r="I52" s="494">
        <v>0</v>
      </c>
      <c r="J52" s="494">
        <v>1870.47</v>
      </c>
      <c r="K52" s="457">
        <v>0</v>
      </c>
      <c r="L52" s="494">
        <v>1870.47</v>
      </c>
      <c r="M52" s="494">
        <v>0</v>
      </c>
    </row>
    <row r="53" spans="1:13" ht="39" customHeight="1" x14ac:dyDescent="0.2">
      <c r="A53" s="498">
        <v>15</v>
      </c>
      <c r="B53" s="533" t="s">
        <v>199</v>
      </c>
      <c r="C53" s="534">
        <v>350</v>
      </c>
      <c r="D53" s="500" t="s">
        <v>134</v>
      </c>
      <c r="E53" s="495" t="s">
        <v>190</v>
      </c>
      <c r="F53" s="535" t="s">
        <v>193</v>
      </c>
      <c r="G53" s="494" t="s">
        <v>134</v>
      </c>
      <c r="H53" s="494" t="s">
        <v>134</v>
      </c>
      <c r="I53" s="494">
        <v>0</v>
      </c>
      <c r="J53" s="494">
        <f t="shared" si="3"/>
        <v>10000</v>
      </c>
      <c r="K53" s="494">
        <v>0</v>
      </c>
      <c r="L53" s="494">
        <v>0</v>
      </c>
      <c r="M53" s="494">
        <v>10000</v>
      </c>
    </row>
    <row r="54" spans="1:13" ht="34.5" customHeight="1" x14ac:dyDescent="0.2">
      <c r="A54" s="498">
        <v>16</v>
      </c>
      <c r="B54" s="578" t="s">
        <v>226</v>
      </c>
      <c r="C54" s="534">
        <v>1721</v>
      </c>
      <c r="D54" s="500" t="s">
        <v>134</v>
      </c>
      <c r="E54" s="495" t="s">
        <v>194</v>
      </c>
      <c r="F54" s="535" t="s">
        <v>195</v>
      </c>
      <c r="G54" s="494" t="s">
        <v>134</v>
      </c>
      <c r="H54" s="494" t="s">
        <v>134</v>
      </c>
      <c r="I54" s="494">
        <v>0</v>
      </c>
      <c r="J54" s="494">
        <v>3000</v>
      </c>
      <c r="K54" s="494">
        <v>0</v>
      </c>
      <c r="L54" s="494">
        <v>0</v>
      </c>
      <c r="M54" s="494">
        <v>3000</v>
      </c>
    </row>
    <row r="55" spans="1:13" ht="56.25" customHeight="1" x14ac:dyDescent="0.2">
      <c r="A55" s="498">
        <v>17</v>
      </c>
      <c r="B55" s="578" t="s">
        <v>227</v>
      </c>
      <c r="C55" s="534">
        <v>979.41</v>
      </c>
      <c r="D55" s="500" t="s">
        <v>134</v>
      </c>
      <c r="E55" s="495" t="s">
        <v>194</v>
      </c>
      <c r="F55" s="535" t="s">
        <v>195</v>
      </c>
      <c r="G55" s="494" t="s">
        <v>134</v>
      </c>
      <c r="H55" s="494" t="s">
        <v>134</v>
      </c>
      <c r="I55" s="494">
        <v>0</v>
      </c>
      <c r="J55" s="494">
        <v>3000</v>
      </c>
      <c r="K55" s="494">
        <v>0</v>
      </c>
      <c r="L55" s="494">
        <v>0</v>
      </c>
      <c r="M55" s="494">
        <v>3000</v>
      </c>
    </row>
    <row r="56" spans="1:13" ht="40.5" customHeight="1" x14ac:dyDescent="0.2">
      <c r="A56" s="498">
        <v>18</v>
      </c>
      <c r="B56" s="578" t="s">
        <v>228</v>
      </c>
      <c r="C56" s="534">
        <v>465</v>
      </c>
      <c r="D56" s="500" t="s">
        <v>134</v>
      </c>
      <c r="E56" s="495" t="s">
        <v>194</v>
      </c>
      <c r="F56" s="535" t="s">
        <v>195</v>
      </c>
      <c r="G56" s="494" t="s">
        <v>134</v>
      </c>
      <c r="H56" s="494" t="s">
        <v>134</v>
      </c>
      <c r="I56" s="494">
        <v>0</v>
      </c>
      <c r="J56" s="494">
        <v>3000</v>
      </c>
      <c r="K56" s="494">
        <v>0</v>
      </c>
      <c r="L56" s="494">
        <v>0</v>
      </c>
      <c r="M56" s="494">
        <v>3000</v>
      </c>
    </row>
    <row r="57" spans="1:13" ht="52.5" customHeight="1" x14ac:dyDescent="0.2">
      <c r="A57" s="498">
        <v>19</v>
      </c>
      <c r="B57" s="578" t="s">
        <v>233</v>
      </c>
      <c r="C57" s="534">
        <v>1036</v>
      </c>
      <c r="D57" s="500" t="s">
        <v>134</v>
      </c>
      <c r="E57" s="495" t="s">
        <v>193</v>
      </c>
      <c r="F57" s="535" t="s">
        <v>194</v>
      </c>
      <c r="G57" s="494" t="s">
        <v>134</v>
      </c>
      <c r="H57" s="494" t="s">
        <v>134</v>
      </c>
      <c r="I57" s="494">
        <v>0</v>
      </c>
      <c r="J57" s="494">
        <v>1486.05</v>
      </c>
      <c r="K57" s="494">
        <v>0</v>
      </c>
      <c r="L57" s="494">
        <v>1486.05</v>
      </c>
      <c r="M57" s="494">
        <v>0</v>
      </c>
    </row>
    <row r="58" spans="1:13" ht="43.5" customHeight="1" x14ac:dyDescent="0.2">
      <c r="A58" s="498">
        <v>20</v>
      </c>
      <c r="B58" s="578" t="s">
        <v>234</v>
      </c>
      <c r="C58" s="534">
        <v>431</v>
      </c>
      <c r="D58" s="500" t="s">
        <v>134</v>
      </c>
      <c r="E58" s="495" t="s">
        <v>193</v>
      </c>
      <c r="F58" s="535" t="s">
        <v>194</v>
      </c>
      <c r="G58" s="494" t="s">
        <v>134</v>
      </c>
      <c r="H58" s="494" t="s">
        <v>134</v>
      </c>
      <c r="I58" s="494">
        <v>0</v>
      </c>
      <c r="J58" s="494">
        <v>1826.16</v>
      </c>
      <c r="K58" s="494">
        <v>0</v>
      </c>
      <c r="L58" s="494">
        <v>1826.16</v>
      </c>
      <c r="M58" s="494">
        <v>0</v>
      </c>
    </row>
    <row r="59" spans="1:13" ht="43.5" customHeight="1" x14ac:dyDescent="0.2">
      <c r="A59" s="631" t="s">
        <v>149</v>
      </c>
      <c r="B59" s="632"/>
      <c r="C59" s="464">
        <f>SUM(C39:C56)</f>
        <v>13348.39</v>
      </c>
      <c r="D59" s="18" t="s">
        <v>134</v>
      </c>
      <c r="E59" s="574" t="s">
        <v>134</v>
      </c>
      <c r="F59" s="574" t="s">
        <v>134</v>
      </c>
      <c r="G59" s="574" t="s">
        <v>134</v>
      </c>
      <c r="H59" s="574" t="s">
        <v>134</v>
      </c>
      <c r="I59" s="577">
        <f>SUM(I39:I53)</f>
        <v>0</v>
      </c>
      <c r="J59" s="577">
        <f>SUM(J39:J58)</f>
        <v>166183.01</v>
      </c>
      <c r="K59" s="577">
        <f>SUM(K39:K53)</f>
        <v>0</v>
      </c>
      <c r="L59" s="577">
        <f>SUM(L39:L58)</f>
        <v>81230.680000000008</v>
      </c>
      <c r="M59" s="577">
        <f>SUM(M39:M58)</f>
        <v>84952.33</v>
      </c>
    </row>
    <row r="60" spans="1:13" ht="53.25" customHeight="1" x14ac:dyDescent="0.2">
      <c r="A60" s="761" t="s">
        <v>29</v>
      </c>
      <c r="B60" s="762"/>
      <c r="C60" s="762"/>
      <c r="D60" s="762"/>
      <c r="E60" s="762"/>
      <c r="F60" s="762"/>
      <c r="G60" s="762"/>
      <c r="H60" s="762"/>
      <c r="I60" s="762"/>
      <c r="J60" s="762"/>
      <c r="K60" s="762"/>
      <c r="L60" s="762"/>
      <c r="M60" s="763"/>
    </row>
    <row r="61" spans="1:13" ht="53.25" customHeight="1" x14ac:dyDescent="0.2">
      <c r="A61" s="498">
        <v>1</v>
      </c>
      <c r="B61" s="424" t="s">
        <v>208</v>
      </c>
      <c r="C61" s="501" t="s">
        <v>134</v>
      </c>
      <c r="D61" s="501" t="s">
        <v>134</v>
      </c>
      <c r="E61" s="501" t="s">
        <v>134</v>
      </c>
      <c r="F61" s="501" t="s">
        <v>134</v>
      </c>
      <c r="G61" s="501" t="s">
        <v>134</v>
      </c>
      <c r="H61" s="501" t="s">
        <v>134</v>
      </c>
      <c r="I61" s="501">
        <v>0</v>
      </c>
      <c r="J61" s="501">
        <v>1924</v>
      </c>
      <c r="K61" s="501">
        <v>0</v>
      </c>
      <c r="L61" s="501">
        <v>0</v>
      </c>
      <c r="M61" s="501">
        <v>1924</v>
      </c>
    </row>
    <row r="62" spans="1:13" ht="40.5" customHeight="1" x14ac:dyDescent="0.2">
      <c r="A62" s="498">
        <v>2</v>
      </c>
      <c r="B62" s="424" t="s">
        <v>223</v>
      </c>
      <c r="C62" s="501" t="s">
        <v>134</v>
      </c>
      <c r="D62" s="501" t="s">
        <v>134</v>
      </c>
      <c r="E62" s="501" t="s">
        <v>134</v>
      </c>
      <c r="F62" s="501" t="s">
        <v>134</v>
      </c>
      <c r="G62" s="501" t="s">
        <v>134</v>
      </c>
      <c r="H62" s="501" t="s">
        <v>134</v>
      </c>
      <c r="I62" s="501">
        <v>0</v>
      </c>
      <c r="J62" s="501">
        <v>1953</v>
      </c>
      <c r="K62" s="501">
        <v>0</v>
      </c>
      <c r="L62" s="501">
        <v>0</v>
      </c>
      <c r="M62" s="501">
        <v>1953</v>
      </c>
    </row>
    <row r="63" spans="1:13" ht="40.5" customHeight="1" x14ac:dyDescent="0.2">
      <c r="A63" s="498">
        <v>3</v>
      </c>
      <c r="B63" s="529" t="s">
        <v>211</v>
      </c>
      <c r="C63" s="501" t="s">
        <v>134</v>
      </c>
      <c r="D63" s="501" t="s">
        <v>134</v>
      </c>
      <c r="E63" s="501" t="s">
        <v>134</v>
      </c>
      <c r="F63" s="501" t="s">
        <v>134</v>
      </c>
      <c r="G63" s="501" t="s">
        <v>134</v>
      </c>
      <c r="H63" s="501" t="s">
        <v>134</v>
      </c>
      <c r="I63" s="501">
        <v>0</v>
      </c>
      <c r="J63" s="501">
        <v>4000</v>
      </c>
      <c r="K63" s="501">
        <v>0</v>
      </c>
      <c r="L63" s="501">
        <v>0</v>
      </c>
      <c r="M63" s="501">
        <v>4000</v>
      </c>
    </row>
    <row r="64" spans="1:13" ht="40.5" customHeight="1" x14ac:dyDescent="0.2">
      <c r="A64" s="498">
        <v>4</v>
      </c>
      <c r="B64" s="529" t="s">
        <v>236</v>
      </c>
      <c r="C64" s="501" t="s">
        <v>134</v>
      </c>
      <c r="D64" s="501" t="s">
        <v>134</v>
      </c>
      <c r="E64" s="501" t="s">
        <v>134</v>
      </c>
      <c r="F64" s="501" t="s">
        <v>134</v>
      </c>
      <c r="G64" s="501" t="s">
        <v>134</v>
      </c>
      <c r="H64" s="501" t="s">
        <v>134</v>
      </c>
      <c r="I64" s="501">
        <v>0</v>
      </c>
      <c r="J64" s="501">
        <v>8350</v>
      </c>
      <c r="K64" s="501">
        <v>0</v>
      </c>
      <c r="L64" s="501">
        <v>0</v>
      </c>
      <c r="M64" s="501">
        <v>8350</v>
      </c>
    </row>
    <row r="65" spans="1:16296" ht="40.5" customHeight="1" x14ac:dyDescent="0.2">
      <c r="A65" s="498">
        <v>5</v>
      </c>
      <c r="B65" s="529" t="s">
        <v>212</v>
      </c>
      <c r="C65" s="501" t="s">
        <v>134</v>
      </c>
      <c r="D65" s="501" t="s">
        <v>134</v>
      </c>
      <c r="E65" s="501" t="s">
        <v>134</v>
      </c>
      <c r="F65" s="501" t="s">
        <v>134</v>
      </c>
      <c r="G65" s="501" t="s">
        <v>134</v>
      </c>
      <c r="H65" s="501" t="s">
        <v>134</v>
      </c>
      <c r="I65" s="501">
        <v>0</v>
      </c>
      <c r="J65" s="501">
        <v>4000</v>
      </c>
      <c r="K65" s="501">
        <v>0</v>
      </c>
      <c r="L65" s="501">
        <v>4000</v>
      </c>
      <c r="M65" s="501">
        <v>0</v>
      </c>
    </row>
    <row r="66" spans="1:16296" ht="40.5" customHeight="1" x14ac:dyDescent="0.2">
      <c r="A66" s="498">
        <v>6</v>
      </c>
      <c r="B66" s="529" t="s">
        <v>213</v>
      </c>
      <c r="C66" s="501" t="s">
        <v>134</v>
      </c>
      <c r="D66" s="501" t="s">
        <v>134</v>
      </c>
      <c r="E66" s="501" t="s">
        <v>134</v>
      </c>
      <c r="F66" s="501" t="s">
        <v>134</v>
      </c>
      <c r="G66" s="501" t="s">
        <v>134</v>
      </c>
      <c r="H66" s="501" t="s">
        <v>134</v>
      </c>
      <c r="I66" s="501">
        <v>0</v>
      </c>
      <c r="J66" s="501">
        <v>4000</v>
      </c>
      <c r="K66" s="501">
        <v>0</v>
      </c>
      <c r="L66" s="501">
        <v>4000</v>
      </c>
      <c r="M66" s="501">
        <v>0</v>
      </c>
    </row>
    <row r="67" spans="1:16296" ht="36.75" customHeight="1" x14ac:dyDescent="0.2">
      <c r="A67" s="498">
        <v>7</v>
      </c>
      <c r="B67" s="529" t="s">
        <v>200</v>
      </c>
      <c r="C67" s="501" t="s">
        <v>134</v>
      </c>
      <c r="D67" s="501" t="s">
        <v>134</v>
      </c>
      <c r="E67" s="501" t="s">
        <v>134</v>
      </c>
      <c r="F67" s="501" t="s">
        <v>134</v>
      </c>
      <c r="G67" s="501" t="s">
        <v>134</v>
      </c>
      <c r="H67" s="501" t="s">
        <v>134</v>
      </c>
      <c r="I67" s="501">
        <v>0</v>
      </c>
      <c r="J67" s="501">
        <v>4075.74</v>
      </c>
      <c r="K67" s="501">
        <v>0</v>
      </c>
      <c r="L67" s="501">
        <v>4075.74</v>
      </c>
      <c r="M67" s="501">
        <v>0</v>
      </c>
    </row>
    <row r="68" spans="1:16296" ht="39" customHeight="1" x14ac:dyDescent="0.2">
      <c r="A68" s="498">
        <v>8</v>
      </c>
      <c r="B68" s="529" t="s">
        <v>202</v>
      </c>
      <c r="C68" s="501" t="s">
        <v>134</v>
      </c>
      <c r="D68" s="501" t="s">
        <v>134</v>
      </c>
      <c r="E68" s="501" t="s">
        <v>134</v>
      </c>
      <c r="F68" s="501" t="s">
        <v>134</v>
      </c>
      <c r="G68" s="501" t="s">
        <v>134</v>
      </c>
      <c r="H68" s="501" t="s">
        <v>134</v>
      </c>
      <c r="I68" s="501">
        <v>0</v>
      </c>
      <c r="J68" s="501">
        <v>4000</v>
      </c>
      <c r="K68" s="501">
        <v>0</v>
      </c>
      <c r="L68" s="501">
        <v>4000</v>
      </c>
      <c r="M68" s="501">
        <v>0</v>
      </c>
    </row>
    <row r="69" spans="1:16296" ht="41.25" customHeight="1" x14ac:dyDescent="0.2">
      <c r="A69" s="498">
        <v>9</v>
      </c>
      <c r="B69" s="529" t="s">
        <v>204</v>
      </c>
      <c r="C69" s="501" t="s">
        <v>134</v>
      </c>
      <c r="D69" s="501" t="s">
        <v>134</v>
      </c>
      <c r="E69" s="501" t="s">
        <v>134</v>
      </c>
      <c r="F69" s="501" t="s">
        <v>134</v>
      </c>
      <c r="G69" s="501" t="s">
        <v>134</v>
      </c>
      <c r="H69" s="501" t="s">
        <v>134</v>
      </c>
      <c r="I69" s="501">
        <v>0</v>
      </c>
      <c r="J69" s="501">
        <v>4000</v>
      </c>
      <c r="K69" s="501">
        <v>0</v>
      </c>
      <c r="L69" s="501">
        <v>4000</v>
      </c>
      <c r="M69" s="501">
        <v>0</v>
      </c>
    </row>
    <row r="70" spans="1:16296" ht="41.25" customHeight="1" x14ac:dyDescent="0.2">
      <c r="A70" s="498">
        <v>10</v>
      </c>
      <c r="B70" s="529" t="s">
        <v>214</v>
      </c>
      <c r="C70" s="501" t="s">
        <v>134</v>
      </c>
      <c r="D70" s="501" t="s">
        <v>134</v>
      </c>
      <c r="E70" s="501" t="s">
        <v>134</v>
      </c>
      <c r="F70" s="501" t="s">
        <v>134</v>
      </c>
      <c r="G70" s="501" t="s">
        <v>134</v>
      </c>
      <c r="H70" s="501" t="s">
        <v>134</v>
      </c>
      <c r="I70" s="501">
        <v>0</v>
      </c>
      <c r="J70" s="501">
        <v>3279</v>
      </c>
      <c r="K70" s="501">
        <v>0</v>
      </c>
      <c r="L70" s="501">
        <v>3279</v>
      </c>
      <c r="M70" s="501">
        <v>0</v>
      </c>
    </row>
    <row r="71" spans="1:16296" ht="41.25" customHeight="1" x14ac:dyDescent="0.2">
      <c r="A71" s="498">
        <v>11</v>
      </c>
      <c r="B71" s="533" t="s">
        <v>224</v>
      </c>
      <c r="C71" s="501" t="s">
        <v>134</v>
      </c>
      <c r="D71" s="501" t="s">
        <v>134</v>
      </c>
      <c r="E71" s="501" t="s">
        <v>134</v>
      </c>
      <c r="F71" s="501" t="s">
        <v>134</v>
      </c>
      <c r="G71" s="501" t="s">
        <v>134</v>
      </c>
      <c r="H71" s="501" t="s">
        <v>134</v>
      </c>
      <c r="I71" s="501">
        <v>0</v>
      </c>
      <c r="J71" s="501">
        <v>3500</v>
      </c>
      <c r="K71" s="501">
        <v>0</v>
      </c>
      <c r="L71" s="501">
        <v>0</v>
      </c>
      <c r="M71" s="501">
        <v>3500</v>
      </c>
    </row>
    <row r="72" spans="1:16296" ht="49.5" customHeight="1" x14ac:dyDescent="0.2">
      <c r="A72" s="498">
        <v>12</v>
      </c>
      <c r="B72" s="533" t="s">
        <v>167</v>
      </c>
      <c r="C72" s="501" t="s">
        <v>134</v>
      </c>
      <c r="D72" s="501" t="s">
        <v>134</v>
      </c>
      <c r="E72" s="501" t="s">
        <v>134</v>
      </c>
      <c r="F72" s="501" t="s">
        <v>134</v>
      </c>
      <c r="G72" s="501" t="s">
        <v>134</v>
      </c>
      <c r="H72" s="501" t="s">
        <v>134</v>
      </c>
      <c r="I72" s="501">
        <v>0</v>
      </c>
      <c r="J72" s="501">
        <v>17000</v>
      </c>
      <c r="K72" s="501">
        <v>0</v>
      </c>
      <c r="L72" s="501">
        <v>17000</v>
      </c>
      <c r="M72" s="501">
        <v>0</v>
      </c>
    </row>
    <row r="73" spans="1:16296" ht="41.25" customHeight="1" x14ac:dyDescent="0.2">
      <c r="A73" s="498">
        <v>13</v>
      </c>
      <c r="B73" s="533" t="s">
        <v>216</v>
      </c>
      <c r="C73" s="501" t="s">
        <v>134</v>
      </c>
      <c r="D73" s="501" t="s">
        <v>134</v>
      </c>
      <c r="E73" s="501" t="s">
        <v>134</v>
      </c>
      <c r="F73" s="501" t="s">
        <v>134</v>
      </c>
      <c r="G73" s="501" t="s">
        <v>134</v>
      </c>
      <c r="H73" s="501" t="s">
        <v>134</v>
      </c>
      <c r="I73" s="501">
        <v>0</v>
      </c>
      <c r="J73" s="501">
        <v>3900</v>
      </c>
      <c r="K73" s="501">
        <v>0</v>
      </c>
      <c r="L73" s="501">
        <v>0</v>
      </c>
      <c r="M73" s="501">
        <v>3900</v>
      </c>
    </row>
    <row r="74" spans="1:16296" ht="41.25" customHeight="1" x14ac:dyDescent="0.2">
      <c r="A74" s="498">
        <v>14</v>
      </c>
      <c r="B74" s="533" t="s">
        <v>229</v>
      </c>
      <c r="C74" s="501" t="s">
        <v>134</v>
      </c>
      <c r="D74" s="501" t="s">
        <v>134</v>
      </c>
      <c r="E74" s="501" t="s">
        <v>134</v>
      </c>
      <c r="F74" s="501" t="s">
        <v>134</v>
      </c>
      <c r="G74" s="501" t="s">
        <v>134</v>
      </c>
      <c r="H74" s="501" t="s">
        <v>134</v>
      </c>
      <c r="I74" s="501">
        <v>0</v>
      </c>
      <c r="J74" s="501">
        <v>2000</v>
      </c>
      <c r="K74" s="501">
        <v>0</v>
      </c>
      <c r="L74" s="501">
        <v>0</v>
      </c>
      <c r="M74" s="501">
        <v>2000</v>
      </c>
    </row>
    <row r="75" spans="1:16296" ht="54.75" customHeight="1" x14ac:dyDescent="0.2">
      <c r="A75" s="498">
        <v>15</v>
      </c>
      <c r="B75" s="533" t="s">
        <v>230</v>
      </c>
      <c r="C75" s="501" t="s">
        <v>134</v>
      </c>
      <c r="D75" s="501" t="s">
        <v>134</v>
      </c>
      <c r="E75" s="501" t="s">
        <v>134</v>
      </c>
      <c r="F75" s="501" t="s">
        <v>134</v>
      </c>
      <c r="G75" s="501" t="s">
        <v>134</v>
      </c>
      <c r="H75" s="501" t="s">
        <v>134</v>
      </c>
      <c r="I75" s="501">
        <v>0</v>
      </c>
      <c r="J75" s="501">
        <v>2000</v>
      </c>
      <c r="K75" s="501">
        <v>0</v>
      </c>
      <c r="L75" s="501">
        <v>0</v>
      </c>
      <c r="M75" s="501">
        <v>2000</v>
      </c>
    </row>
    <row r="76" spans="1:16296" s="474" customFormat="1" ht="35.25" customHeight="1" x14ac:dyDescent="0.2">
      <c r="A76" s="498">
        <v>16</v>
      </c>
      <c r="B76" s="533" t="s">
        <v>231</v>
      </c>
      <c r="C76" s="501" t="s">
        <v>134</v>
      </c>
      <c r="D76" s="501" t="s">
        <v>134</v>
      </c>
      <c r="E76" s="501" t="s">
        <v>134</v>
      </c>
      <c r="F76" s="501" t="s">
        <v>134</v>
      </c>
      <c r="G76" s="501" t="s">
        <v>134</v>
      </c>
      <c r="H76" s="501" t="s">
        <v>134</v>
      </c>
      <c r="I76" s="501">
        <v>0</v>
      </c>
      <c r="J76" s="501">
        <v>2000</v>
      </c>
      <c r="K76" s="501">
        <v>0</v>
      </c>
      <c r="L76" s="501">
        <v>0</v>
      </c>
      <c r="M76" s="501">
        <v>2000</v>
      </c>
      <c r="BC76" s="473"/>
      <c r="BD76" s="473"/>
      <c r="BE76" s="473"/>
      <c r="BF76" s="473"/>
      <c r="BG76" s="473"/>
      <c r="BH76" s="473"/>
      <c r="BI76" s="473"/>
      <c r="BJ76" s="473"/>
      <c r="BK76" s="473"/>
      <c r="BL76" s="473"/>
      <c r="BM76" s="473"/>
      <c r="BN76" s="473"/>
      <c r="BO76" s="473"/>
      <c r="BP76" s="473"/>
      <c r="BQ76" s="473"/>
      <c r="BR76" s="473"/>
      <c r="BS76" s="473"/>
      <c r="BT76" s="473"/>
      <c r="BU76" s="473"/>
      <c r="BV76" s="473"/>
      <c r="BW76" s="473"/>
      <c r="BX76" s="473"/>
      <c r="BY76" s="473"/>
      <c r="BZ76" s="473"/>
      <c r="CA76" s="473"/>
      <c r="CB76" s="473"/>
      <c r="CC76" s="473"/>
      <c r="CD76" s="473"/>
      <c r="CE76" s="473"/>
      <c r="CF76" s="473"/>
      <c r="CG76" s="473"/>
      <c r="CH76" s="473"/>
      <c r="CI76" s="473"/>
      <c r="CJ76" s="473"/>
      <c r="CK76" s="473"/>
      <c r="CL76" s="473"/>
      <c r="CM76" s="473"/>
      <c r="CN76" s="473"/>
      <c r="CO76" s="473"/>
      <c r="CP76" s="473"/>
      <c r="CQ76" s="473"/>
      <c r="CR76" s="473"/>
      <c r="CS76" s="473"/>
      <c r="CT76" s="473"/>
      <c r="CU76" s="473"/>
      <c r="CV76" s="473"/>
      <c r="CW76" s="473"/>
      <c r="CX76" s="473"/>
      <c r="CY76" s="473"/>
      <c r="CZ76" s="473"/>
      <c r="DA76" s="473"/>
      <c r="DB76" s="473"/>
      <c r="DC76" s="473"/>
      <c r="DD76" s="473"/>
      <c r="DE76" s="473"/>
      <c r="DF76" s="473"/>
      <c r="DG76" s="473"/>
      <c r="DH76" s="473"/>
      <c r="DI76" s="473"/>
      <c r="DJ76" s="473"/>
      <c r="DK76" s="473"/>
      <c r="DL76" s="473"/>
      <c r="DM76" s="473"/>
      <c r="DN76" s="473"/>
      <c r="DO76" s="473"/>
      <c r="DP76" s="473"/>
      <c r="DQ76" s="473"/>
      <c r="DR76" s="473"/>
      <c r="DS76" s="473"/>
      <c r="DT76" s="473"/>
      <c r="DU76" s="473"/>
      <c r="DV76" s="473"/>
      <c r="DW76" s="473"/>
      <c r="DX76" s="473"/>
      <c r="DY76" s="473"/>
      <c r="DZ76" s="473"/>
      <c r="EA76" s="473"/>
      <c r="EB76" s="473"/>
      <c r="EC76" s="473"/>
      <c r="ED76" s="473"/>
      <c r="EE76" s="473"/>
      <c r="EF76" s="473"/>
      <c r="EG76" s="473"/>
      <c r="EH76" s="473"/>
      <c r="EI76" s="473"/>
      <c r="EJ76" s="473"/>
      <c r="EK76" s="473"/>
      <c r="EL76" s="473"/>
      <c r="EM76" s="473"/>
      <c r="EN76" s="473"/>
      <c r="EO76" s="473"/>
      <c r="EP76" s="473"/>
      <c r="EQ76" s="473"/>
      <c r="ER76" s="473"/>
      <c r="ES76" s="473"/>
      <c r="ET76" s="473"/>
      <c r="EU76" s="473"/>
      <c r="EV76" s="473"/>
      <c r="EW76" s="473"/>
      <c r="EX76" s="473"/>
      <c r="EY76" s="473"/>
      <c r="EZ76" s="473"/>
      <c r="FA76" s="473"/>
      <c r="FB76" s="473"/>
      <c r="FC76" s="473"/>
      <c r="FD76" s="473"/>
      <c r="FE76" s="473"/>
      <c r="FF76" s="473"/>
      <c r="FG76" s="473"/>
      <c r="FH76" s="473"/>
      <c r="FI76" s="473"/>
      <c r="FJ76" s="473"/>
      <c r="FK76" s="473"/>
      <c r="FL76" s="473"/>
      <c r="FM76" s="473"/>
      <c r="FN76" s="473"/>
      <c r="FO76" s="473"/>
      <c r="FP76" s="473"/>
      <c r="FQ76" s="473"/>
      <c r="FR76" s="473"/>
      <c r="FS76" s="473"/>
      <c r="FT76" s="473"/>
      <c r="FU76" s="473"/>
      <c r="FV76" s="473"/>
      <c r="FW76" s="473"/>
      <c r="FX76" s="473"/>
      <c r="FY76" s="473"/>
      <c r="FZ76" s="473"/>
      <c r="GA76" s="473"/>
      <c r="GB76" s="473"/>
      <c r="GC76" s="473"/>
      <c r="GD76" s="473"/>
      <c r="GE76" s="473"/>
      <c r="GF76" s="473"/>
      <c r="GG76" s="473"/>
      <c r="GH76" s="473"/>
      <c r="GI76" s="473"/>
      <c r="GJ76" s="473"/>
      <c r="GK76" s="473"/>
      <c r="GL76" s="473"/>
      <c r="GM76" s="473"/>
      <c r="GN76" s="473"/>
      <c r="GO76" s="473"/>
      <c r="GP76" s="473"/>
      <c r="GQ76" s="473"/>
      <c r="GR76" s="473"/>
      <c r="GS76" s="473"/>
      <c r="GT76" s="473"/>
      <c r="GU76" s="473"/>
      <c r="GV76" s="473"/>
      <c r="GW76" s="473"/>
      <c r="GX76" s="473"/>
      <c r="GY76" s="473"/>
      <c r="GZ76" s="473"/>
      <c r="HA76" s="473"/>
      <c r="HB76" s="473"/>
      <c r="HC76" s="473"/>
      <c r="HD76" s="473"/>
      <c r="HE76" s="473"/>
      <c r="HF76" s="473"/>
      <c r="HG76" s="473"/>
      <c r="HH76" s="473"/>
      <c r="HI76" s="473"/>
      <c r="HJ76" s="473"/>
      <c r="HK76" s="473"/>
      <c r="HL76" s="473"/>
      <c r="HM76" s="473"/>
      <c r="HN76" s="473"/>
      <c r="HO76" s="473"/>
      <c r="HP76" s="473"/>
      <c r="HQ76" s="473"/>
      <c r="HR76" s="473"/>
      <c r="HS76" s="473"/>
      <c r="HT76" s="473"/>
      <c r="HU76" s="473"/>
      <c r="HV76" s="473"/>
      <c r="HW76" s="473"/>
      <c r="HX76" s="473"/>
      <c r="HY76" s="473"/>
      <c r="HZ76" s="473"/>
      <c r="IA76" s="473"/>
      <c r="IB76" s="473"/>
      <c r="IC76" s="473"/>
      <c r="ID76" s="473"/>
      <c r="IE76" s="473"/>
      <c r="IF76" s="473"/>
      <c r="IG76" s="473"/>
      <c r="IH76" s="473"/>
      <c r="II76" s="473"/>
      <c r="IJ76" s="473"/>
      <c r="IK76" s="473"/>
      <c r="IL76" s="473"/>
      <c r="IM76" s="473"/>
      <c r="IN76" s="473"/>
      <c r="IO76" s="473"/>
      <c r="IP76" s="473"/>
      <c r="IQ76" s="473"/>
      <c r="IR76" s="473"/>
      <c r="IS76" s="473"/>
      <c r="IT76" s="473"/>
      <c r="IU76" s="473"/>
      <c r="IV76" s="473"/>
      <c r="IW76" s="473"/>
      <c r="IX76" s="473"/>
      <c r="IY76" s="473"/>
      <c r="IZ76" s="473"/>
      <c r="JA76" s="473"/>
      <c r="JB76" s="473"/>
      <c r="JC76" s="473"/>
      <c r="JD76" s="473"/>
      <c r="JE76" s="473"/>
      <c r="JF76" s="473"/>
      <c r="JG76" s="473"/>
      <c r="JH76" s="473"/>
      <c r="JI76" s="473"/>
      <c r="JJ76" s="473"/>
      <c r="JK76" s="473"/>
      <c r="JL76" s="473"/>
      <c r="JM76" s="473"/>
      <c r="JN76" s="473"/>
      <c r="JO76" s="473"/>
      <c r="JP76" s="473"/>
      <c r="JQ76" s="473"/>
      <c r="JR76" s="473"/>
      <c r="JS76" s="473"/>
      <c r="JT76" s="473"/>
      <c r="JU76" s="473"/>
      <c r="JV76" s="473"/>
      <c r="JW76" s="473"/>
      <c r="JX76" s="473"/>
      <c r="JY76" s="473"/>
      <c r="JZ76" s="473"/>
      <c r="KA76" s="473"/>
      <c r="KB76" s="473"/>
      <c r="KC76" s="473"/>
      <c r="KD76" s="473"/>
      <c r="KE76" s="473"/>
      <c r="KF76" s="473"/>
      <c r="KG76" s="473"/>
      <c r="KH76" s="473"/>
      <c r="KI76" s="473"/>
      <c r="KJ76" s="473"/>
      <c r="KK76" s="473"/>
      <c r="KL76" s="473"/>
      <c r="KM76" s="473"/>
      <c r="KN76" s="473"/>
      <c r="KO76" s="473"/>
      <c r="KP76" s="473"/>
      <c r="KQ76" s="473"/>
      <c r="KR76" s="473"/>
      <c r="KS76" s="473"/>
      <c r="KT76" s="473"/>
      <c r="KU76" s="473"/>
      <c r="KV76" s="473"/>
      <c r="KW76" s="473"/>
      <c r="KX76" s="473"/>
      <c r="KY76" s="473"/>
      <c r="KZ76" s="473"/>
      <c r="LA76" s="473"/>
      <c r="LB76" s="473"/>
      <c r="LC76" s="473"/>
      <c r="LD76" s="473"/>
      <c r="LE76" s="473"/>
      <c r="LF76" s="473"/>
      <c r="LG76" s="473"/>
      <c r="LH76" s="473"/>
      <c r="LI76" s="473"/>
      <c r="LJ76" s="473"/>
      <c r="LK76" s="473"/>
      <c r="LL76" s="473"/>
      <c r="LM76" s="473"/>
      <c r="LN76" s="473"/>
      <c r="LO76" s="473"/>
      <c r="LP76" s="473"/>
      <c r="LQ76" s="473"/>
      <c r="LR76" s="473"/>
      <c r="LS76" s="473"/>
      <c r="LT76" s="473"/>
      <c r="LU76" s="473"/>
      <c r="LV76" s="473"/>
      <c r="LW76" s="473"/>
      <c r="LX76" s="473"/>
      <c r="LY76" s="473"/>
      <c r="LZ76" s="473"/>
      <c r="MA76" s="473"/>
      <c r="MB76" s="473"/>
      <c r="MC76" s="473"/>
      <c r="MD76" s="473"/>
      <c r="ME76" s="473"/>
      <c r="MF76" s="473"/>
      <c r="MG76" s="473"/>
      <c r="MH76" s="473"/>
      <c r="MI76" s="473"/>
      <c r="MJ76" s="473"/>
      <c r="MK76" s="473"/>
      <c r="ML76" s="473"/>
      <c r="MM76" s="473"/>
      <c r="MN76" s="473"/>
      <c r="MO76" s="473"/>
      <c r="MP76" s="473"/>
      <c r="MQ76" s="473"/>
      <c r="MR76" s="473"/>
      <c r="MS76" s="473"/>
      <c r="MT76" s="473"/>
      <c r="MU76" s="473"/>
      <c r="MV76" s="473"/>
      <c r="MW76" s="473"/>
      <c r="MX76" s="473"/>
      <c r="MY76" s="473"/>
      <c r="MZ76" s="473"/>
      <c r="NA76" s="473"/>
      <c r="NB76" s="473"/>
      <c r="NC76" s="473"/>
      <c r="ND76" s="473"/>
      <c r="NE76" s="473"/>
      <c r="NF76" s="473"/>
      <c r="NG76" s="473"/>
      <c r="NH76" s="473"/>
      <c r="NI76" s="473"/>
      <c r="NJ76" s="473"/>
      <c r="NK76" s="473"/>
      <c r="NL76" s="473"/>
      <c r="NM76" s="473"/>
      <c r="NN76" s="473"/>
      <c r="NO76" s="473"/>
      <c r="NP76" s="473"/>
      <c r="NQ76" s="473"/>
      <c r="NR76" s="473"/>
      <c r="NS76" s="473"/>
      <c r="NT76" s="473"/>
      <c r="NU76" s="473"/>
      <c r="NV76" s="473"/>
      <c r="NW76" s="473"/>
      <c r="NX76" s="473"/>
      <c r="NY76" s="473"/>
      <c r="NZ76" s="473"/>
      <c r="OA76" s="473"/>
      <c r="OB76" s="473"/>
      <c r="OC76" s="473"/>
      <c r="OD76" s="473"/>
      <c r="OE76" s="473"/>
      <c r="OF76" s="473"/>
      <c r="OG76" s="473"/>
      <c r="OH76" s="473"/>
      <c r="OI76" s="473"/>
      <c r="OJ76" s="473"/>
      <c r="OK76" s="473"/>
      <c r="OL76" s="473"/>
      <c r="OM76" s="473"/>
      <c r="ON76" s="473"/>
      <c r="OO76" s="473"/>
      <c r="OP76" s="473"/>
      <c r="OQ76" s="473"/>
      <c r="OR76" s="473"/>
      <c r="OS76" s="473"/>
      <c r="OT76" s="473"/>
      <c r="OU76" s="473"/>
      <c r="OV76" s="473"/>
      <c r="OW76" s="473"/>
      <c r="OX76" s="473"/>
      <c r="OY76" s="473"/>
      <c r="OZ76" s="473"/>
      <c r="PA76" s="473"/>
      <c r="PB76" s="473"/>
      <c r="PC76" s="473"/>
      <c r="PD76" s="473"/>
      <c r="PE76" s="473"/>
      <c r="PF76" s="473"/>
      <c r="PG76" s="473"/>
      <c r="PH76" s="473"/>
      <c r="PI76" s="473"/>
      <c r="PJ76" s="473"/>
      <c r="PK76" s="473"/>
      <c r="PL76" s="473"/>
      <c r="PM76" s="473"/>
      <c r="PN76" s="473"/>
      <c r="PO76" s="473"/>
      <c r="PP76" s="473"/>
      <c r="PQ76" s="473"/>
      <c r="PR76" s="473"/>
      <c r="PS76" s="473"/>
      <c r="PT76" s="473"/>
      <c r="PU76" s="473"/>
      <c r="PV76" s="473"/>
      <c r="PW76" s="473"/>
      <c r="PX76" s="473"/>
      <c r="PY76" s="473"/>
      <c r="PZ76" s="473"/>
      <c r="QA76" s="473"/>
      <c r="QB76" s="473"/>
      <c r="QC76" s="473"/>
      <c r="QD76" s="473"/>
      <c r="QE76" s="473"/>
      <c r="QF76" s="473"/>
      <c r="QG76" s="473"/>
      <c r="QH76" s="473"/>
      <c r="QI76" s="473"/>
      <c r="QJ76" s="473"/>
      <c r="QK76" s="473"/>
      <c r="QL76" s="473"/>
      <c r="QM76" s="473"/>
      <c r="QN76" s="473"/>
      <c r="QO76" s="473"/>
      <c r="QP76" s="473"/>
      <c r="QQ76" s="473"/>
      <c r="QR76" s="473"/>
      <c r="QS76" s="473"/>
      <c r="QT76" s="473"/>
      <c r="QU76" s="473"/>
      <c r="QV76" s="473"/>
      <c r="QW76" s="473"/>
      <c r="QX76" s="473"/>
      <c r="QY76" s="473"/>
      <c r="QZ76" s="473"/>
      <c r="RA76" s="473"/>
      <c r="RB76" s="473"/>
      <c r="RC76" s="473"/>
      <c r="RD76" s="473"/>
      <c r="RE76" s="473"/>
      <c r="RF76" s="473"/>
      <c r="RG76" s="473"/>
      <c r="RH76" s="473"/>
      <c r="RI76" s="473"/>
      <c r="RJ76" s="473"/>
      <c r="RK76" s="473"/>
      <c r="RL76" s="473"/>
      <c r="RM76" s="473"/>
      <c r="RN76" s="473"/>
      <c r="RO76" s="473"/>
      <c r="RP76" s="473"/>
      <c r="RQ76" s="473"/>
      <c r="RR76" s="473"/>
      <c r="RS76" s="473"/>
      <c r="RT76" s="473"/>
      <c r="RU76" s="473"/>
      <c r="RV76" s="473"/>
      <c r="RW76" s="473"/>
      <c r="RX76" s="473"/>
      <c r="RY76" s="473"/>
      <c r="RZ76" s="473"/>
      <c r="SA76" s="473"/>
      <c r="SB76" s="473"/>
      <c r="SC76" s="473"/>
      <c r="SD76" s="473"/>
      <c r="SE76" s="473"/>
      <c r="SF76" s="473"/>
      <c r="SG76" s="473"/>
      <c r="SH76" s="473"/>
      <c r="SI76" s="473"/>
      <c r="SJ76" s="473"/>
      <c r="SK76" s="473"/>
      <c r="SL76" s="473"/>
      <c r="SM76" s="473"/>
      <c r="SN76" s="473"/>
      <c r="SO76" s="473"/>
      <c r="SP76" s="473"/>
      <c r="SQ76" s="473"/>
      <c r="SR76" s="473"/>
      <c r="SS76" s="473"/>
      <c r="ST76" s="473"/>
      <c r="SU76" s="473"/>
      <c r="SV76" s="473"/>
      <c r="SW76" s="473"/>
      <c r="SX76" s="473"/>
      <c r="SY76" s="473"/>
      <c r="SZ76" s="473"/>
      <c r="TA76" s="473"/>
      <c r="TB76" s="473"/>
      <c r="TC76" s="473"/>
      <c r="TD76" s="473"/>
      <c r="TE76" s="473"/>
      <c r="TF76" s="473"/>
      <c r="TG76" s="473"/>
      <c r="TH76" s="473"/>
      <c r="TI76" s="473"/>
      <c r="TJ76" s="473"/>
      <c r="TK76" s="473"/>
      <c r="TL76" s="473"/>
      <c r="TM76" s="473"/>
      <c r="TN76" s="473"/>
      <c r="TO76" s="473"/>
      <c r="TP76" s="473"/>
      <c r="TQ76" s="473"/>
      <c r="TR76" s="473"/>
      <c r="TS76" s="473"/>
      <c r="TT76" s="473"/>
      <c r="TU76" s="473"/>
      <c r="TV76" s="473"/>
      <c r="TW76" s="473"/>
      <c r="TX76" s="473"/>
      <c r="TY76" s="473"/>
      <c r="TZ76" s="473"/>
      <c r="UA76" s="473"/>
      <c r="UB76" s="473"/>
      <c r="UC76" s="473"/>
      <c r="UD76" s="473"/>
      <c r="UE76" s="473"/>
      <c r="UF76" s="473"/>
      <c r="UG76" s="473"/>
      <c r="UH76" s="473"/>
      <c r="UI76" s="473"/>
      <c r="UJ76" s="473"/>
      <c r="UK76" s="473"/>
      <c r="UL76" s="473"/>
      <c r="UM76" s="473"/>
      <c r="UN76" s="473"/>
      <c r="UO76" s="473"/>
      <c r="UP76" s="473"/>
      <c r="UQ76" s="473"/>
      <c r="UR76" s="473"/>
      <c r="US76" s="473"/>
      <c r="UT76" s="473"/>
      <c r="UU76" s="473"/>
      <c r="UV76" s="473"/>
      <c r="UW76" s="473"/>
      <c r="UX76" s="473"/>
      <c r="UY76" s="473"/>
      <c r="UZ76" s="473"/>
      <c r="VA76" s="473"/>
      <c r="VB76" s="473"/>
      <c r="VC76" s="473"/>
      <c r="VD76" s="473"/>
      <c r="VE76" s="473"/>
      <c r="VF76" s="473"/>
      <c r="VG76" s="473"/>
      <c r="VH76" s="473"/>
      <c r="VI76" s="473"/>
      <c r="VJ76" s="473"/>
      <c r="VK76" s="473"/>
      <c r="VL76" s="473"/>
      <c r="VM76" s="473"/>
      <c r="VN76" s="473"/>
      <c r="VO76" s="473"/>
      <c r="VP76" s="473"/>
      <c r="VQ76" s="473"/>
      <c r="VR76" s="473"/>
      <c r="VS76" s="473"/>
      <c r="VT76" s="473"/>
      <c r="VU76" s="473"/>
      <c r="VV76" s="473"/>
      <c r="VW76" s="473"/>
      <c r="VX76" s="473"/>
      <c r="VY76" s="473"/>
      <c r="VZ76" s="473"/>
      <c r="WA76" s="473"/>
      <c r="WB76" s="473"/>
      <c r="WC76" s="473"/>
      <c r="WD76" s="473"/>
      <c r="WE76" s="473"/>
      <c r="WF76" s="473"/>
      <c r="WG76" s="473"/>
      <c r="WH76" s="473"/>
      <c r="WI76" s="473"/>
      <c r="WJ76" s="473"/>
      <c r="WK76" s="473"/>
      <c r="WL76" s="473"/>
      <c r="WM76" s="473"/>
      <c r="WN76" s="473"/>
      <c r="WO76" s="473"/>
      <c r="WP76" s="473"/>
      <c r="WQ76" s="473"/>
      <c r="WR76" s="473"/>
      <c r="WS76" s="473"/>
      <c r="WT76" s="473"/>
      <c r="WU76" s="473"/>
      <c r="WV76" s="473"/>
      <c r="WW76" s="473"/>
      <c r="WX76" s="473"/>
      <c r="WY76" s="473"/>
      <c r="WZ76" s="473"/>
      <c r="XA76" s="473"/>
      <c r="XB76" s="473"/>
      <c r="XC76" s="473"/>
      <c r="XD76" s="473"/>
      <c r="XE76" s="473"/>
      <c r="XF76" s="473"/>
      <c r="XG76" s="473"/>
      <c r="XH76" s="473"/>
      <c r="XI76" s="473"/>
      <c r="XJ76" s="473"/>
      <c r="XK76" s="473"/>
      <c r="XL76" s="473"/>
      <c r="XM76" s="473"/>
      <c r="XN76" s="473"/>
      <c r="XO76" s="473"/>
      <c r="XP76" s="473"/>
      <c r="XQ76" s="473"/>
      <c r="XR76" s="473"/>
      <c r="XS76" s="473"/>
      <c r="XT76" s="473"/>
      <c r="XU76" s="473"/>
      <c r="XV76" s="473"/>
      <c r="XW76" s="473"/>
      <c r="XX76" s="473"/>
      <c r="XY76" s="473"/>
      <c r="XZ76" s="473"/>
      <c r="YA76" s="473"/>
      <c r="YB76" s="473"/>
      <c r="YC76" s="473"/>
      <c r="YD76" s="473"/>
      <c r="YE76" s="473"/>
      <c r="YF76" s="473"/>
      <c r="YG76" s="473"/>
      <c r="YH76" s="473"/>
      <c r="YI76" s="473"/>
      <c r="YJ76" s="473"/>
      <c r="YK76" s="473"/>
      <c r="YL76" s="473"/>
      <c r="YM76" s="473"/>
      <c r="YN76" s="473"/>
      <c r="YO76" s="473"/>
      <c r="YP76" s="473"/>
      <c r="YQ76" s="473"/>
      <c r="YR76" s="473"/>
      <c r="YS76" s="473"/>
      <c r="YT76" s="473"/>
      <c r="YU76" s="473"/>
      <c r="YV76" s="473"/>
      <c r="YW76" s="473"/>
      <c r="YX76" s="473"/>
      <c r="YY76" s="473"/>
      <c r="YZ76" s="473"/>
      <c r="ZA76" s="473"/>
      <c r="ZB76" s="473"/>
      <c r="ZC76" s="473"/>
      <c r="ZD76" s="473"/>
      <c r="ZE76" s="473"/>
      <c r="ZF76" s="473"/>
      <c r="ZG76" s="473"/>
      <c r="ZH76" s="473"/>
      <c r="ZI76" s="473"/>
      <c r="ZJ76" s="473"/>
      <c r="ZK76" s="473"/>
      <c r="ZL76" s="473"/>
      <c r="ZM76" s="473"/>
      <c r="ZN76" s="473"/>
      <c r="ZO76" s="473"/>
      <c r="ZP76" s="473"/>
      <c r="ZQ76" s="473"/>
      <c r="ZR76" s="473"/>
      <c r="ZS76" s="473"/>
      <c r="ZT76" s="473"/>
      <c r="ZU76" s="473"/>
      <c r="ZV76" s="473"/>
      <c r="ZW76" s="473"/>
      <c r="ZX76" s="473"/>
      <c r="ZY76" s="473"/>
      <c r="ZZ76" s="473"/>
      <c r="AAA76" s="473"/>
      <c r="AAB76" s="473"/>
      <c r="AAC76" s="473"/>
      <c r="AAD76" s="473"/>
      <c r="AAE76" s="473"/>
      <c r="AAF76" s="473"/>
      <c r="AAG76" s="473"/>
      <c r="AAH76" s="473"/>
      <c r="AAI76" s="473"/>
      <c r="AAJ76" s="473"/>
      <c r="AAK76" s="473"/>
      <c r="AAL76" s="473"/>
      <c r="AAM76" s="473"/>
      <c r="AAN76" s="473"/>
      <c r="AAO76" s="473"/>
      <c r="AAP76" s="473"/>
      <c r="AAQ76" s="473"/>
      <c r="AAR76" s="473"/>
      <c r="AAS76" s="473"/>
      <c r="AAT76" s="473"/>
      <c r="AAU76" s="473"/>
      <c r="AAV76" s="473"/>
      <c r="AAW76" s="473"/>
      <c r="AAX76" s="473"/>
      <c r="AAY76" s="473"/>
      <c r="AAZ76" s="473"/>
      <c r="ABA76" s="473"/>
      <c r="ABB76" s="473"/>
      <c r="ABC76" s="473"/>
      <c r="ABD76" s="473"/>
      <c r="ABE76" s="473"/>
      <c r="ABF76" s="473"/>
      <c r="ABG76" s="473"/>
      <c r="ABH76" s="473"/>
      <c r="ABI76" s="473"/>
      <c r="ABJ76" s="473"/>
      <c r="ABK76" s="473"/>
      <c r="ABL76" s="473"/>
      <c r="ABM76" s="473"/>
      <c r="ABN76" s="473"/>
      <c r="ABO76" s="473"/>
      <c r="ABP76" s="473"/>
      <c r="ABQ76" s="473"/>
      <c r="ABR76" s="473"/>
      <c r="ABS76" s="473"/>
      <c r="ABT76" s="473"/>
      <c r="ABU76" s="473"/>
      <c r="ABV76" s="473"/>
      <c r="ABW76" s="473"/>
      <c r="ABX76" s="473"/>
      <c r="ABY76" s="473"/>
      <c r="ABZ76" s="473"/>
      <c r="ACA76" s="473"/>
      <c r="ACB76" s="473"/>
      <c r="ACC76" s="473"/>
      <c r="ACD76" s="473"/>
      <c r="ACE76" s="473"/>
      <c r="ACF76" s="473"/>
      <c r="ACG76" s="473"/>
      <c r="ACH76" s="473"/>
      <c r="ACI76" s="473"/>
      <c r="ACJ76" s="473"/>
      <c r="ACK76" s="473"/>
      <c r="ACL76" s="473"/>
      <c r="ACM76" s="473"/>
      <c r="ACN76" s="473"/>
      <c r="ACO76" s="473"/>
      <c r="ACP76" s="473"/>
      <c r="ACQ76" s="473"/>
      <c r="ACR76" s="473"/>
      <c r="ACS76" s="473"/>
      <c r="ACT76" s="473"/>
      <c r="ACU76" s="473"/>
      <c r="ACV76" s="473"/>
      <c r="ACW76" s="473"/>
      <c r="ACX76" s="473"/>
      <c r="ACY76" s="473"/>
      <c r="ACZ76" s="473"/>
      <c r="ADA76" s="473"/>
      <c r="ADB76" s="473"/>
      <c r="ADC76" s="473"/>
      <c r="ADD76" s="473"/>
      <c r="ADE76" s="473"/>
      <c r="ADF76" s="473"/>
      <c r="ADG76" s="473"/>
      <c r="ADH76" s="473"/>
      <c r="ADI76" s="473"/>
      <c r="ADJ76" s="473"/>
      <c r="ADK76" s="473"/>
      <c r="ADL76" s="473"/>
      <c r="ADM76" s="473"/>
      <c r="ADN76" s="473"/>
      <c r="ADO76" s="473"/>
      <c r="ADP76" s="473"/>
      <c r="ADQ76" s="473"/>
      <c r="ADR76" s="473"/>
      <c r="ADS76" s="473"/>
      <c r="ADT76" s="473"/>
      <c r="ADU76" s="473"/>
      <c r="ADV76" s="473"/>
      <c r="ADW76" s="473"/>
      <c r="ADX76" s="473"/>
      <c r="ADY76" s="473"/>
      <c r="ADZ76" s="473"/>
      <c r="AEA76" s="473"/>
      <c r="AEB76" s="473"/>
      <c r="AEC76" s="473"/>
      <c r="AED76" s="473"/>
      <c r="AEE76" s="473"/>
      <c r="AEF76" s="473"/>
      <c r="AEG76" s="473"/>
      <c r="AEH76" s="473"/>
      <c r="AEI76" s="473"/>
      <c r="AEJ76" s="473"/>
      <c r="AEK76" s="473"/>
      <c r="AEL76" s="473"/>
      <c r="AEM76" s="473"/>
      <c r="AEN76" s="473"/>
      <c r="AEO76" s="473"/>
      <c r="AEP76" s="473"/>
      <c r="AEQ76" s="473"/>
      <c r="AER76" s="473"/>
      <c r="AES76" s="473"/>
      <c r="AET76" s="473"/>
      <c r="AEU76" s="473"/>
      <c r="AEV76" s="473"/>
      <c r="AEW76" s="473"/>
      <c r="AEX76" s="473"/>
      <c r="AEY76" s="473"/>
      <c r="AEZ76" s="473"/>
      <c r="AFA76" s="473"/>
      <c r="AFB76" s="473"/>
      <c r="AFC76" s="473"/>
      <c r="AFD76" s="473"/>
      <c r="AFE76" s="473"/>
      <c r="AFF76" s="473"/>
      <c r="AFG76" s="473"/>
      <c r="AFH76" s="473"/>
      <c r="AFI76" s="473"/>
      <c r="AFJ76" s="473"/>
      <c r="AFK76" s="473"/>
      <c r="AFL76" s="473"/>
      <c r="AFM76" s="473"/>
      <c r="AFN76" s="473"/>
      <c r="AFO76" s="473"/>
      <c r="AFP76" s="473"/>
      <c r="AFQ76" s="473"/>
      <c r="AFR76" s="473"/>
      <c r="AFS76" s="473"/>
      <c r="AFT76" s="473"/>
      <c r="AFU76" s="473"/>
      <c r="AFV76" s="473"/>
      <c r="AFW76" s="473"/>
      <c r="AFX76" s="473"/>
      <c r="AFY76" s="473"/>
      <c r="AFZ76" s="473"/>
      <c r="AGA76" s="473"/>
      <c r="AGB76" s="473"/>
      <c r="AGC76" s="473"/>
      <c r="AGD76" s="473"/>
      <c r="AGE76" s="473"/>
      <c r="AGF76" s="473"/>
      <c r="AGG76" s="473"/>
      <c r="AGH76" s="473"/>
      <c r="AGI76" s="473"/>
      <c r="AGJ76" s="473"/>
      <c r="AGK76" s="473"/>
      <c r="AGL76" s="473"/>
      <c r="AGM76" s="473"/>
      <c r="AGN76" s="473"/>
      <c r="AGO76" s="473"/>
      <c r="AGP76" s="473"/>
      <c r="AGQ76" s="473"/>
      <c r="AGR76" s="473"/>
      <c r="AGS76" s="473"/>
      <c r="AGT76" s="473"/>
      <c r="AGU76" s="473"/>
      <c r="AGV76" s="473"/>
      <c r="AGW76" s="473"/>
      <c r="AGX76" s="473"/>
      <c r="AGY76" s="473"/>
      <c r="AGZ76" s="473"/>
      <c r="AHA76" s="473"/>
      <c r="AHB76" s="473"/>
      <c r="AHC76" s="473"/>
      <c r="AHD76" s="473"/>
      <c r="AHE76" s="473"/>
      <c r="AHF76" s="473"/>
      <c r="AHG76" s="473"/>
      <c r="AHH76" s="473"/>
      <c r="AHI76" s="473"/>
      <c r="AHJ76" s="473"/>
      <c r="AHK76" s="473"/>
      <c r="AHL76" s="473"/>
      <c r="AHM76" s="473"/>
      <c r="AHN76" s="473"/>
      <c r="AHO76" s="473"/>
      <c r="AHP76" s="473"/>
      <c r="AHQ76" s="473"/>
      <c r="AHR76" s="473"/>
      <c r="AHS76" s="473"/>
      <c r="AHT76" s="473"/>
      <c r="AHU76" s="473"/>
      <c r="AHV76" s="473"/>
      <c r="AHW76" s="473"/>
      <c r="AHX76" s="473"/>
      <c r="AHY76" s="473"/>
      <c r="AHZ76" s="473"/>
      <c r="AIA76" s="473"/>
      <c r="AIB76" s="473"/>
      <c r="AIC76" s="473"/>
      <c r="AID76" s="473"/>
      <c r="AIE76" s="473"/>
      <c r="AIF76" s="473"/>
      <c r="AIG76" s="473"/>
      <c r="AIH76" s="473"/>
      <c r="AII76" s="473"/>
      <c r="AIJ76" s="473"/>
      <c r="AIK76" s="473"/>
      <c r="AIL76" s="473"/>
      <c r="AIM76" s="473"/>
      <c r="AIN76" s="473"/>
      <c r="AIO76" s="473"/>
      <c r="AIP76" s="473"/>
      <c r="AIQ76" s="473"/>
      <c r="AIR76" s="473"/>
      <c r="AIS76" s="473"/>
      <c r="AIT76" s="473"/>
      <c r="AIU76" s="473"/>
      <c r="AIV76" s="473"/>
      <c r="AIW76" s="473"/>
      <c r="AIX76" s="473"/>
      <c r="AIY76" s="473"/>
      <c r="AIZ76" s="473"/>
      <c r="AJA76" s="473"/>
      <c r="AJB76" s="473"/>
      <c r="AJC76" s="473"/>
      <c r="AJD76" s="473"/>
      <c r="AJE76" s="473"/>
      <c r="AJF76" s="473"/>
      <c r="AJG76" s="473"/>
      <c r="AJH76" s="473"/>
      <c r="AJI76" s="473"/>
      <c r="AJJ76" s="473"/>
      <c r="AJK76" s="473"/>
      <c r="AJL76" s="473"/>
      <c r="AJM76" s="473"/>
      <c r="AJN76" s="473"/>
      <c r="AJO76" s="473"/>
      <c r="AJP76" s="473"/>
      <c r="AJQ76" s="473"/>
      <c r="AJR76" s="473"/>
      <c r="AJS76" s="473"/>
      <c r="AJT76" s="473"/>
      <c r="AJU76" s="473"/>
      <c r="AJV76" s="473"/>
      <c r="AJW76" s="473"/>
      <c r="AJX76" s="473"/>
      <c r="AJY76" s="473"/>
      <c r="AJZ76" s="473"/>
      <c r="AKA76" s="473"/>
      <c r="AKB76" s="473"/>
      <c r="AKC76" s="473"/>
      <c r="AKD76" s="473"/>
      <c r="AKE76" s="473"/>
      <c r="AKF76" s="473"/>
      <c r="AKG76" s="473"/>
      <c r="AKH76" s="473"/>
      <c r="AKI76" s="473"/>
      <c r="AKJ76" s="473"/>
      <c r="AKK76" s="473"/>
      <c r="AKL76" s="473"/>
      <c r="AKM76" s="473"/>
      <c r="AKN76" s="473"/>
      <c r="AKO76" s="473"/>
      <c r="AKP76" s="473"/>
      <c r="AKQ76" s="473"/>
      <c r="AKR76" s="473"/>
      <c r="AKS76" s="473"/>
      <c r="AKT76" s="473"/>
      <c r="AKU76" s="473"/>
      <c r="AKV76" s="473"/>
      <c r="AKW76" s="473"/>
      <c r="AKX76" s="473"/>
      <c r="AKY76" s="473"/>
      <c r="AKZ76" s="473"/>
      <c r="ALA76" s="473"/>
      <c r="ALB76" s="473"/>
      <c r="ALC76" s="473"/>
      <c r="ALD76" s="473"/>
      <c r="ALE76" s="473"/>
      <c r="ALF76" s="473"/>
      <c r="ALG76" s="473"/>
      <c r="ALH76" s="473"/>
      <c r="ALI76" s="473"/>
      <c r="ALJ76" s="473"/>
      <c r="ALK76" s="473"/>
      <c r="ALL76" s="473"/>
      <c r="ALM76" s="473"/>
      <c r="ALN76" s="473"/>
      <c r="ALO76" s="473"/>
      <c r="ALP76" s="473"/>
      <c r="ALQ76" s="473"/>
      <c r="ALR76" s="473"/>
      <c r="ALS76" s="473"/>
      <c r="ALT76" s="473"/>
      <c r="ALU76" s="473"/>
      <c r="ALV76" s="473"/>
      <c r="ALW76" s="473"/>
      <c r="ALX76" s="473"/>
      <c r="ALY76" s="473"/>
      <c r="ALZ76" s="473"/>
      <c r="AMA76" s="473"/>
      <c r="AMB76" s="473"/>
      <c r="AMC76" s="473"/>
      <c r="AMD76" s="473"/>
      <c r="AME76" s="473"/>
      <c r="AMF76" s="473"/>
      <c r="AMG76" s="473"/>
      <c r="AMH76" s="473"/>
      <c r="AMI76" s="473"/>
      <c r="AMJ76" s="473"/>
      <c r="AMK76" s="473"/>
      <c r="AML76" s="473"/>
      <c r="AMM76" s="473"/>
      <c r="AMN76" s="473"/>
      <c r="AMO76" s="473"/>
      <c r="AMP76" s="473"/>
      <c r="AMQ76" s="473"/>
      <c r="AMR76" s="473"/>
      <c r="AMS76" s="473"/>
      <c r="AMT76" s="473"/>
      <c r="AMU76" s="473"/>
      <c r="AMV76" s="473"/>
      <c r="AMW76" s="473"/>
      <c r="AMX76" s="473"/>
      <c r="AMY76" s="473"/>
      <c r="AMZ76" s="473"/>
      <c r="ANA76" s="473"/>
      <c r="ANB76" s="473"/>
      <c r="ANC76" s="473"/>
      <c r="AND76" s="473"/>
      <c r="ANE76" s="473"/>
      <c r="ANF76" s="473"/>
      <c r="ANG76" s="473"/>
      <c r="ANH76" s="473"/>
      <c r="ANI76" s="473"/>
      <c r="ANJ76" s="473"/>
      <c r="ANK76" s="473"/>
      <c r="ANL76" s="473"/>
      <c r="ANM76" s="473"/>
      <c r="ANN76" s="473"/>
      <c r="ANO76" s="473"/>
      <c r="ANP76" s="473"/>
      <c r="ANQ76" s="473"/>
      <c r="ANR76" s="473"/>
      <c r="ANS76" s="473"/>
      <c r="ANT76" s="473"/>
      <c r="ANU76" s="473"/>
      <c r="ANV76" s="473"/>
      <c r="ANW76" s="473"/>
      <c r="ANX76" s="473"/>
      <c r="ANY76" s="473"/>
      <c r="ANZ76" s="473"/>
      <c r="AOA76" s="473"/>
      <c r="AOB76" s="473"/>
      <c r="AOC76" s="473"/>
      <c r="AOD76" s="473"/>
      <c r="AOE76" s="473"/>
      <c r="AOF76" s="473"/>
      <c r="AOG76" s="473"/>
      <c r="AOH76" s="473"/>
      <c r="AOI76" s="473"/>
      <c r="AOJ76" s="473"/>
      <c r="AOK76" s="473"/>
      <c r="AOL76" s="473"/>
      <c r="AOM76" s="473"/>
      <c r="AON76" s="473"/>
      <c r="AOO76" s="473"/>
      <c r="AOP76" s="473"/>
      <c r="AOQ76" s="473"/>
      <c r="AOR76" s="473"/>
      <c r="AOS76" s="473"/>
      <c r="AOT76" s="473"/>
      <c r="AOU76" s="473"/>
      <c r="AOV76" s="473"/>
      <c r="AOW76" s="473"/>
      <c r="AOX76" s="473"/>
      <c r="AOY76" s="473"/>
      <c r="AOZ76" s="473"/>
      <c r="APA76" s="473"/>
      <c r="APB76" s="473"/>
      <c r="APC76" s="473"/>
      <c r="APD76" s="473"/>
      <c r="APE76" s="473"/>
      <c r="APF76" s="473"/>
      <c r="APG76" s="473"/>
      <c r="APH76" s="473"/>
      <c r="API76" s="473"/>
      <c r="APJ76" s="473"/>
      <c r="APK76" s="473"/>
      <c r="APL76" s="473"/>
      <c r="APM76" s="473"/>
      <c r="APN76" s="473"/>
      <c r="APO76" s="473"/>
      <c r="APP76" s="473"/>
      <c r="APQ76" s="473"/>
      <c r="APR76" s="473"/>
      <c r="APS76" s="473"/>
      <c r="APT76" s="473"/>
      <c r="APU76" s="473"/>
      <c r="APV76" s="473"/>
      <c r="APW76" s="473"/>
      <c r="APX76" s="473"/>
      <c r="APY76" s="473"/>
      <c r="APZ76" s="473"/>
      <c r="AQA76" s="473"/>
      <c r="AQB76" s="473"/>
      <c r="AQC76" s="473"/>
      <c r="AQD76" s="473"/>
      <c r="AQE76" s="473"/>
      <c r="AQF76" s="473"/>
      <c r="AQG76" s="473"/>
      <c r="AQH76" s="473"/>
      <c r="AQI76" s="473"/>
      <c r="AQJ76" s="473"/>
      <c r="AQK76" s="473"/>
      <c r="AQL76" s="473"/>
      <c r="AQM76" s="473"/>
      <c r="AQN76" s="473"/>
      <c r="AQO76" s="473"/>
      <c r="AQP76" s="473"/>
      <c r="AQQ76" s="473"/>
      <c r="AQR76" s="473"/>
      <c r="AQS76" s="473"/>
      <c r="AQT76" s="473"/>
      <c r="AQU76" s="473"/>
      <c r="AQV76" s="473"/>
      <c r="AQW76" s="473"/>
      <c r="AQX76" s="473"/>
      <c r="AQY76" s="473"/>
      <c r="AQZ76" s="473"/>
      <c r="ARA76" s="473"/>
      <c r="ARB76" s="473"/>
      <c r="ARC76" s="473"/>
      <c r="ARD76" s="473"/>
      <c r="ARE76" s="473"/>
      <c r="ARF76" s="473"/>
      <c r="ARG76" s="473"/>
      <c r="ARH76" s="473"/>
      <c r="ARI76" s="473"/>
      <c r="ARJ76" s="473"/>
      <c r="ARK76" s="473"/>
      <c r="ARL76" s="473"/>
      <c r="ARM76" s="473"/>
      <c r="ARN76" s="473"/>
      <c r="ARO76" s="473"/>
      <c r="ARP76" s="473"/>
      <c r="ARQ76" s="473"/>
      <c r="ARR76" s="473"/>
      <c r="ARS76" s="473"/>
      <c r="ART76" s="473"/>
      <c r="ARU76" s="473"/>
      <c r="ARV76" s="473"/>
      <c r="ARW76" s="473"/>
      <c r="ARX76" s="473"/>
      <c r="ARY76" s="473"/>
      <c r="ARZ76" s="473"/>
      <c r="ASA76" s="473"/>
      <c r="ASB76" s="473"/>
      <c r="ASC76" s="473"/>
      <c r="ASD76" s="473"/>
      <c r="ASE76" s="473"/>
      <c r="ASF76" s="473"/>
      <c r="ASG76" s="473"/>
      <c r="ASH76" s="473"/>
      <c r="ASI76" s="473"/>
      <c r="ASJ76" s="473"/>
      <c r="ASK76" s="473"/>
      <c r="ASL76" s="473"/>
      <c r="ASM76" s="473"/>
      <c r="ASN76" s="473"/>
      <c r="ASO76" s="473"/>
      <c r="ASP76" s="473"/>
      <c r="ASQ76" s="473"/>
      <c r="ASR76" s="473"/>
      <c r="ASS76" s="473"/>
      <c r="AST76" s="473"/>
      <c r="ASU76" s="473"/>
      <c r="ASV76" s="473"/>
      <c r="ASW76" s="473"/>
      <c r="ASX76" s="473"/>
      <c r="ASY76" s="473"/>
      <c r="ASZ76" s="473"/>
      <c r="ATA76" s="473"/>
      <c r="ATB76" s="473"/>
      <c r="ATC76" s="473"/>
      <c r="ATD76" s="473"/>
      <c r="ATE76" s="473"/>
      <c r="ATF76" s="473"/>
      <c r="ATG76" s="473"/>
      <c r="ATH76" s="473"/>
      <c r="ATI76" s="473"/>
      <c r="ATJ76" s="473"/>
      <c r="ATK76" s="473"/>
      <c r="ATL76" s="473"/>
      <c r="ATM76" s="473"/>
      <c r="ATN76" s="473"/>
      <c r="ATO76" s="473"/>
      <c r="ATP76" s="473"/>
      <c r="ATQ76" s="473"/>
      <c r="ATR76" s="473"/>
      <c r="ATS76" s="473"/>
      <c r="ATT76" s="473"/>
      <c r="ATU76" s="473"/>
      <c r="ATV76" s="473"/>
      <c r="ATW76" s="473"/>
      <c r="ATX76" s="473"/>
      <c r="ATY76" s="473"/>
      <c r="ATZ76" s="473"/>
      <c r="AUA76" s="473"/>
      <c r="AUB76" s="473"/>
      <c r="AUC76" s="473"/>
      <c r="AUD76" s="473"/>
      <c r="AUE76" s="473"/>
      <c r="AUF76" s="473"/>
      <c r="AUG76" s="473"/>
      <c r="AUH76" s="473"/>
      <c r="AUI76" s="473"/>
      <c r="AUJ76" s="473"/>
      <c r="AUK76" s="473"/>
      <c r="AUL76" s="473"/>
      <c r="AUM76" s="473"/>
      <c r="AUN76" s="473"/>
      <c r="AUO76" s="473"/>
      <c r="AUP76" s="473"/>
      <c r="AUQ76" s="473"/>
      <c r="AUR76" s="473"/>
      <c r="AUS76" s="473"/>
      <c r="AUT76" s="473"/>
      <c r="AUU76" s="473"/>
      <c r="AUV76" s="473"/>
      <c r="AUW76" s="473"/>
      <c r="AUX76" s="473"/>
      <c r="AUY76" s="473"/>
      <c r="AUZ76" s="473"/>
      <c r="AVA76" s="473"/>
      <c r="AVB76" s="473"/>
      <c r="AVC76" s="473"/>
      <c r="AVD76" s="473"/>
      <c r="AVE76" s="473"/>
      <c r="AVF76" s="473"/>
      <c r="AVG76" s="473"/>
      <c r="AVH76" s="473"/>
      <c r="AVI76" s="473"/>
      <c r="AVJ76" s="473"/>
      <c r="AVK76" s="473"/>
      <c r="AVL76" s="473"/>
      <c r="AVM76" s="473"/>
      <c r="AVN76" s="473"/>
      <c r="AVO76" s="473"/>
      <c r="AVP76" s="473"/>
      <c r="AVQ76" s="473"/>
      <c r="AVR76" s="473"/>
      <c r="AVS76" s="473"/>
      <c r="AVT76" s="473"/>
      <c r="AVU76" s="473"/>
      <c r="AVV76" s="473"/>
      <c r="AVW76" s="473"/>
      <c r="AVX76" s="473"/>
      <c r="AVY76" s="473"/>
      <c r="AVZ76" s="473"/>
      <c r="AWA76" s="473"/>
      <c r="AWB76" s="473"/>
      <c r="AWC76" s="473"/>
      <c r="AWD76" s="473"/>
      <c r="AWE76" s="473"/>
      <c r="AWF76" s="473"/>
      <c r="AWG76" s="473"/>
      <c r="AWH76" s="473"/>
      <c r="AWI76" s="473"/>
      <c r="AWJ76" s="473"/>
      <c r="AWK76" s="473"/>
      <c r="AWL76" s="473"/>
      <c r="AWM76" s="473"/>
      <c r="AWN76" s="473"/>
      <c r="AWO76" s="473"/>
      <c r="AWP76" s="473"/>
      <c r="AWQ76" s="473"/>
      <c r="AWR76" s="473"/>
      <c r="AWS76" s="473"/>
      <c r="AWT76" s="473"/>
      <c r="AWU76" s="473"/>
      <c r="AWV76" s="473"/>
      <c r="AWW76" s="473"/>
      <c r="AWX76" s="473"/>
      <c r="AWY76" s="473"/>
      <c r="AWZ76" s="473"/>
      <c r="AXA76" s="473"/>
      <c r="AXB76" s="473"/>
      <c r="AXC76" s="473"/>
      <c r="AXD76" s="473"/>
      <c r="AXE76" s="473"/>
      <c r="AXF76" s="473"/>
      <c r="AXG76" s="473"/>
      <c r="AXH76" s="473"/>
      <c r="AXI76" s="473"/>
      <c r="AXJ76" s="473"/>
      <c r="AXK76" s="473"/>
      <c r="AXL76" s="473"/>
      <c r="AXM76" s="473"/>
      <c r="AXN76" s="473"/>
      <c r="AXO76" s="473"/>
      <c r="AXP76" s="473"/>
      <c r="AXQ76" s="473"/>
      <c r="AXR76" s="473"/>
      <c r="AXS76" s="473"/>
      <c r="AXT76" s="473"/>
      <c r="AXU76" s="473"/>
      <c r="AXV76" s="473"/>
      <c r="AXW76" s="473"/>
      <c r="AXX76" s="473"/>
      <c r="AXY76" s="473"/>
      <c r="AXZ76" s="473"/>
      <c r="AYA76" s="473"/>
      <c r="AYB76" s="473"/>
      <c r="AYC76" s="473"/>
      <c r="AYD76" s="473"/>
      <c r="AYE76" s="473"/>
      <c r="AYF76" s="473"/>
      <c r="AYG76" s="473"/>
      <c r="AYH76" s="473"/>
      <c r="AYI76" s="473"/>
      <c r="AYJ76" s="473"/>
      <c r="AYK76" s="473"/>
      <c r="AYL76" s="473"/>
      <c r="AYM76" s="473"/>
      <c r="AYN76" s="473"/>
      <c r="AYO76" s="473"/>
      <c r="AYP76" s="473"/>
      <c r="AYQ76" s="473"/>
      <c r="AYR76" s="473"/>
      <c r="AYS76" s="473"/>
      <c r="AYT76" s="473"/>
      <c r="AYU76" s="473"/>
      <c r="AYV76" s="473"/>
      <c r="AYW76" s="473"/>
      <c r="AYX76" s="473"/>
      <c r="AYY76" s="473"/>
      <c r="AYZ76" s="473"/>
      <c r="AZA76" s="473"/>
      <c r="AZB76" s="473"/>
      <c r="AZC76" s="473"/>
      <c r="AZD76" s="473"/>
      <c r="AZE76" s="473"/>
      <c r="AZF76" s="473"/>
      <c r="AZG76" s="473"/>
      <c r="AZH76" s="473"/>
      <c r="AZI76" s="473"/>
      <c r="AZJ76" s="473"/>
      <c r="AZK76" s="473"/>
      <c r="AZL76" s="473"/>
      <c r="AZM76" s="473"/>
      <c r="AZN76" s="473"/>
      <c r="AZO76" s="473"/>
      <c r="AZP76" s="473"/>
      <c r="AZQ76" s="473"/>
      <c r="AZR76" s="473"/>
      <c r="AZS76" s="473"/>
      <c r="AZT76" s="473"/>
      <c r="AZU76" s="473"/>
      <c r="AZV76" s="473"/>
      <c r="AZW76" s="473"/>
      <c r="AZX76" s="473"/>
      <c r="AZY76" s="473"/>
      <c r="AZZ76" s="473"/>
      <c r="BAA76" s="473"/>
      <c r="BAB76" s="473"/>
      <c r="BAC76" s="473"/>
      <c r="BAD76" s="473"/>
      <c r="BAE76" s="473"/>
      <c r="BAF76" s="473"/>
      <c r="BAG76" s="473"/>
      <c r="BAH76" s="473"/>
      <c r="BAI76" s="473"/>
      <c r="BAJ76" s="473"/>
      <c r="BAK76" s="473"/>
      <c r="BAL76" s="473"/>
      <c r="BAM76" s="473"/>
      <c r="BAN76" s="473"/>
      <c r="BAO76" s="473"/>
      <c r="BAP76" s="473"/>
      <c r="BAQ76" s="473"/>
      <c r="BAR76" s="473"/>
      <c r="BAS76" s="473"/>
      <c r="BAT76" s="473"/>
      <c r="BAU76" s="473"/>
      <c r="BAV76" s="473"/>
      <c r="BAW76" s="473"/>
      <c r="BAX76" s="473"/>
      <c r="BAY76" s="473"/>
      <c r="BAZ76" s="473"/>
      <c r="BBA76" s="473"/>
      <c r="BBB76" s="473"/>
      <c r="BBC76" s="473"/>
      <c r="BBD76" s="473"/>
      <c r="BBE76" s="473"/>
      <c r="BBF76" s="473"/>
      <c r="BBG76" s="473"/>
      <c r="BBH76" s="473"/>
      <c r="BBI76" s="473"/>
      <c r="BBJ76" s="473"/>
      <c r="BBK76" s="473"/>
      <c r="BBL76" s="473"/>
      <c r="BBM76" s="473"/>
      <c r="BBN76" s="473"/>
      <c r="BBO76" s="473"/>
      <c r="BBP76" s="473"/>
      <c r="BBQ76" s="473"/>
      <c r="BBR76" s="473"/>
      <c r="BBS76" s="473"/>
      <c r="BBT76" s="473"/>
      <c r="BBU76" s="473"/>
      <c r="BBV76" s="473"/>
      <c r="BBW76" s="473"/>
      <c r="BBX76" s="473"/>
      <c r="BBY76" s="473"/>
      <c r="BBZ76" s="473"/>
      <c r="BCA76" s="473"/>
      <c r="BCB76" s="473"/>
      <c r="BCC76" s="473"/>
      <c r="BCD76" s="473"/>
      <c r="BCE76" s="473"/>
      <c r="BCF76" s="473"/>
      <c r="BCG76" s="473"/>
      <c r="BCH76" s="473"/>
      <c r="BCI76" s="473"/>
      <c r="BCJ76" s="473"/>
      <c r="BCK76" s="473"/>
      <c r="BCL76" s="473"/>
      <c r="BCM76" s="473"/>
      <c r="BCN76" s="473"/>
      <c r="BCO76" s="473"/>
      <c r="BCP76" s="473"/>
      <c r="BCQ76" s="473"/>
      <c r="BCR76" s="473"/>
      <c r="BCS76" s="473"/>
      <c r="BCT76" s="473"/>
      <c r="BCU76" s="473"/>
      <c r="BCV76" s="473"/>
      <c r="BCW76" s="473"/>
      <c r="BCX76" s="473"/>
      <c r="BCY76" s="473"/>
      <c r="BCZ76" s="473"/>
      <c r="BDA76" s="473"/>
      <c r="BDB76" s="473"/>
      <c r="BDC76" s="473"/>
      <c r="BDD76" s="473"/>
      <c r="BDE76" s="473"/>
      <c r="BDF76" s="473"/>
      <c r="BDG76" s="473"/>
      <c r="BDH76" s="473"/>
      <c r="BDI76" s="473"/>
      <c r="BDJ76" s="473"/>
      <c r="BDK76" s="473"/>
      <c r="BDL76" s="473"/>
      <c r="BDM76" s="473"/>
      <c r="BDN76" s="473"/>
      <c r="BDO76" s="473"/>
      <c r="BDP76" s="473"/>
      <c r="BDQ76" s="473"/>
      <c r="BDR76" s="473"/>
      <c r="BDS76" s="473"/>
      <c r="BDT76" s="473"/>
      <c r="BDU76" s="473"/>
      <c r="BDV76" s="473"/>
      <c r="BDW76" s="473"/>
      <c r="BDX76" s="473"/>
      <c r="BDY76" s="473"/>
      <c r="BDZ76" s="473"/>
      <c r="BEA76" s="473"/>
      <c r="BEB76" s="473"/>
      <c r="BEC76" s="473"/>
      <c r="BED76" s="473"/>
      <c r="BEE76" s="473"/>
      <c r="BEF76" s="473"/>
      <c r="BEG76" s="473"/>
      <c r="BEH76" s="473"/>
      <c r="BEI76" s="473"/>
      <c r="BEJ76" s="473"/>
      <c r="BEK76" s="473"/>
      <c r="BEL76" s="473"/>
      <c r="BEM76" s="473"/>
      <c r="BEN76" s="473"/>
      <c r="BEO76" s="473"/>
      <c r="BEP76" s="473"/>
      <c r="BEQ76" s="473"/>
      <c r="BER76" s="473"/>
      <c r="BES76" s="473"/>
      <c r="BET76" s="473"/>
      <c r="BEU76" s="473"/>
      <c r="BEV76" s="473"/>
      <c r="BEW76" s="473"/>
      <c r="BEX76" s="473"/>
      <c r="BEY76" s="473"/>
      <c r="BEZ76" s="473"/>
      <c r="BFA76" s="473"/>
      <c r="BFB76" s="473"/>
      <c r="BFC76" s="473"/>
      <c r="BFD76" s="473"/>
      <c r="BFE76" s="473"/>
      <c r="BFF76" s="473"/>
      <c r="BFG76" s="473"/>
      <c r="BFH76" s="473"/>
      <c r="BFI76" s="473"/>
      <c r="BFJ76" s="473"/>
      <c r="BFK76" s="473"/>
      <c r="BFL76" s="473"/>
      <c r="BFM76" s="473"/>
      <c r="BFN76" s="473"/>
      <c r="BFO76" s="473"/>
      <c r="BFP76" s="473"/>
      <c r="BFQ76" s="473"/>
      <c r="BFR76" s="473"/>
      <c r="BFS76" s="473"/>
      <c r="BFT76" s="473"/>
      <c r="BFU76" s="473"/>
      <c r="BFV76" s="473"/>
      <c r="BFW76" s="473"/>
      <c r="BFX76" s="473"/>
      <c r="BFY76" s="473"/>
      <c r="BFZ76" s="473"/>
      <c r="BGA76" s="473"/>
      <c r="BGB76" s="473"/>
      <c r="BGC76" s="473"/>
      <c r="BGD76" s="473"/>
      <c r="BGE76" s="473"/>
      <c r="BGF76" s="473"/>
      <c r="BGG76" s="473"/>
      <c r="BGH76" s="473"/>
      <c r="BGI76" s="473"/>
      <c r="BGJ76" s="473"/>
      <c r="BGK76" s="473"/>
      <c r="BGL76" s="473"/>
      <c r="BGM76" s="473"/>
      <c r="BGN76" s="473"/>
      <c r="BGO76" s="473"/>
      <c r="BGP76" s="473"/>
      <c r="BGQ76" s="473"/>
      <c r="BGR76" s="473"/>
      <c r="BGS76" s="473"/>
      <c r="BGT76" s="473"/>
      <c r="BGU76" s="473"/>
      <c r="BGV76" s="473"/>
      <c r="BGW76" s="473"/>
      <c r="BGX76" s="473"/>
      <c r="BGY76" s="473"/>
      <c r="BGZ76" s="473"/>
      <c r="BHA76" s="473"/>
      <c r="BHB76" s="473"/>
      <c r="BHC76" s="473"/>
      <c r="BHD76" s="473"/>
      <c r="BHE76" s="473"/>
      <c r="BHF76" s="473"/>
      <c r="BHG76" s="473"/>
      <c r="BHH76" s="473"/>
      <c r="BHI76" s="473"/>
      <c r="BHJ76" s="473"/>
      <c r="BHK76" s="473"/>
      <c r="BHL76" s="473"/>
      <c r="BHM76" s="473"/>
      <c r="BHN76" s="473"/>
      <c r="BHO76" s="473"/>
      <c r="BHP76" s="473"/>
      <c r="BHQ76" s="473"/>
      <c r="BHR76" s="473"/>
      <c r="BHS76" s="473"/>
      <c r="BHT76" s="473"/>
      <c r="BHU76" s="473"/>
      <c r="BHV76" s="473"/>
      <c r="BHW76" s="473"/>
      <c r="BHX76" s="473"/>
      <c r="BHY76" s="473"/>
      <c r="BHZ76" s="473"/>
      <c r="BIA76" s="473"/>
      <c r="BIB76" s="473"/>
      <c r="BIC76" s="473"/>
      <c r="BID76" s="473"/>
      <c r="BIE76" s="473"/>
      <c r="BIF76" s="473"/>
      <c r="BIG76" s="473"/>
      <c r="BIH76" s="473"/>
      <c r="BII76" s="473"/>
      <c r="BIJ76" s="473"/>
      <c r="BIK76" s="473"/>
      <c r="BIL76" s="473"/>
      <c r="BIM76" s="473"/>
      <c r="BIN76" s="473"/>
      <c r="BIO76" s="473"/>
      <c r="BIP76" s="473"/>
      <c r="BIQ76" s="473"/>
      <c r="BIR76" s="473"/>
      <c r="BIS76" s="473"/>
      <c r="BIT76" s="473"/>
      <c r="BIU76" s="473"/>
      <c r="BIV76" s="473"/>
      <c r="BIW76" s="473"/>
      <c r="BIX76" s="473"/>
      <c r="BIY76" s="473"/>
      <c r="BIZ76" s="473"/>
      <c r="BJA76" s="473"/>
      <c r="BJB76" s="473"/>
      <c r="BJC76" s="473"/>
      <c r="BJD76" s="473"/>
      <c r="BJE76" s="473"/>
      <c r="BJF76" s="473"/>
      <c r="BJG76" s="473"/>
      <c r="BJH76" s="473"/>
      <c r="BJI76" s="473"/>
      <c r="BJJ76" s="473"/>
      <c r="BJK76" s="473"/>
      <c r="BJL76" s="473"/>
      <c r="BJM76" s="473"/>
      <c r="BJN76" s="473"/>
      <c r="BJO76" s="473"/>
      <c r="BJP76" s="473"/>
      <c r="BJQ76" s="473"/>
      <c r="BJR76" s="473"/>
      <c r="BJS76" s="473"/>
      <c r="BJT76" s="473"/>
      <c r="BJU76" s="473"/>
      <c r="BJV76" s="473"/>
      <c r="BJW76" s="473"/>
      <c r="BJX76" s="473"/>
      <c r="BJY76" s="473"/>
      <c r="BJZ76" s="473"/>
      <c r="BKA76" s="473"/>
      <c r="BKB76" s="473"/>
      <c r="BKC76" s="473"/>
      <c r="BKD76" s="473"/>
      <c r="BKE76" s="473"/>
      <c r="BKF76" s="473"/>
      <c r="BKG76" s="473"/>
      <c r="BKH76" s="473"/>
      <c r="BKI76" s="473"/>
      <c r="BKJ76" s="473"/>
      <c r="BKK76" s="473"/>
      <c r="BKL76" s="473"/>
      <c r="BKM76" s="473"/>
      <c r="BKN76" s="473"/>
      <c r="BKO76" s="473"/>
      <c r="BKP76" s="473"/>
      <c r="BKQ76" s="473"/>
      <c r="BKR76" s="473"/>
      <c r="BKS76" s="473"/>
      <c r="BKT76" s="473"/>
      <c r="BKU76" s="473"/>
      <c r="BKV76" s="473"/>
      <c r="BKW76" s="473"/>
      <c r="BKX76" s="473"/>
      <c r="BKY76" s="473"/>
      <c r="BKZ76" s="473"/>
      <c r="BLA76" s="473"/>
      <c r="BLB76" s="473"/>
      <c r="BLC76" s="473"/>
      <c r="BLD76" s="473"/>
      <c r="BLE76" s="473"/>
      <c r="BLF76" s="473"/>
      <c r="BLG76" s="473"/>
      <c r="BLH76" s="473"/>
      <c r="BLI76" s="473"/>
      <c r="BLJ76" s="473"/>
      <c r="BLK76" s="473"/>
      <c r="BLL76" s="473"/>
      <c r="BLM76" s="473"/>
      <c r="BLN76" s="473"/>
      <c r="BLO76" s="473"/>
      <c r="BLP76" s="473"/>
      <c r="BLQ76" s="473"/>
      <c r="BLR76" s="473"/>
      <c r="BLS76" s="473"/>
      <c r="BLT76" s="473"/>
      <c r="BLU76" s="473"/>
      <c r="BLV76" s="473"/>
      <c r="BLW76" s="473"/>
      <c r="BLX76" s="473"/>
      <c r="BLY76" s="473"/>
      <c r="BLZ76" s="473"/>
      <c r="BMA76" s="473"/>
      <c r="BMB76" s="473"/>
      <c r="BMC76" s="473"/>
      <c r="BMD76" s="473"/>
      <c r="BME76" s="473"/>
      <c r="BMF76" s="473"/>
      <c r="BMG76" s="473"/>
      <c r="BMH76" s="473"/>
      <c r="BMI76" s="473"/>
      <c r="BMJ76" s="473"/>
      <c r="BMK76" s="473"/>
      <c r="BML76" s="473"/>
      <c r="BMM76" s="473"/>
      <c r="BMN76" s="473"/>
      <c r="BMO76" s="473"/>
      <c r="BMP76" s="473"/>
      <c r="BMQ76" s="473"/>
      <c r="BMR76" s="473"/>
      <c r="BMS76" s="473"/>
      <c r="BMT76" s="473"/>
      <c r="BMU76" s="473"/>
      <c r="BMV76" s="473"/>
      <c r="BMW76" s="473"/>
      <c r="BMX76" s="473"/>
      <c r="BMY76" s="473"/>
      <c r="BMZ76" s="473"/>
      <c r="BNA76" s="473"/>
      <c r="BNB76" s="473"/>
      <c r="BNC76" s="473"/>
      <c r="BND76" s="473"/>
      <c r="BNE76" s="473"/>
      <c r="BNF76" s="473"/>
      <c r="BNG76" s="473"/>
      <c r="BNH76" s="473"/>
      <c r="BNI76" s="473"/>
      <c r="BNJ76" s="473"/>
      <c r="BNK76" s="473"/>
      <c r="BNL76" s="473"/>
      <c r="BNM76" s="473"/>
      <c r="BNN76" s="473"/>
      <c r="BNO76" s="473"/>
      <c r="BNP76" s="473"/>
      <c r="BNQ76" s="473"/>
      <c r="BNR76" s="473"/>
      <c r="BNS76" s="473"/>
      <c r="BNT76" s="473"/>
      <c r="BNU76" s="473"/>
      <c r="BNV76" s="473"/>
      <c r="BNW76" s="473"/>
      <c r="BNX76" s="473"/>
      <c r="BNY76" s="473"/>
      <c r="BNZ76" s="473"/>
      <c r="BOA76" s="473"/>
      <c r="BOB76" s="473"/>
      <c r="BOC76" s="473"/>
      <c r="BOD76" s="473"/>
      <c r="BOE76" s="473"/>
      <c r="BOF76" s="473"/>
      <c r="BOG76" s="473"/>
      <c r="BOH76" s="473"/>
      <c r="BOI76" s="473"/>
      <c r="BOJ76" s="473"/>
      <c r="BOK76" s="473"/>
      <c r="BOL76" s="473"/>
      <c r="BOM76" s="473"/>
      <c r="BON76" s="473"/>
      <c r="BOO76" s="473"/>
      <c r="BOP76" s="473"/>
      <c r="BOQ76" s="473"/>
      <c r="BOR76" s="473"/>
      <c r="BOS76" s="473"/>
      <c r="BOT76" s="473"/>
      <c r="BOU76" s="473"/>
      <c r="BOV76" s="473"/>
      <c r="BOW76" s="473"/>
      <c r="BOX76" s="473"/>
      <c r="BOY76" s="473"/>
      <c r="BOZ76" s="473"/>
      <c r="BPA76" s="473"/>
      <c r="BPB76" s="473"/>
      <c r="BPC76" s="473"/>
      <c r="BPD76" s="473"/>
      <c r="BPE76" s="473"/>
      <c r="BPF76" s="473"/>
      <c r="BPG76" s="473"/>
      <c r="BPH76" s="473"/>
      <c r="BPI76" s="473"/>
      <c r="BPJ76" s="473"/>
      <c r="BPK76" s="473"/>
      <c r="BPL76" s="473"/>
      <c r="BPM76" s="473"/>
      <c r="BPN76" s="473"/>
      <c r="BPO76" s="473"/>
      <c r="BPP76" s="473"/>
      <c r="BPQ76" s="473"/>
      <c r="BPR76" s="473"/>
      <c r="BPS76" s="473"/>
      <c r="BPT76" s="473"/>
      <c r="BPU76" s="473"/>
      <c r="BPV76" s="473"/>
      <c r="BPW76" s="473"/>
      <c r="BPX76" s="473"/>
      <c r="BPY76" s="473"/>
      <c r="BPZ76" s="473"/>
      <c r="BQA76" s="473"/>
      <c r="BQB76" s="473"/>
      <c r="BQC76" s="473"/>
      <c r="BQD76" s="473"/>
      <c r="BQE76" s="473"/>
      <c r="BQF76" s="473"/>
      <c r="BQG76" s="473"/>
      <c r="BQH76" s="473"/>
      <c r="BQI76" s="473"/>
      <c r="BQJ76" s="473"/>
      <c r="BQK76" s="473"/>
      <c r="BQL76" s="473"/>
      <c r="BQM76" s="473"/>
      <c r="BQN76" s="473"/>
      <c r="BQO76" s="473"/>
      <c r="BQP76" s="473"/>
      <c r="BQQ76" s="473"/>
      <c r="BQR76" s="473"/>
      <c r="BQS76" s="473"/>
      <c r="BQT76" s="473"/>
      <c r="BQU76" s="473"/>
      <c r="BQV76" s="473"/>
      <c r="BQW76" s="473"/>
      <c r="BQX76" s="473"/>
      <c r="BQY76" s="473"/>
      <c r="BQZ76" s="473"/>
      <c r="BRA76" s="473"/>
      <c r="BRB76" s="473"/>
      <c r="BRC76" s="473"/>
      <c r="BRD76" s="473"/>
      <c r="BRE76" s="473"/>
      <c r="BRF76" s="473"/>
      <c r="BRG76" s="473"/>
      <c r="BRH76" s="473"/>
      <c r="BRI76" s="473"/>
      <c r="BRJ76" s="473"/>
      <c r="BRK76" s="473"/>
      <c r="BRL76" s="473"/>
      <c r="BRM76" s="473"/>
      <c r="BRN76" s="473"/>
      <c r="BRO76" s="473"/>
      <c r="BRP76" s="473"/>
      <c r="BRQ76" s="473"/>
      <c r="BRR76" s="473"/>
      <c r="BRS76" s="473"/>
      <c r="BRT76" s="473"/>
      <c r="BRU76" s="473"/>
      <c r="BRV76" s="473"/>
      <c r="BRW76" s="473"/>
      <c r="BRX76" s="473"/>
      <c r="BRY76" s="473"/>
      <c r="BRZ76" s="473"/>
      <c r="BSA76" s="473"/>
      <c r="BSB76" s="473"/>
      <c r="BSC76" s="473"/>
      <c r="BSD76" s="473"/>
      <c r="BSE76" s="473"/>
      <c r="BSF76" s="473"/>
      <c r="BSG76" s="473"/>
      <c r="BSH76" s="473"/>
      <c r="BSI76" s="473"/>
      <c r="BSJ76" s="473"/>
      <c r="BSK76" s="473"/>
      <c r="BSL76" s="473"/>
      <c r="BSM76" s="473"/>
      <c r="BSN76" s="473"/>
      <c r="BSO76" s="473"/>
      <c r="BSP76" s="473"/>
      <c r="BSQ76" s="473"/>
      <c r="BSR76" s="473"/>
      <c r="BSS76" s="473"/>
      <c r="BST76" s="473"/>
      <c r="BSU76" s="473"/>
      <c r="BSV76" s="473"/>
      <c r="BSW76" s="473"/>
      <c r="BSX76" s="473"/>
      <c r="BSY76" s="473"/>
      <c r="BSZ76" s="473"/>
      <c r="BTA76" s="473"/>
      <c r="BTB76" s="473"/>
      <c r="BTC76" s="473"/>
      <c r="BTD76" s="473"/>
      <c r="BTE76" s="473"/>
      <c r="BTF76" s="473"/>
      <c r="BTG76" s="473"/>
      <c r="BTH76" s="473"/>
      <c r="BTI76" s="473"/>
      <c r="BTJ76" s="473"/>
      <c r="BTK76" s="473"/>
      <c r="BTL76" s="473"/>
      <c r="BTM76" s="473"/>
      <c r="BTN76" s="473"/>
      <c r="BTO76" s="473"/>
      <c r="BTP76" s="473"/>
      <c r="BTQ76" s="473"/>
      <c r="BTR76" s="473"/>
      <c r="BTS76" s="473"/>
      <c r="BTT76" s="473"/>
      <c r="BTU76" s="473"/>
      <c r="BTV76" s="473"/>
      <c r="BTW76" s="473"/>
      <c r="BTX76" s="473"/>
      <c r="BTY76" s="473"/>
      <c r="BTZ76" s="473"/>
      <c r="BUA76" s="473"/>
      <c r="BUB76" s="473"/>
      <c r="BUC76" s="473"/>
      <c r="BUD76" s="473"/>
      <c r="BUE76" s="473"/>
      <c r="BUF76" s="473"/>
      <c r="BUG76" s="473"/>
      <c r="BUH76" s="473"/>
      <c r="BUI76" s="473"/>
      <c r="BUJ76" s="473"/>
      <c r="BUK76" s="473"/>
      <c r="BUL76" s="473"/>
      <c r="BUM76" s="473"/>
      <c r="BUN76" s="473"/>
      <c r="BUO76" s="473"/>
      <c r="BUP76" s="473"/>
      <c r="BUQ76" s="473"/>
      <c r="BUR76" s="473"/>
      <c r="BUS76" s="473"/>
      <c r="BUT76" s="473"/>
      <c r="BUU76" s="473"/>
      <c r="BUV76" s="473"/>
      <c r="BUW76" s="473"/>
      <c r="BUX76" s="473"/>
      <c r="BUY76" s="473"/>
      <c r="BUZ76" s="473"/>
      <c r="BVA76" s="473"/>
      <c r="BVB76" s="473"/>
      <c r="BVC76" s="473"/>
      <c r="BVD76" s="473"/>
      <c r="BVE76" s="473"/>
      <c r="BVF76" s="473"/>
      <c r="BVG76" s="473"/>
      <c r="BVH76" s="473"/>
      <c r="BVI76" s="473"/>
      <c r="BVJ76" s="473"/>
      <c r="BVK76" s="473"/>
      <c r="BVL76" s="473"/>
      <c r="BVM76" s="473"/>
      <c r="BVN76" s="473"/>
      <c r="BVO76" s="473"/>
      <c r="BVP76" s="473"/>
      <c r="BVQ76" s="473"/>
      <c r="BVR76" s="473"/>
      <c r="BVS76" s="473"/>
      <c r="BVT76" s="473"/>
      <c r="BVU76" s="473"/>
      <c r="BVV76" s="473"/>
      <c r="BVW76" s="473"/>
      <c r="BVX76" s="473"/>
      <c r="BVY76" s="473"/>
      <c r="BVZ76" s="473"/>
      <c r="BWA76" s="473"/>
      <c r="BWB76" s="473"/>
      <c r="BWC76" s="473"/>
      <c r="BWD76" s="473"/>
      <c r="BWE76" s="473"/>
      <c r="BWF76" s="473"/>
      <c r="BWG76" s="473"/>
      <c r="BWH76" s="473"/>
      <c r="BWI76" s="473"/>
      <c r="BWJ76" s="473"/>
      <c r="BWK76" s="473"/>
      <c r="BWL76" s="473"/>
      <c r="BWM76" s="473"/>
      <c r="BWN76" s="473"/>
      <c r="BWO76" s="473"/>
      <c r="BWP76" s="473"/>
      <c r="BWQ76" s="473"/>
      <c r="BWR76" s="473"/>
      <c r="BWS76" s="473"/>
      <c r="BWT76" s="473"/>
      <c r="BWU76" s="473"/>
      <c r="BWV76" s="473"/>
      <c r="BWW76" s="473"/>
      <c r="BWX76" s="473"/>
      <c r="BWY76" s="473"/>
      <c r="BWZ76" s="473"/>
      <c r="BXA76" s="473"/>
      <c r="BXB76" s="473"/>
      <c r="BXC76" s="473"/>
      <c r="BXD76" s="473"/>
      <c r="BXE76" s="473"/>
      <c r="BXF76" s="473"/>
      <c r="BXG76" s="473"/>
      <c r="BXH76" s="473"/>
      <c r="BXI76" s="473"/>
      <c r="BXJ76" s="473"/>
      <c r="BXK76" s="473"/>
      <c r="BXL76" s="473"/>
      <c r="BXM76" s="473"/>
      <c r="BXN76" s="473"/>
      <c r="BXO76" s="473"/>
      <c r="BXP76" s="473"/>
      <c r="BXQ76" s="473"/>
      <c r="BXR76" s="473"/>
      <c r="BXS76" s="473"/>
      <c r="BXT76" s="473"/>
      <c r="BXU76" s="473"/>
      <c r="BXV76" s="473"/>
      <c r="BXW76" s="473"/>
      <c r="BXX76" s="473"/>
      <c r="BXY76" s="473"/>
      <c r="BXZ76" s="473"/>
      <c r="BYA76" s="473"/>
      <c r="BYB76" s="473"/>
      <c r="BYC76" s="473"/>
      <c r="BYD76" s="473"/>
      <c r="BYE76" s="473"/>
      <c r="BYF76" s="473"/>
      <c r="BYG76" s="473"/>
      <c r="BYH76" s="473"/>
      <c r="BYI76" s="473"/>
      <c r="BYJ76" s="473"/>
      <c r="BYK76" s="473"/>
      <c r="BYL76" s="473"/>
      <c r="BYM76" s="473"/>
      <c r="BYN76" s="473"/>
      <c r="BYO76" s="473"/>
      <c r="BYP76" s="473"/>
      <c r="BYQ76" s="473"/>
      <c r="BYR76" s="473"/>
      <c r="BYS76" s="473"/>
      <c r="BYT76" s="473"/>
      <c r="BYU76" s="473"/>
      <c r="BYV76" s="473"/>
      <c r="BYW76" s="473"/>
      <c r="BYX76" s="473"/>
      <c r="BYY76" s="473"/>
      <c r="BYZ76" s="473"/>
      <c r="BZA76" s="473"/>
      <c r="BZB76" s="473"/>
      <c r="BZC76" s="473"/>
      <c r="BZD76" s="473"/>
      <c r="BZE76" s="473"/>
      <c r="BZF76" s="473"/>
      <c r="BZG76" s="473"/>
      <c r="BZH76" s="473"/>
      <c r="BZI76" s="473"/>
      <c r="BZJ76" s="473"/>
      <c r="BZK76" s="473"/>
      <c r="BZL76" s="473"/>
      <c r="BZM76" s="473"/>
      <c r="BZN76" s="473"/>
      <c r="BZO76" s="473"/>
      <c r="BZP76" s="473"/>
      <c r="BZQ76" s="473"/>
      <c r="BZR76" s="473"/>
      <c r="BZS76" s="473"/>
      <c r="BZT76" s="473"/>
      <c r="BZU76" s="473"/>
      <c r="BZV76" s="473"/>
      <c r="BZW76" s="473"/>
      <c r="BZX76" s="473"/>
      <c r="BZY76" s="473"/>
      <c r="BZZ76" s="473"/>
      <c r="CAA76" s="473"/>
      <c r="CAB76" s="473"/>
      <c r="CAC76" s="473"/>
      <c r="CAD76" s="473"/>
      <c r="CAE76" s="473"/>
      <c r="CAF76" s="473"/>
      <c r="CAG76" s="473"/>
      <c r="CAH76" s="473"/>
      <c r="CAI76" s="473"/>
      <c r="CAJ76" s="473"/>
      <c r="CAK76" s="473"/>
      <c r="CAL76" s="473"/>
      <c r="CAM76" s="473"/>
      <c r="CAN76" s="473"/>
      <c r="CAO76" s="473"/>
      <c r="CAP76" s="473"/>
      <c r="CAQ76" s="473"/>
      <c r="CAR76" s="473"/>
      <c r="CAS76" s="473"/>
      <c r="CAT76" s="473"/>
      <c r="CAU76" s="473"/>
      <c r="CAV76" s="473"/>
      <c r="CAW76" s="473"/>
      <c r="CAX76" s="473"/>
      <c r="CAY76" s="473"/>
      <c r="CAZ76" s="473"/>
      <c r="CBA76" s="473"/>
      <c r="CBB76" s="473"/>
      <c r="CBC76" s="473"/>
      <c r="CBD76" s="473"/>
      <c r="CBE76" s="473"/>
      <c r="CBF76" s="473"/>
      <c r="CBG76" s="473"/>
      <c r="CBH76" s="473"/>
      <c r="CBI76" s="473"/>
      <c r="CBJ76" s="473"/>
      <c r="CBK76" s="473"/>
      <c r="CBL76" s="473"/>
      <c r="CBM76" s="473"/>
      <c r="CBN76" s="473"/>
      <c r="CBO76" s="473"/>
      <c r="CBP76" s="473"/>
      <c r="CBQ76" s="473"/>
      <c r="CBR76" s="473"/>
      <c r="CBS76" s="473"/>
      <c r="CBT76" s="473"/>
      <c r="CBU76" s="473"/>
      <c r="CBV76" s="473"/>
      <c r="CBW76" s="473"/>
      <c r="CBX76" s="473"/>
      <c r="CBY76" s="473"/>
      <c r="CBZ76" s="473"/>
      <c r="CCA76" s="473"/>
      <c r="CCB76" s="473"/>
      <c r="CCC76" s="473"/>
      <c r="CCD76" s="473"/>
      <c r="CCE76" s="473"/>
      <c r="CCF76" s="473"/>
      <c r="CCG76" s="473"/>
      <c r="CCH76" s="473"/>
      <c r="CCI76" s="473"/>
      <c r="CCJ76" s="473"/>
      <c r="CCK76" s="473"/>
      <c r="CCL76" s="473"/>
      <c r="CCM76" s="473"/>
      <c r="CCN76" s="473"/>
      <c r="CCO76" s="473"/>
      <c r="CCP76" s="473"/>
      <c r="CCQ76" s="473"/>
      <c r="CCR76" s="473"/>
      <c r="CCS76" s="473"/>
      <c r="CCT76" s="473"/>
      <c r="CCU76" s="473"/>
      <c r="CCV76" s="473"/>
      <c r="CCW76" s="473"/>
      <c r="CCX76" s="473"/>
      <c r="CCY76" s="473"/>
      <c r="CCZ76" s="473"/>
      <c r="CDA76" s="473"/>
      <c r="CDB76" s="473"/>
      <c r="CDC76" s="473"/>
      <c r="CDD76" s="473"/>
      <c r="CDE76" s="473"/>
      <c r="CDF76" s="473"/>
      <c r="CDG76" s="473"/>
      <c r="CDH76" s="473"/>
      <c r="CDI76" s="473"/>
      <c r="CDJ76" s="473"/>
      <c r="CDK76" s="473"/>
      <c r="CDL76" s="473"/>
      <c r="CDM76" s="473"/>
      <c r="CDN76" s="473"/>
      <c r="CDO76" s="473"/>
      <c r="CDP76" s="473"/>
      <c r="CDQ76" s="473"/>
      <c r="CDR76" s="473"/>
      <c r="CDS76" s="473"/>
      <c r="CDT76" s="473"/>
      <c r="CDU76" s="473"/>
      <c r="CDV76" s="473"/>
      <c r="CDW76" s="473"/>
      <c r="CDX76" s="473"/>
      <c r="CDY76" s="473"/>
      <c r="CDZ76" s="473"/>
      <c r="CEA76" s="473"/>
      <c r="CEB76" s="473"/>
      <c r="CEC76" s="473"/>
      <c r="CED76" s="473"/>
      <c r="CEE76" s="473"/>
      <c r="CEF76" s="473"/>
      <c r="CEG76" s="473"/>
      <c r="CEH76" s="473"/>
      <c r="CEI76" s="473"/>
      <c r="CEJ76" s="473"/>
      <c r="CEK76" s="473"/>
      <c r="CEL76" s="473"/>
      <c r="CEM76" s="473"/>
      <c r="CEN76" s="473"/>
      <c r="CEO76" s="473"/>
      <c r="CEP76" s="473"/>
      <c r="CEQ76" s="473"/>
      <c r="CER76" s="473"/>
      <c r="CES76" s="473"/>
      <c r="CET76" s="473"/>
      <c r="CEU76" s="473"/>
      <c r="CEV76" s="473"/>
      <c r="CEW76" s="473"/>
      <c r="CEX76" s="473"/>
      <c r="CEY76" s="473"/>
      <c r="CEZ76" s="473"/>
      <c r="CFA76" s="473"/>
      <c r="CFB76" s="473"/>
      <c r="CFC76" s="473"/>
      <c r="CFD76" s="473"/>
      <c r="CFE76" s="473"/>
      <c r="CFF76" s="473"/>
      <c r="CFG76" s="473"/>
      <c r="CFH76" s="473"/>
      <c r="CFI76" s="473"/>
      <c r="CFJ76" s="473"/>
      <c r="CFK76" s="473"/>
      <c r="CFL76" s="473"/>
      <c r="CFM76" s="473"/>
      <c r="CFN76" s="473"/>
      <c r="CFO76" s="473"/>
      <c r="CFP76" s="473"/>
      <c r="CFQ76" s="473"/>
      <c r="CFR76" s="473"/>
      <c r="CFS76" s="473"/>
      <c r="CFT76" s="473"/>
      <c r="CFU76" s="473"/>
      <c r="CFV76" s="473"/>
      <c r="CFW76" s="473"/>
      <c r="CFX76" s="473"/>
      <c r="CFY76" s="473"/>
      <c r="CFZ76" s="473"/>
      <c r="CGA76" s="473"/>
      <c r="CGB76" s="473"/>
      <c r="CGC76" s="473"/>
      <c r="CGD76" s="473"/>
      <c r="CGE76" s="473"/>
      <c r="CGF76" s="473"/>
      <c r="CGG76" s="473"/>
      <c r="CGH76" s="473"/>
      <c r="CGI76" s="473"/>
      <c r="CGJ76" s="473"/>
      <c r="CGK76" s="473"/>
      <c r="CGL76" s="473"/>
      <c r="CGM76" s="473"/>
      <c r="CGN76" s="473"/>
      <c r="CGO76" s="473"/>
      <c r="CGP76" s="473"/>
      <c r="CGQ76" s="473"/>
      <c r="CGR76" s="473"/>
      <c r="CGS76" s="473"/>
      <c r="CGT76" s="473"/>
      <c r="CGU76" s="473"/>
      <c r="CGV76" s="473"/>
      <c r="CGW76" s="473"/>
      <c r="CGX76" s="473"/>
      <c r="CGY76" s="473"/>
      <c r="CGZ76" s="473"/>
      <c r="CHA76" s="473"/>
      <c r="CHB76" s="473"/>
      <c r="CHC76" s="473"/>
      <c r="CHD76" s="473"/>
      <c r="CHE76" s="473"/>
      <c r="CHF76" s="473"/>
      <c r="CHG76" s="473"/>
      <c r="CHH76" s="473"/>
      <c r="CHI76" s="473"/>
      <c r="CHJ76" s="473"/>
      <c r="CHK76" s="473"/>
      <c r="CHL76" s="473"/>
      <c r="CHM76" s="473"/>
      <c r="CHN76" s="473"/>
      <c r="CHO76" s="473"/>
      <c r="CHP76" s="473"/>
      <c r="CHQ76" s="473"/>
      <c r="CHR76" s="473"/>
      <c r="CHS76" s="473"/>
      <c r="CHT76" s="473"/>
      <c r="CHU76" s="473"/>
      <c r="CHV76" s="473"/>
      <c r="CHW76" s="473"/>
      <c r="CHX76" s="473"/>
      <c r="CHY76" s="473"/>
      <c r="CHZ76" s="473"/>
      <c r="CIA76" s="473"/>
      <c r="CIB76" s="473"/>
      <c r="CIC76" s="473"/>
      <c r="CID76" s="473"/>
      <c r="CIE76" s="473"/>
      <c r="CIF76" s="473"/>
      <c r="CIG76" s="473"/>
      <c r="CIH76" s="473"/>
      <c r="CII76" s="473"/>
      <c r="CIJ76" s="473"/>
      <c r="CIK76" s="473"/>
      <c r="CIL76" s="473"/>
      <c r="CIM76" s="473"/>
      <c r="CIN76" s="473"/>
      <c r="CIO76" s="473"/>
      <c r="CIP76" s="473"/>
      <c r="CIQ76" s="473"/>
      <c r="CIR76" s="473"/>
      <c r="CIS76" s="473"/>
      <c r="CIT76" s="473"/>
      <c r="CIU76" s="473"/>
      <c r="CIV76" s="473"/>
      <c r="CIW76" s="473"/>
      <c r="CIX76" s="473"/>
      <c r="CIY76" s="473"/>
      <c r="CIZ76" s="473"/>
      <c r="CJA76" s="473"/>
      <c r="CJB76" s="473"/>
      <c r="CJC76" s="473"/>
      <c r="CJD76" s="473"/>
      <c r="CJE76" s="473"/>
      <c r="CJF76" s="473"/>
      <c r="CJG76" s="473"/>
      <c r="CJH76" s="473"/>
      <c r="CJI76" s="473"/>
      <c r="CJJ76" s="473"/>
      <c r="CJK76" s="473"/>
      <c r="CJL76" s="473"/>
      <c r="CJM76" s="473"/>
      <c r="CJN76" s="473"/>
      <c r="CJO76" s="473"/>
      <c r="CJP76" s="473"/>
      <c r="CJQ76" s="473"/>
      <c r="CJR76" s="473"/>
      <c r="CJS76" s="473"/>
      <c r="CJT76" s="473"/>
      <c r="CJU76" s="473"/>
      <c r="CJV76" s="473"/>
      <c r="CJW76" s="473"/>
      <c r="CJX76" s="473"/>
      <c r="CJY76" s="473"/>
      <c r="CJZ76" s="473"/>
      <c r="CKA76" s="473"/>
      <c r="CKB76" s="473"/>
      <c r="CKC76" s="473"/>
      <c r="CKD76" s="473"/>
      <c r="CKE76" s="473"/>
      <c r="CKF76" s="473"/>
      <c r="CKG76" s="473"/>
      <c r="CKH76" s="473"/>
      <c r="CKI76" s="473"/>
      <c r="CKJ76" s="473"/>
      <c r="CKK76" s="473"/>
      <c r="CKL76" s="473"/>
      <c r="CKM76" s="473"/>
      <c r="CKN76" s="473"/>
      <c r="CKO76" s="473"/>
      <c r="CKP76" s="473"/>
      <c r="CKQ76" s="473"/>
      <c r="CKR76" s="473"/>
      <c r="CKS76" s="473"/>
      <c r="CKT76" s="473"/>
      <c r="CKU76" s="473"/>
      <c r="CKV76" s="473"/>
      <c r="CKW76" s="473"/>
      <c r="CKX76" s="473"/>
      <c r="CKY76" s="473"/>
      <c r="CKZ76" s="473"/>
      <c r="CLA76" s="473"/>
      <c r="CLB76" s="473"/>
      <c r="CLC76" s="473"/>
      <c r="CLD76" s="473"/>
      <c r="CLE76" s="473"/>
      <c r="CLF76" s="473"/>
      <c r="CLG76" s="473"/>
      <c r="CLH76" s="473"/>
      <c r="CLI76" s="473"/>
      <c r="CLJ76" s="473"/>
      <c r="CLK76" s="473"/>
      <c r="CLL76" s="473"/>
      <c r="CLM76" s="473"/>
      <c r="CLN76" s="473"/>
      <c r="CLO76" s="473"/>
      <c r="CLP76" s="473"/>
      <c r="CLQ76" s="473"/>
      <c r="CLR76" s="473"/>
      <c r="CLS76" s="473"/>
      <c r="CLT76" s="473"/>
      <c r="CLU76" s="473"/>
      <c r="CLV76" s="473"/>
      <c r="CLW76" s="473"/>
      <c r="CLX76" s="473"/>
      <c r="CLY76" s="473"/>
      <c r="CLZ76" s="473"/>
      <c r="CMA76" s="473"/>
      <c r="CMB76" s="473"/>
      <c r="CMC76" s="473"/>
      <c r="CMD76" s="473"/>
      <c r="CME76" s="473"/>
      <c r="CMF76" s="473"/>
      <c r="CMG76" s="473"/>
      <c r="CMH76" s="473"/>
      <c r="CMI76" s="473"/>
      <c r="CMJ76" s="473"/>
      <c r="CMK76" s="473"/>
      <c r="CML76" s="473"/>
      <c r="CMM76" s="473"/>
      <c r="CMN76" s="473"/>
      <c r="CMO76" s="473"/>
      <c r="CMP76" s="473"/>
      <c r="CMQ76" s="473"/>
      <c r="CMR76" s="473"/>
      <c r="CMS76" s="473"/>
      <c r="CMT76" s="473"/>
      <c r="CMU76" s="473"/>
      <c r="CMV76" s="473"/>
      <c r="CMW76" s="473"/>
      <c r="CMX76" s="473"/>
      <c r="CMY76" s="473"/>
      <c r="CMZ76" s="473"/>
      <c r="CNA76" s="473"/>
      <c r="CNB76" s="473"/>
      <c r="CNC76" s="473"/>
      <c r="CND76" s="473"/>
      <c r="CNE76" s="473"/>
      <c r="CNF76" s="473"/>
      <c r="CNG76" s="473"/>
      <c r="CNH76" s="473"/>
      <c r="CNI76" s="473"/>
      <c r="CNJ76" s="473"/>
      <c r="CNK76" s="473"/>
      <c r="CNL76" s="473"/>
      <c r="CNM76" s="473"/>
      <c r="CNN76" s="473"/>
      <c r="CNO76" s="473"/>
      <c r="CNP76" s="473"/>
      <c r="CNQ76" s="473"/>
      <c r="CNR76" s="473"/>
      <c r="CNS76" s="473"/>
      <c r="CNT76" s="473"/>
      <c r="CNU76" s="473"/>
      <c r="CNV76" s="473"/>
      <c r="CNW76" s="473"/>
      <c r="CNX76" s="473"/>
      <c r="CNY76" s="473"/>
      <c r="CNZ76" s="473"/>
      <c r="COA76" s="473"/>
      <c r="COB76" s="473"/>
      <c r="COC76" s="473"/>
      <c r="COD76" s="473"/>
      <c r="COE76" s="473"/>
      <c r="COF76" s="473"/>
      <c r="COG76" s="473"/>
      <c r="COH76" s="473"/>
      <c r="COI76" s="473"/>
      <c r="COJ76" s="473"/>
      <c r="COK76" s="473"/>
      <c r="COL76" s="473"/>
      <c r="COM76" s="473"/>
      <c r="CON76" s="473"/>
      <c r="COO76" s="473"/>
      <c r="COP76" s="473"/>
      <c r="COQ76" s="473"/>
      <c r="COR76" s="473"/>
      <c r="COS76" s="473"/>
      <c r="COT76" s="473"/>
      <c r="COU76" s="473"/>
      <c r="COV76" s="473"/>
      <c r="COW76" s="473"/>
      <c r="COX76" s="473"/>
      <c r="COY76" s="473"/>
      <c r="COZ76" s="473"/>
      <c r="CPA76" s="473"/>
      <c r="CPB76" s="473"/>
      <c r="CPC76" s="473"/>
      <c r="CPD76" s="473"/>
      <c r="CPE76" s="473"/>
      <c r="CPF76" s="473"/>
      <c r="CPG76" s="473"/>
      <c r="CPH76" s="473"/>
      <c r="CPI76" s="473"/>
      <c r="CPJ76" s="473"/>
      <c r="CPK76" s="473"/>
      <c r="CPL76" s="473"/>
      <c r="CPM76" s="473"/>
      <c r="CPN76" s="473"/>
      <c r="CPO76" s="473"/>
      <c r="CPP76" s="473"/>
      <c r="CPQ76" s="473"/>
      <c r="CPR76" s="473"/>
      <c r="CPS76" s="473"/>
      <c r="CPT76" s="473"/>
      <c r="CPU76" s="473"/>
      <c r="CPV76" s="473"/>
      <c r="CPW76" s="473"/>
      <c r="CPX76" s="473"/>
      <c r="CPY76" s="473"/>
      <c r="CPZ76" s="473"/>
      <c r="CQA76" s="473"/>
      <c r="CQB76" s="473"/>
      <c r="CQC76" s="473"/>
      <c r="CQD76" s="473"/>
      <c r="CQE76" s="473"/>
      <c r="CQF76" s="473"/>
      <c r="CQG76" s="473"/>
      <c r="CQH76" s="473"/>
      <c r="CQI76" s="473"/>
      <c r="CQJ76" s="473"/>
      <c r="CQK76" s="473"/>
      <c r="CQL76" s="473"/>
      <c r="CQM76" s="473"/>
      <c r="CQN76" s="473"/>
      <c r="CQO76" s="473"/>
      <c r="CQP76" s="473"/>
      <c r="CQQ76" s="473"/>
      <c r="CQR76" s="473"/>
      <c r="CQS76" s="473"/>
      <c r="CQT76" s="473"/>
      <c r="CQU76" s="473"/>
      <c r="CQV76" s="473"/>
      <c r="CQW76" s="473"/>
      <c r="CQX76" s="473"/>
      <c r="CQY76" s="473"/>
      <c r="CQZ76" s="473"/>
      <c r="CRA76" s="473"/>
      <c r="CRB76" s="473"/>
      <c r="CRC76" s="473"/>
      <c r="CRD76" s="473"/>
      <c r="CRE76" s="473"/>
      <c r="CRF76" s="473"/>
      <c r="CRG76" s="473"/>
      <c r="CRH76" s="473"/>
      <c r="CRI76" s="473"/>
      <c r="CRJ76" s="473"/>
      <c r="CRK76" s="473"/>
      <c r="CRL76" s="473"/>
      <c r="CRM76" s="473"/>
      <c r="CRN76" s="473"/>
      <c r="CRO76" s="473"/>
      <c r="CRP76" s="473"/>
      <c r="CRQ76" s="473"/>
      <c r="CRR76" s="473"/>
      <c r="CRS76" s="473"/>
      <c r="CRT76" s="473"/>
      <c r="CRU76" s="473"/>
      <c r="CRV76" s="473"/>
      <c r="CRW76" s="473"/>
      <c r="CRX76" s="473"/>
      <c r="CRY76" s="473"/>
      <c r="CRZ76" s="473"/>
      <c r="CSA76" s="473"/>
      <c r="CSB76" s="473"/>
      <c r="CSC76" s="473"/>
      <c r="CSD76" s="473"/>
      <c r="CSE76" s="473"/>
      <c r="CSF76" s="473"/>
      <c r="CSG76" s="473"/>
      <c r="CSH76" s="473"/>
      <c r="CSI76" s="473"/>
      <c r="CSJ76" s="473"/>
      <c r="CSK76" s="473"/>
      <c r="CSL76" s="473"/>
      <c r="CSM76" s="473"/>
      <c r="CSN76" s="473"/>
      <c r="CSO76" s="473"/>
      <c r="CSP76" s="473"/>
      <c r="CSQ76" s="473"/>
      <c r="CSR76" s="473"/>
      <c r="CSS76" s="473"/>
      <c r="CST76" s="473"/>
      <c r="CSU76" s="473"/>
      <c r="CSV76" s="473"/>
      <c r="CSW76" s="473"/>
      <c r="CSX76" s="473"/>
      <c r="CSY76" s="473"/>
      <c r="CSZ76" s="473"/>
      <c r="CTA76" s="473"/>
      <c r="CTB76" s="473"/>
      <c r="CTC76" s="473"/>
      <c r="CTD76" s="473"/>
      <c r="CTE76" s="473"/>
      <c r="CTF76" s="473"/>
      <c r="CTG76" s="473"/>
      <c r="CTH76" s="473"/>
      <c r="CTI76" s="473"/>
      <c r="CTJ76" s="473"/>
      <c r="CTK76" s="473"/>
      <c r="CTL76" s="473"/>
      <c r="CTM76" s="473"/>
      <c r="CTN76" s="473"/>
      <c r="CTO76" s="473"/>
      <c r="CTP76" s="473"/>
      <c r="CTQ76" s="473"/>
      <c r="CTR76" s="473"/>
      <c r="CTS76" s="473"/>
      <c r="CTT76" s="473"/>
      <c r="CTU76" s="473"/>
      <c r="CTV76" s="473"/>
      <c r="CTW76" s="473"/>
      <c r="CTX76" s="473"/>
      <c r="CTY76" s="473"/>
      <c r="CTZ76" s="473"/>
      <c r="CUA76" s="473"/>
      <c r="CUB76" s="473"/>
      <c r="CUC76" s="473"/>
      <c r="CUD76" s="473"/>
      <c r="CUE76" s="473"/>
      <c r="CUF76" s="473"/>
      <c r="CUG76" s="473"/>
      <c r="CUH76" s="473"/>
      <c r="CUI76" s="473"/>
      <c r="CUJ76" s="473"/>
      <c r="CUK76" s="473"/>
      <c r="CUL76" s="473"/>
      <c r="CUM76" s="473"/>
      <c r="CUN76" s="473"/>
      <c r="CUO76" s="473"/>
      <c r="CUP76" s="473"/>
      <c r="CUQ76" s="473"/>
      <c r="CUR76" s="473"/>
      <c r="CUS76" s="473"/>
      <c r="CUT76" s="473"/>
      <c r="CUU76" s="473"/>
      <c r="CUV76" s="473"/>
      <c r="CUW76" s="473"/>
      <c r="CUX76" s="473"/>
      <c r="CUY76" s="473"/>
      <c r="CUZ76" s="473"/>
      <c r="CVA76" s="473"/>
      <c r="CVB76" s="473"/>
      <c r="CVC76" s="473"/>
      <c r="CVD76" s="473"/>
      <c r="CVE76" s="473"/>
      <c r="CVF76" s="473"/>
      <c r="CVG76" s="473"/>
      <c r="CVH76" s="473"/>
      <c r="CVI76" s="473"/>
      <c r="CVJ76" s="473"/>
      <c r="CVK76" s="473"/>
      <c r="CVL76" s="473"/>
      <c r="CVM76" s="473"/>
      <c r="CVN76" s="473"/>
      <c r="CVO76" s="473"/>
      <c r="CVP76" s="473"/>
      <c r="CVQ76" s="473"/>
      <c r="CVR76" s="473"/>
      <c r="CVS76" s="473"/>
      <c r="CVT76" s="473"/>
      <c r="CVU76" s="473"/>
      <c r="CVV76" s="473"/>
      <c r="CVW76" s="473"/>
      <c r="CVX76" s="473"/>
      <c r="CVY76" s="473"/>
      <c r="CVZ76" s="473"/>
      <c r="CWA76" s="473"/>
      <c r="CWB76" s="473"/>
      <c r="CWC76" s="473"/>
      <c r="CWD76" s="473"/>
      <c r="CWE76" s="473"/>
      <c r="CWF76" s="473"/>
      <c r="CWG76" s="473"/>
      <c r="CWH76" s="473"/>
      <c r="CWI76" s="473"/>
      <c r="CWJ76" s="473"/>
      <c r="CWK76" s="473"/>
      <c r="CWL76" s="473"/>
      <c r="CWM76" s="473"/>
      <c r="CWN76" s="473"/>
      <c r="CWO76" s="473"/>
      <c r="CWP76" s="473"/>
      <c r="CWQ76" s="473"/>
      <c r="CWR76" s="473"/>
      <c r="CWS76" s="473"/>
      <c r="CWT76" s="473"/>
      <c r="CWU76" s="473"/>
      <c r="CWV76" s="473"/>
      <c r="CWW76" s="473"/>
      <c r="CWX76" s="473"/>
      <c r="CWY76" s="473"/>
      <c r="CWZ76" s="473"/>
      <c r="CXA76" s="473"/>
      <c r="CXB76" s="473"/>
      <c r="CXC76" s="473"/>
      <c r="CXD76" s="473"/>
      <c r="CXE76" s="473"/>
      <c r="CXF76" s="473"/>
      <c r="CXG76" s="473"/>
      <c r="CXH76" s="473"/>
      <c r="CXI76" s="473"/>
      <c r="CXJ76" s="473"/>
      <c r="CXK76" s="473"/>
      <c r="CXL76" s="473"/>
      <c r="CXM76" s="473"/>
      <c r="CXN76" s="473"/>
      <c r="CXO76" s="473"/>
      <c r="CXP76" s="473"/>
      <c r="CXQ76" s="473"/>
      <c r="CXR76" s="473"/>
      <c r="CXS76" s="473"/>
      <c r="CXT76" s="473"/>
      <c r="CXU76" s="473"/>
      <c r="CXV76" s="473"/>
      <c r="CXW76" s="473"/>
      <c r="CXX76" s="473"/>
      <c r="CXY76" s="473"/>
      <c r="CXZ76" s="473"/>
      <c r="CYA76" s="473"/>
      <c r="CYB76" s="473"/>
      <c r="CYC76" s="473"/>
      <c r="CYD76" s="473"/>
      <c r="CYE76" s="473"/>
      <c r="CYF76" s="473"/>
      <c r="CYG76" s="473"/>
      <c r="CYH76" s="473"/>
      <c r="CYI76" s="473"/>
      <c r="CYJ76" s="473"/>
      <c r="CYK76" s="473"/>
      <c r="CYL76" s="473"/>
      <c r="CYM76" s="473"/>
      <c r="CYN76" s="473"/>
      <c r="CYO76" s="473"/>
      <c r="CYP76" s="473"/>
      <c r="CYQ76" s="473"/>
      <c r="CYR76" s="473"/>
      <c r="CYS76" s="473"/>
      <c r="CYT76" s="473"/>
      <c r="CYU76" s="473"/>
      <c r="CYV76" s="473"/>
      <c r="CYW76" s="473"/>
      <c r="CYX76" s="473"/>
      <c r="CYY76" s="473"/>
      <c r="CYZ76" s="473"/>
      <c r="CZA76" s="473"/>
      <c r="CZB76" s="473"/>
      <c r="CZC76" s="473"/>
      <c r="CZD76" s="473"/>
      <c r="CZE76" s="473"/>
      <c r="CZF76" s="473"/>
      <c r="CZG76" s="473"/>
      <c r="CZH76" s="473"/>
      <c r="CZI76" s="473"/>
      <c r="CZJ76" s="473"/>
      <c r="CZK76" s="473"/>
      <c r="CZL76" s="473"/>
      <c r="CZM76" s="473"/>
      <c r="CZN76" s="473"/>
      <c r="CZO76" s="473"/>
      <c r="CZP76" s="473"/>
      <c r="CZQ76" s="473"/>
      <c r="CZR76" s="473"/>
      <c r="CZS76" s="473"/>
      <c r="CZT76" s="473"/>
      <c r="CZU76" s="473"/>
      <c r="CZV76" s="473"/>
      <c r="CZW76" s="473"/>
      <c r="CZX76" s="473"/>
      <c r="CZY76" s="473"/>
      <c r="CZZ76" s="473"/>
      <c r="DAA76" s="473"/>
      <c r="DAB76" s="473"/>
      <c r="DAC76" s="473"/>
      <c r="DAD76" s="473"/>
      <c r="DAE76" s="473"/>
      <c r="DAF76" s="473"/>
      <c r="DAG76" s="473"/>
      <c r="DAH76" s="473"/>
      <c r="DAI76" s="473"/>
      <c r="DAJ76" s="473"/>
      <c r="DAK76" s="473"/>
      <c r="DAL76" s="473"/>
      <c r="DAM76" s="473"/>
      <c r="DAN76" s="473"/>
      <c r="DAO76" s="473"/>
      <c r="DAP76" s="473"/>
      <c r="DAQ76" s="473"/>
      <c r="DAR76" s="473"/>
      <c r="DAS76" s="473"/>
      <c r="DAT76" s="473"/>
      <c r="DAU76" s="473"/>
      <c r="DAV76" s="473"/>
      <c r="DAW76" s="473"/>
      <c r="DAX76" s="473"/>
      <c r="DAY76" s="473"/>
      <c r="DAZ76" s="473"/>
      <c r="DBA76" s="473"/>
      <c r="DBB76" s="473"/>
      <c r="DBC76" s="473"/>
      <c r="DBD76" s="473"/>
      <c r="DBE76" s="473"/>
      <c r="DBF76" s="473"/>
      <c r="DBG76" s="473"/>
      <c r="DBH76" s="473"/>
      <c r="DBI76" s="473"/>
      <c r="DBJ76" s="473"/>
      <c r="DBK76" s="473"/>
      <c r="DBL76" s="473"/>
      <c r="DBM76" s="473"/>
      <c r="DBN76" s="473"/>
      <c r="DBO76" s="473"/>
      <c r="DBP76" s="473"/>
      <c r="DBQ76" s="473"/>
      <c r="DBR76" s="473"/>
      <c r="DBS76" s="473"/>
      <c r="DBT76" s="473"/>
      <c r="DBU76" s="473"/>
      <c r="DBV76" s="473"/>
      <c r="DBW76" s="473"/>
      <c r="DBX76" s="473"/>
      <c r="DBY76" s="473"/>
      <c r="DBZ76" s="473"/>
      <c r="DCA76" s="473"/>
      <c r="DCB76" s="473"/>
      <c r="DCC76" s="473"/>
      <c r="DCD76" s="473"/>
      <c r="DCE76" s="473"/>
      <c r="DCF76" s="473"/>
      <c r="DCG76" s="473"/>
      <c r="DCH76" s="473"/>
      <c r="DCI76" s="473"/>
      <c r="DCJ76" s="473"/>
      <c r="DCK76" s="473"/>
      <c r="DCL76" s="473"/>
      <c r="DCM76" s="473"/>
      <c r="DCN76" s="473"/>
      <c r="DCO76" s="473"/>
      <c r="DCP76" s="473"/>
      <c r="DCQ76" s="473"/>
      <c r="DCR76" s="473"/>
      <c r="DCS76" s="473"/>
      <c r="DCT76" s="473"/>
      <c r="DCU76" s="473"/>
      <c r="DCV76" s="473"/>
      <c r="DCW76" s="473"/>
      <c r="DCX76" s="473"/>
      <c r="DCY76" s="473"/>
      <c r="DCZ76" s="473"/>
      <c r="DDA76" s="473"/>
      <c r="DDB76" s="473"/>
      <c r="DDC76" s="473"/>
      <c r="DDD76" s="473"/>
      <c r="DDE76" s="473"/>
      <c r="DDF76" s="473"/>
      <c r="DDG76" s="473"/>
      <c r="DDH76" s="473"/>
      <c r="DDI76" s="473"/>
      <c r="DDJ76" s="473"/>
      <c r="DDK76" s="473"/>
      <c r="DDL76" s="473"/>
      <c r="DDM76" s="473"/>
      <c r="DDN76" s="473"/>
      <c r="DDO76" s="473"/>
      <c r="DDP76" s="473"/>
      <c r="DDQ76" s="473"/>
      <c r="DDR76" s="473"/>
      <c r="DDS76" s="473"/>
      <c r="DDT76" s="473"/>
      <c r="DDU76" s="473"/>
      <c r="DDV76" s="473"/>
      <c r="DDW76" s="473"/>
      <c r="DDX76" s="473"/>
      <c r="DDY76" s="473"/>
      <c r="DDZ76" s="473"/>
      <c r="DEA76" s="473"/>
      <c r="DEB76" s="473"/>
      <c r="DEC76" s="473"/>
      <c r="DED76" s="473"/>
      <c r="DEE76" s="473"/>
      <c r="DEF76" s="473"/>
      <c r="DEG76" s="473"/>
      <c r="DEH76" s="473"/>
      <c r="DEI76" s="473"/>
      <c r="DEJ76" s="473"/>
      <c r="DEK76" s="473"/>
      <c r="DEL76" s="473"/>
      <c r="DEM76" s="473"/>
      <c r="DEN76" s="473"/>
      <c r="DEO76" s="473"/>
      <c r="DEP76" s="473"/>
      <c r="DEQ76" s="473"/>
      <c r="DER76" s="473"/>
      <c r="DES76" s="473"/>
      <c r="DET76" s="473"/>
      <c r="DEU76" s="473"/>
      <c r="DEV76" s="473"/>
      <c r="DEW76" s="473"/>
      <c r="DEX76" s="473"/>
      <c r="DEY76" s="473"/>
      <c r="DEZ76" s="473"/>
      <c r="DFA76" s="473"/>
      <c r="DFB76" s="473"/>
      <c r="DFC76" s="473"/>
      <c r="DFD76" s="473"/>
      <c r="DFE76" s="473"/>
      <c r="DFF76" s="473"/>
      <c r="DFG76" s="473"/>
      <c r="DFH76" s="473"/>
      <c r="DFI76" s="473"/>
      <c r="DFJ76" s="473"/>
      <c r="DFK76" s="473"/>
      <c r="DFL76" s="473"/>
      <c r="DFM76" s="473"/>
      <c r="DFN76" s="473"/>
      <c r="DFO76" s="473"/>
      <c r="DFP76" s="473"/>
      <c r="DFQ76" s="473"/>
      <c r="DFR76" s="473"/>
      <c r="DFS76" s="473"/>
      <c r="DFT76" s="473"/>
      <c r="DFU76" s="473"/>
      <c r="DFV76" s="473"/>
      <c r="DFW76" s="473"/>
      <c r="DFX76" s="473"/>
      <c r="DFY76" s="473"/>
      <c r="DFZ76" s="473"/>
      <c r="DGA76" s="473"/>
      <c r="DGB76" s="473"/>
      <c r="DGC76" s="473"/>
      <c r="DGD76" s="473"/>
      <c r="DGE76" s="473"/>
      <c r="DGF76" s="473"/>
      <c r="DGG76" s="473"/>
      <c r="DGH76" s="473"/>
      <c r="DGI76" s="473"/>
      <c r="DGJ76" s="473"/>
      <c r="DGK76" s="473"/>
      <c r="DGL76" s="473"/>
      <c r="DGM76" s="473"/>
      <c r="DGN76" s="473"/>
      <c r="DGO76" s="473"/>
      <c r="DGP76" s="473"/>
      <c r="DGQ76" s="473"/>
      <c r="DGR76" s="473"/>
      <c r="DGS76" s="473"/>
      <c r="DGT76" s="473"/>
      <c r="DGU76" s="473"/>
      <c r="DGV76" s="473"/>
      <c r="DGW76" s="473"/>
      <c r="DGX76" s="473"/>
      <c r="DGY76" s="473"/>
      <c r="DGZ76" s="473"/>
      <c r="DHA76" s="473"/>
      <c r="DHB76" s="473"/>
      <c r="DHC76" s="473"/>
      <c r="DHD76" s="473"/>
      <c r="DHE76" s="473"/>
      <c r="DHF76" s="473"/>
      <c r="DHG76" s="473"/>
      <c r="DHH76" s="473"/>
      <c r="DHI76" s="473"/>
      <c r="DHJ76" s="473"/>
      <c r="DHK76" s="473"/>
      <c r="DHL76" s="473"/>
      <c r="DHM76" s="473"/>
      <c r="DHN76" s="473"/>
      <c r="DHO76" s="473"/>
      <c r="DHP76" s="473"/>
      <c r="DHQ76" s="473"/>
      <c r="DHR76" s="473"/>
      <c r="DHS76" s="473"/>
      <c r="DHT76" s="473"/>
      <c r="DHU76" s="473"/>
      <c r="DHV76" s="473"/>
      <c r="DHW76" s="473"/>
      <c r="DHX76" s="473"/>
      <c r="DHY76" s="473"/>
      <c r="DHZ76" s="473"/>
      <c r="DIA76" s="473"/>
      <c r="DIB76" s="473"/>
      <c r="DIC76" s="473"/>
      <c r="DID76" s="473"/>
      <c r="DIE76" s="473"/>
      <c r="DIF76" s="473"/>
      <c r="DIG76" s="473"/>
      <c r="DIH76" s="473"/>
      <c r="DII76" s="473"/>
      <c r="DIJ76" s="473"/>
      <c r="DIK76" s="473"/>
      <c r="DIL76" s="473"/>
      <c r="DIM76" s="473"/>
      <c r="DIN76" s="473"/>
      <c r="DIO76" s="473"/>
      <c r="DIP76" s="473"/>
      <c r="DIQ76" s="473"/>
      <c r="DIR76" s="473"/>
      <c r="DIS76" s="473"/>
      <c r="DIT76" s="473"/>
      <c r="DIU76" s="473"/>
      <c r="DIV76" s="473"/>
      <c r="DIW76" s="473"/>
      <c r="DIX76" s="473"/>
      <c r="DIY76" s="473"/>
      <c r="DIZ76" s="473"/>
      <c r="DJA76" s="473"/>
      <c r="DJB76" s="473"/>
      <c r="DJC76" s="473"/>
      <c r="DJD76" s="473"/>
      <c r="DJE76" s="473"/>
      <c r="DJF76" s="473"/>
      <c r="DJG76" s="473"/>
      <c r="DJH76" s="473"/>
      <c r="DJI76" s="473"/>
      <c r="DJJ76" s="473"/>
      <c r="DJK76" s="473"/>
      <c r="DJL76" s="473"/>
      <c r="DJM76" s="473"/>
      <c r="DJN76" s="473"/>
      <c r="DJO76" s="473"/>
      <c r="DJP76" s="473"/>
      <c r="DJQ76" s="473"/>
      <c r="DJR76" s="473"/>
      <c r="DJS76" s="473"/>
      <c r="DJT76" s="473"/>
      <c r="DJU76" s="473"/>
      <c r="DJV76" s="473"/>
      <c r="DJW76" s="473"/>
      <c r="DJX76" s="473"/>
      <c r="DJY76" s="473"/>
      <c r="DJZ76" s="473"/>
      <c r="DKA76" s="473"/>
      <c r="DKB76" s="473"/>
      <c r="DKC76" s="473"/>
      <c r="DKD76" s="473"/>
      <c r="DKE76" s="473"/>
      <c r="DKF76" s="473"/>
      <c r="DKG76" s="473"/>
      <c r="DKH76" s="473"/>
      <c r="DKI76" s="473"/>
      <c r="DKJ76" s="473"/>
      <c r="DKK76" s="473"/>
      <c r="DKL76" s="473"/>
      <c r="DKM76" s="473"/>
      <c r="DKN76" s="473"/>
      <c r="DKO76" s="473"/>
      <c r="DKP76" s="473"/>
      <c r="DKQ76" s="473"/>
      <c r="DKR76" s="473"/>
      <c r="DKS76" s="473"/>
      <c r="DKT76" s="473"/>
      <c r="DKU76" s="473"/>
      <c r="DKV76" s="473"/>
      <c r="DKW76" s="473"/>
      <c r="DKX76" s="473"/>
      <c r="DKY76" s="473"/>
      <c r="DKZ76" s="473"/>
      <c r="DLA76" s="473"/>
      <c r="DLB76" s="473"/>
      <c r="DLC76" s="473"/>
      <c r="DLD76" s="473"/>
      <c r="DLE76" s="473"/>
      <c r="DLF76" s="473"/>
      <c r="DLG76" s="473"/>
      <c r="DLH76" s="473"/>
      <c r="DLI76" s="473"/>
      <c r="DLJ76" s="473"/>
      <c r="DLK76" s="473"/>
      <c r="DLL76" s="473"/>
      <c r="DLM76" s="473"/>
      <c r="DLN76" s="473"/>
      <c r="DLO76" s="473"/>
      <c r="DLP76" s="473"/>
      <c r="DLQ76" s="473"/>
      <c r="DLR76" s="473"/>
      <c r="DLS76" s="473"/>
      <c r="DLT76" s="473"/>
      <c r="DLU76" s="473"/>
      <c r="DLV76" s="473"/>
      <c r="DLW76" s="473"/>
      <c r="DLX76" s="473"/>
      <c r="DLY76" s="473"/>
      <c r="DLZ76" s="473"/>
      <c r="DMA76" s="473"/>
      <c r="DMB76" s="473"/>
      <c r="DMC76" s="473"/>
      <c r="DMD76" s="473"/>
      <c r="DME76" s="473"/>
      <c r="DMF76" s="473"/>
      <c r="DMG76" s="473"/>
      <c r="DMH76" s="473"/>
      <c r="DMI76" s="473"/>
      <c r="DMJ76" s="473"/>
      <c r="DMK76" s="473"/>
      <c r="DML76" s="473"/>
      <c r="DMM76" s="473"/>
      <c r="DMN76" s="473"/>
      <c r="DMO76" s="473"/>
      <c r="DMP76" s="473"/>
      <c r="DMQ76" s="473"/>
      <c r="DMR76" s="473"/>
      <c r="DMS76" s="473"/>
      <c r="DMT76" s="473"/>
      <c r="DMU76" s="473"/>
      <c r="DMV76" s="473"/>
      <c r="DMW76" s="473"/>
      <c r="DMX76" s="473"/>
      <c r="DMY76" s="473"/>
      <c r="DMZ76" s="473"/>
      <c r="DNA76" s="473"/>
      <c r="DNB76" s="473"/>
      <c r="DNC76" s="473"/>
      <c r="DND76" s="473"/>
      <c r="DNE76" s="473"/>
      <c r="DNF76" s="473"/>
      <c r="DNG76" s="473"/>
      <c r="DNH76" s="473"/>
      <c r="DNI76" s="473"/>
      <c r="DNJ76" s="473"/>
      <c r="DNK76" s="473"/>
      <c r="DNL76" s="473"/>
      <c r="DNM76" s="473"/>
      <c r="DNN76" s="473"/>
      <c r="DNO76" s="473"/>
      <c r="DNP76" s="473"/>
      <c r="DNQ76" s="473"/>
      <c r="DNR76" s="473"/>
      <c r="DNS76" s="473"/>
      <c r="DNT76" s="473"/>
      <c r="DNU76" s="473"/>
      <c r="DNV76" s="473"/>
      <c r="DNW76" s="473"/>
      <c r="DNX76" s="473"/>
      <c r="DNY76" s="473"/>
      <c r="DNZ76" s="473"/>
      <c r="DOA76" s="473"/>
      <c r="DOB76" s="473"/>
      <c r="DOC76" s="473"/>
      <c r="DOD76" s="473"/>
      <c r="DOE76" s="473"/>
      <c r="DOF76" s="473"/>
      <c r="DOG76" s="473"/>
      <c r="DOH76" s="473"/>
      <c r="DOI76" s="473"/>
      <c r="DOJ76" s="473"/>
      <c r="DOK76" s="473"/>
      <c r="DOL76" s="473"/>
      <c r="DOM76" s="473"/>
      <c r="DON76" s="473"/>
      <c r="DOO76" s="473"/>
      <c r="DOP76" s="473"/>
      <c r="DOQ76" s="473"/>
      <c r="DOR76" s="473"/>
      <c r="DOS76" s="473"/>
      <c r="DOT76" s="473"/>
      <c r="DOU76" s="473"/>
      <c r="DOV76" s="473"/>
      <c r="DOW76" s="473"/>
      <c r="DOX76" s="473"/>
      <c r="DOY76" s="473"/>
      <c r="DOZ76" s="473"/>
      <c r="DPA76" s="473"/>
      <c r="DPB76" s="473"/>
      <c r="DPC76" s="473"/>
      <c r="DPD76" s="473"/>
      <c r="DPE76" s="473"/>
      <c r="DPF76" s="473"/>
      <c r="DPG76" s="473"/>
      <c r="DPH76" s="473"/>
      <c r="DPI76" s="473"/>
      <c r="DPJ76" s="473"/>
      <c r="DPK76" s="473"/>
      <c r="DPL76" s="473"/>
      <c r="DPM76" s="473"/>
      <c r="DPN76" s="473"/>
      <c r="DPO76" s="473"/>
      <c r="DPP76" s="473"/>
      <c r="DPQ76" s="473"/>
      <c r="DPR76" s="473"/>
      <c r="DPS76" s="473"/>
      <c r="DPT76" s="473"/>
      <c r="DPU76" s="473"/>
      <c r="DPV76" s="473"/>
      <c r="DPW76" s="473"/>
      <c r="DPX76" s="473"/>
      <c r="DPY76" s="473"/>
      <c r="DPZ76" s="473"/>
      <c r="DQA76" s="473"/>
      <c r="DQB76" s="473"/>
      <c r="DQC76" s="473"/>
      <c r="DQD76" s="473"/>
      <c r="DQE76" s="473"/>
      <c r="DQF76" s="473"/>
      <c r="DQG76" s="473"/>
      <c r="DQH76" s="473"/>
      <c r="DQI76" s="473"/>
      <c r="DQJ76" s="473"/>
      <c r="DQK76" s="473"/>
      <c r="DQL76" s="473"/>
      <c r="DQM76" s="473"/>
      <c r="DQN76" s="473"/>
      <c r="DQO76" s="473"/>
      <c r="DQP76" s="473"/>
      <c r="DQQ76" s="473"/>
      <c r="DQR76" s="473"/>
      <c r="DQS76" s="473"/>
      <c r="DQT76" s="473"/>
      <c r="DQU76" s="473"/>
      <c r="DQV76" s="473"/>
      <c r="DQW76" s="473"/>
      <c r="DQX76" s="473"/>
      <c r="DQY76" s="473"/>
      <c r="DQZ76" s="473"/>
      <c r="DRA76" s="473"/>
      <c r="DRB76" s="473"/>
      <c r="DRC76" s="473"/>
      <c r="DRD76" s="473"/>
      <c r="DRE76" s="473"/>
      <c r="DRF76" s="473"/>
      <c r="DRG76" s="473"/>
      <c r="DRH76" s="473"/>
      <c r="DRI76" s="473"/>
      <c r="DRJ76" s="473"/>
      <c r="DRK76" s="473"/>
      <c r="DRL76" s="473"/>
      <c r="DRM76" s="473"/>
      <c r="DRN76" s="473"/>
      <c r="DRO76" s="473"/>
      <c r="DRP76" s="473"/>
      <c r="DRQ76" s="473"/>
      <c r="DRR76" s="473"/>
      <c r="DRS76" s="473"/>
      <c r="DRT76" s="473"/>
      <c r="DRU76" s="473"/>
      <c r="DRV76" s="473"/>
      <c r="DRW76" s="473"/>
      <c r="DRX76" s="473"/>
      <c r="DRY76" s="473"/>
      <c r="DRZ76" s="473"/>
      <c r="DSA76" s="473"/>
      <c r="DSB76" s="473"/>
      <c r="DSC76" s="473"/>
      <c r="DSD76" s="473"/>
      <c r="DSE76" s="473"/>
      <c r="DSF76" s="473"/>
      <c r="DSG76" s="473"/>
      <c r="DSH76" s="473"/>
      <c r="DSI76" s="473"/>
      <c r="DSJ76" s="473"/>
      <c r="DSK76" s="473"/>
      <c r="DSL76" s="473"/>
      <c r="DSM76" s="473"/>
      <c r="DSN76" s="473"/>
      <c r="DSO76" s="473"/>
      <c r="DSP76" s="473"/>
      <c r="DSQ76" s="473"/>
      <c r="DSR76" s="473"/>
      <c r="DSS76" s="473"/>
      <c r="DST76" s="473"/>
      <c r="DSU76" s="473"/>
      <c r="DSV76" s="473"/>
      <c r="DSW76" s="473"/>
      <c r="DSX76" s="473"/>
      <c r="DSY76" s="473"/>
      <c r="DSZ76" s="473"/>
      <c r="DTA76" s="473"/>
      <c r="DTB76" s="473"/>
      <c r="DTC76" s="473"/>
      <c r="DTD76" s="473"/>
      <c r="DTE76" s="473"/>
      <c r="DTF76" s="473"/>
      <c r="DTG76" s="473"/>
      <c r="DTH76" s="473"/>
      <c r="DTI76" s="473"/>
      <c r="DTJ76" s="473"/>
      <c r="DTK76" s="473"/>
      <c r="DTL76" s="473"/>
      <c r="DTM76" s="473"/>
      <c r="DTN76" s="473"/>
      <c r="DTO76" s="473"/>
      <c r="DTP76" s="473"/>
      <c r="DTQ76" s="473"/>
      <c r="DTR76" s="473"/>
      <c r="DTS76" s="473"/>
      <c r="DTT76" s="473"/>
      <c r="DTU76" s="473"/>
      <c r="DTV76" s="473"/>
      <c r="DTW76" s="473"/>
      <c r="DTX76" s="473"/>
      <c r="DTY76" s="473"/>
      <c r="DTZ76" s="473"/>
      <c r="DUA76" s="473"/>
      <c r="DUB76" s="473"/>
      <c r="DUC76" s="473"/>
      <c r="DUD76" s="473"/>
      <c r="DUE76" s="473"/>
      <c r="DUF76" s="473"/>
      <c r="DUG76" s="473"/>
      <c r="DUH76" s="473"/>
      <c r="DUI76" s="473"/>
      <c r="DUJ76" s="473"/>
      <c r="DUK76" s="473"/>
      <c r="DUL76" s="473"/>
      <c r="DUM76" s="473"/>
      <c r="DUN76" s="473"/>
      <c r="DUO76" s="473"/>
      <c r="DUP76" s="473"/>
      <c r="DUQ76" s="473"/>
      <c r="DUR76" s="473"/>
      <c r="DUS76" s="473"/>
      <c r="DUT76" s="473"/>
      <c r="DUU76" s="473"/>
      <c r="DUV76" s="473"/>
      <c r="DUW76" s="473"/>
      <c r="DUX76" s="473"/>
      <c r="DUY76" s="473"/>
      <c r="DUZ76" s="473"/>
      <c r="DVA76" s="473"/>
      <c r="DVB76" s="473"/>
      <c r="DVC76" s="473"/>
      <c r="DVD76" s="473"/>
      <c r="DVE76" s="473"/>
      <c r="DVF76" s="473"/>
      <c r="DVG76" s="473"/>
      <c r="DVH76" s="473"/>
      <c r="DVI76" s="473"/>
      <c r="DVJ76" s="473"/>
      <c r="DVK76" s="473"/>
      <c r="DVL76" s="473"/>
      <c r="DVM76" s="473"/>
      <c r="DVN76" s="473"/>
      <c r="DVO76" s="473"/>
      <c r="DVP76" s="473"/>
      <c r="DVQ76" s="473"/>
      <c r="DVR76" s="473"/>
      <c r="DVS76" s="473"/>
      <c r="DVT76" s="473"/>
      <c r="DVU76" s="473"/>
      <c r="DVV76" s="473"/>
      <c r="DVW76" s="473"/>
      <c r="DVX76" s="473"/>
      <c r="DVY76" s="473"/>
      <c r="DVZ76" s="473"/>
      <c r="DWA76" s="473"/>
      <c r="DWB76" s="473"/>
      <c r="DWC76" s="473"/>
      <c r="DWD76" s="473"/>
      <c r="DWE76" s="473"/>
      <c r="DWF76" s="473"/>
      <c r="DWG76" s="473"/>
      <c r="DWH76" s="473"/>
      <c r="DWI76" s="473"/>
      <c r="DWJ76" s="473"/>
      <c r="DWK76" s="473"/>
      <c r="DWL76" s="473"/>
      <c r="DWM76" s="473"/>
      <c r="DWN76" s="473"/>
      <c r="DWO76" s="473"/>
      <c r="DWP76" s="473"/>
      <c r="DWQ76" s="473"/>
      <c r="DWR76" s="473"/>
      <c r="DWS76" s="473"/>
      <c r="DWT76" s="473"/>
      <c r="DWU76" s="473"/>
      <c r="DWV76" s="473"/>
      <c r="DWW76" s="473"/>
      <c r="DWX76" s="473"/>
      <c r="DWY76" s="473"/>
      <c r="DWZ76" s="473"/>
      <c r="DXA76" s="473"/>
      <c r="DXB76" s="473"/>
      <c r="DXC76" s="473"/>
      <c r="DXD76" s="473"/>
      <c r="DXE76" s="473"/>
      <c r="DXF76" s="473"/>
      <c r="DXG76" s="473"/>
      <c r="DXH76" s="473"/>
      <c r="DXI76" s="473"/>
      <c r="DXJ76" s="473"/>
      <c r="DXK76" s="473"/>
      <c r="DXL76" s="473"/>
      <c r="DXM76" s="473"/>
      <c r="DXN76" s="473"/>
      <c r="DXO76" s="473"/>
      <c r="DXP76" s="473"/>
      <c r="DXQ76" s="473"/>
      <c r="DXR76" s="473"/>
      <c r="DXS76" s="473"/>
      <c r="DXT76" s="473"/>
      <c r="DXU76" s="473"/>
      <c r="DXV76" s="473"/>
      <c r="DXW76" s="473"/>
      <c r="DXX76" s="473"/>
      <c r="DXY76" s="473"/>
      <c r="DXZ76" s="473"/>
      <c r="DYA76" s="473"/>
      <c r="DYB76" s="473"/>
      <c r="DYC76" s="473"/>
      <c r="DYD76" s="473"/>
      <c r="DYE76" s="473"/>
      <c r="DYF76" s="473"/>
      <c r="DYG76" s="473"/>
      <c r="DYH76" s="473"/>
      <c r="DYI76" s="473"/>
      <c r="DYJ76" s="473"/>
      <c r="DYK76" s="473"/>
      <c r="DYL76" s="473"/>
      <c r="DYM76" s="473"/>
      <c r="DYN76" s="473"/>
      <c r="DYO76" s="473"/>
      <c r="DYP76" s="473"/>
      <c r="DYQ76" s="473"/>
      <c r="DYR76" s="473"/>
      <c r="DYS76" s="473"/>
      <c r="DYT76" s="473"/>
      <c r="DYU76" s="473"/>
      <c r="DYV76" s="473"/>
      <c r="DYW76" s="473"/>
      <c r="DYX76" s="473"/>
      <c r="DYY76" s="473"/>
      <c r="DYZ76" s="473"/>
      <c r="DZA76" s="473"/>
      <c r="DZB76" s="473"/>
      <c r="DZC76" s="473"/>
      <c r="DZD76" s="473"/>
      <c r="DZE76" s="473"/>
      <c r="DZF76" s="473"/>
      <c r="DZG76" s="473"/>
      <c r="DZH76" s="473"/>
      <c r="DZI76" s="473"/>
      <c r="DZJ76" s="473"/>
      <c r="DZK76" s="473"/>
      <c r="DZL76" s="473"/>
      <c r="DZM76" s="473"/>
      <c r="DZN76" s="473"/>
      <c r="DZO76" s="473"/>
      <c r="DZP76" s="473"/>
      <c r="DZQ76" s="473"/>
      <c r="DZR76" s="473"/>
      <c r="DZS76" s="473"/>
      <c r="DZT76" s="473"/>
      <c r="DZU76" s="473"/>
      <c r="DZV76" s="473"/>
      <c r="DZW76" s="473"/>
      <c r="DZX76" s="473"/>
      <c r="DZY76" s="473"/>
      <c r="DZZ76" s="473"/>
      <c r="EAA76" s="473"/>
      <c r="EAB76" s="473"/>
      <c r="EAC76" s="473"/>
      <c r="EAD76" s="473"/>
      <c r="EAE76" s="473"/>
      <c r="EAF76" s="473"/>
      <c r="EAG76" s="473"/>
      <c r="EAH76" s="473"/>
      <c r="EAI76" s="473"/>
      <c r="EAJ76" s="473"/>
      <c r="EAK76" s="473"/>
      <c r="EAL76" s="473"/>
      <c r="EAM76" s="473"/>
      <c r="EAN76" s="473"/>
      <c r="EAO76" s="473"/>
      <c r="EAP76" s="473"/>
      <c r="EAQ76" s="473"/>
      <c r="EAR76" s="473"/>
      <c r="EAS76" s="473"/>
      <c r="EAT76" s="473"/>
      <c r="EAU76" s="473"/>
      <c r="EAV76" s="473"/>
      <c r="EAW76" s="473"/>
      <c r="EAX76" s="473"/>
      <c r="EAY76" s="473"/>
      <c r="EAZ76" s="473"/>
      <c r="EBA76" s="473"/>
      <c r="EBB76" s="473"/>
      <c r="EBC76" s="473"/>
      <c r="EBD76" s="473"/>
      <c r="EBE76" s="473"/>
      <c r="EBF76" s="473"/>
      <c r="EBG76" s="473"/>
      <c r="EBH76" s="473"/>
      <c r="EBI76" s="473"/>
      <c r="EBJ76" s="473"/>
      <c r="EBK76" s="473"/>
      <c r="EBL76" s="473"/>
      <c r="EBM76" s="473"/>
      <c r="EBN76" s="473"/>
      <c r="EBO76" s="473"/>
      <c r="EBP76" s="473"/>
      <c r="EBQ76" s="473"/>
      <c r="EBR76" s="473"/>
      <c r="EBS76" s="473"/>
      <c r="EBT76" s="473"/>
      <c r="EBU76" s="473"/>
      <c r="EBV76" s="473"/>
      <c r="EBW76" s="473"/>
      <c r="EBX76" s="473"/>
      <c r="EBY76" s="473"/>
      <c r="EBZ76" s="473"/>
      <c r="ECA76" s="473"/>
      <c r="ECB76" s="473"/>
      <c r="ECC76" s="473"/>
      <c r="ECD76" s="473"/>
      <c r="ECE76" s="473"/>
      <c r="ECF76" s="473"/>
      <c r="ECG76" s="473"/>
      <c r="ECH76" s="473"/>
      <c r="ECI76" s="473"/>
      <c r="ECJ76" s="473"/>
      <c r="ECK76" s="473"/>
      <c r="ECL76" s="473"/>
      <c r="ECM76" s="473"/>
      <c r="ECN76" s="473"/>
      <c r="ECO76" s="473"/>
      <c r="ECP76" s="473"/>
      <c r="ECQ76" s="473"/>
      <c r="ECR76" s="473"/>
      <c r="ECS76" s="473"/>
      <c r="ECT76" s="473"/>
      <c r="ECU76" s="473"/>
      <c r="ECV76" s="473"/>
      <c r="ECW76" s="473"/>
      <c r="ECX76" s="473"/>
      <c r="ECY76" s="473"/>
      <c r="ECZ76" s="473"/>
      <c r="EDA76" s="473"/>
      <c r="EDB76" s="473"/>
      <c r="EDC76" s="473"/>
      <c r="EDD76" s="473"/>
      <c r="EDE76" s="473"/>
      <c r="EDF76" s="473"/>
      <c r="EDG76" s="473"/>
      <c r="EDH76" s="473"/>
      <c r="EDI76" s="473"/>
      <c r="EDJ76" s="473"/>
      <c r="EDK76" s="473"/>
      <c r="EDL76" s="473"/>
      <c r="EDM76" s="473"/>
      <c r="EDN76" s="473"/>
      <c r="EDO76" s="473"/>
      <c r="EDP76" s="473"/>
      <c r="EDQ76" s="473"/>
      <c r="EDR76" s="473"/>
      <c r="EDS76" s="473"/>
      <c r="EDT76" s="473"/>
      <c r="EDU76" s="473"/>
      <c r="EDV76" s="473"/>
      <c r="EDW76" s="473"/>
      <c r="EDX76" s="473"/>
      <c r="EDY76" s="473"/>
      <c r="EDZ76" s="473"/>
      <c r="EEA76" s="473"/>
      <c r="EEB76" s="473"/>
      <c r="EEC76" s="473"/>
      <c r="EED76" s="473"/>
      <c r="EEE76" s="473"/>
      <c r="EEF76" s="473"/>
      <c r="EEG76" s="473"/>
      <c r="EEH76" s="473"/>
      <c r="EEI76" s="473"/>
      <c r="EEJ76" s="473"/>
      <c r="EEK76" s="473"/>
      <c r="EEL76" s="473"/>
      <c r="EEM76" s="473"/>
      <c r="EEN76" s="473"/>
      <c r="EEO76" s="473"/>
      <c r="EEP76" s="473"/>
      <c r="EEQ76" s="473"/>
      <c r="EER76" s="473"/>
      <c r="EES76" s="473"/>
      <c r="EET76" s="473"/>
      <c r="EEU76" s="473"/>
      <c r="EEV76" s="473"/>
      <c r="EEW76" s="473"/>
      <c r="EEX76" s="473"/>
      <c r="EEY76" s="473"/>
      <c r="EEZ76" s="473"/>
      <c r="EFA76" s="473"/>
      <c r="EFB76" s="473"/>
      <c r="EFC76" s="473"/>
      <c r="EFD76" s="473"/>
      <c r="EFE76" s="473"/>
      <c r="EFF76" s="473"/>
      <c r="EFG76" s="473"/>
      <c r="EFH76" s="473"/>
      <c r="EFI76" s="473"/>
      <c r="EFJ76" s="473"/>
      <c r="EFK76" s="473"/>
      <c r="EFL76" s="473"/>
      <c r="EFM76" s="473"/>
      <c r="EFN76" s="473"/>
      <c r="EFO76" s="473"/>
      <c r="EFP76" s="473"/>
      <c r="EFQ76" s="473"/>
      <c r="EFR76" s="473"/>
      <c r="EFS76" s="473"/>
      <c r="EFT76" s="473"/>
      <c r="EFU76" s="473"/>
      <c r="EFV76" s="473"/>
      <c r="EFW76" s="473"/>
      <c r="EFX76" s="473"/>
      <c r="EFY76" s="473"/>
      <c r="EFZ76" s="473"/>
      <c r="EGA76" s="473"/>
      <c r="EGB76" s="473"/>
      <c r="EGC76" s="473"/>
      <c r="EGD76" s="473"/>
      <c r="EGE76" s="473"/>
      <c r="EGF76" s="473"/>
      <c r="EGG76" s="473"/>
      <c r="EGH76" s="473"/>
      <c r="EGI76" s="473"/>
      <c r="EGJ76" s="473"/>
      <c r="EGK76" s="473"/>
      <c r="EGL76" s="473"/>
      <c r="EGM76" s="473"/>
      <c r="EGN76" s="473"/>
      <c r="EGO76" s="473"/>
      <c r="EGP76" s="473"/>
      <c r="EGQ76" s="473"/>
      <c r="EGR76" s="473"/>
      <c r="EGS76" s="473"/>
      <c r="EGT76" s="473"/>
      <c r="EGU76" s="473"/>
      <c r="EGV76" s="473"/>
      <c r="EGW76" s="473"/>
      <c r="EGX76" s="473"/>
      <c r="EGY76" s="473"/>
      <c r="EGZ76" s="473"/>
      <c r="EHA76" s="473"/>
      <c r="EHB76" s="473"/>
      <c r="EHC76" s="473"/>
      <c r="EHD76" s="473"/>
      <c r="EHE76" s="473"/>
      <c r="EHF76" s="473"/>
      <c r="EHG76" s="473"/>
      <c r="EHH76" s="473"/>
      <c r="EHI76" s="473"/>
      <c r="EHJ76" s="473"/>
      <c r="EHK76" s="473"/>
      <c r="EHL76" s="473"/>
      <c r="EHM76" s="473"/>
      <c r="EHN76" s="473"/>
      <c r="EHO76" s="473"/>
      <c r="EHP76" s="473"/>
      <c r="EHQ76" s="473"/>
      <c r="EHR76" s="473"/>
      <c r="EHS76" s="473"/>
      <c r="EHT76" s="473"/>
      <c r="EHU76" s="473"/>
      <c r="EHV76" s="473"/>
      <c r="EHW76" s="473"/>
      <c r="EHX76" s="473"/>
      <c r="EHY76" s="473"/>
      <c r="EHZ76" s="473"/>
      <c r="EIA76" s="473"/>
      <c r="EIB76" s="473"/>
      <c r="EIC76" s="473"/>
      <c r="EID76" s="473"/>
      <c r="EIE76" s="473"/>
      <c r="EIF76" s="473"/>
      <c r="EIG76" s="473"/>
      <c r="EIH76" s="473"/>
      <c r="EII76" s="473"/>
      <c r="EIJ76" s="473"/>
      <c r="EIK76" s="473"/>
      <c r="EIL76" s="473"/>
      <c r="EIM76" s="473"/>
      <c r="EIN76" s="473"/>
      <c r="EIO76" s="473"/>
      <c r="EIP76" s="473"/>
      <c r="EIQ76" s="473"/>
      <c r="EIR76" s="473"/>
      <c r="EIS76" s="473"/>
      <c r="EIT76" s="473"/>
      <c r="EIU76" s="473"/>
      <c r="EIV76" s="473"/>
      <c r="EIW76" s="473"/>
      <c r="EIX76" s="473"/>
      <c r="EIY76" s="473"/>
      <c r="EIZ76" s="473"/>
      <c r="EJA76" s="473"/>
      <c r="EJB76" s="473"/>
      <c r="EJC76" s="473"/>
      <c r="EJD76" s="473"/>
      <c r="EJE76" s="473"/>
      <c r="EJF76" s="473"/>
      <c r="EJG76" s="473"/>
      <c r="EJH76" s="473"/>
      <c r="EJI76" s="473"/>
      <c r="EJJ76" s="473"/>
      <c r="EJK76" s="473"/>
      <c r="EJL76" s="473"/>
      <c r="EJM76" s="473"/>
      <c r="EJN76" s="473"/>
      <c r="EJO76" s="473"/>
      <c r="EJP76" s="473"/>
      <c r="EJQ76" s="473"/>
      <c r="EJR76" s="473"/>
      <c r="EJS76" s="473"/>
      <c r="EJT76" s="473"/>
      <c r="EJU76" s="473"/>
      <c r="EJV76" s="473"/>
      <c r="EJW76" s="473"/>
      <c r="EJX76" s="473"/>
      <c r="EJY76" s="473"/>
      <c r="EJZ76" s="473"/>
      <c r="EKA76" s="473"/>
      <c r="EKB76" s="473"/>
      <c r="EKC76" s="473"/>
      <c r="EKD76" s="473"/>
      <c r="EKE76" s="473"/>
      <c r="EKF76" s="473"/>
      <c r="EKG76" s="473"/>
      <c r="EKH76" s="473"/>
      <c r="EKI76" s="473"/>
      <c r="EKJ76" s="473"/>
      <c r="EKK76" s="473"/>
      <c r="EKL76" s="473"/>
      <c r="EKM76" s="473"/>
      <c r="EKN76" s="473"/>
      <c r="EKO76" s="473"/>
      <c r="EKP76" s="473"/>
      <c r="EKQ76" s="473"/>
      <c r="EKR76" s="473"/>
      <c r="EKS76" s="473"/>
      <c r="EKT76" s="473"/>
      <c r="EKU76" s="473"/>
      <c r="EKV76" s="473"/>
      <c r="EKW76" s="473"/>
      <c r="EKX76" s="473"/>
      <c r="EKY76" s="473"/>
      <c r="EKZ76" s="473"/>
      <c r="ELA76" s="473"/>
      <c r="ELB76" s="473"/>
      <c r="ELC76" s="473"/>
      <c r="ELD76" s="473"/>
      <c r="ELE76" s="473"/>
      <c r="ELF76" s="473"/>
      <c r="ELG76" s="473"/>
      <c r="ELH76" s="473"/>
      <c r="ELI76" s="473"/>
      <c r="ELJ76" s="473"/>
      <c r="ELK76" s="473"/>
      <c r="ELL76" s="473"/>
      <c r="ELM76" s="473"/>
      <c r="ELN76" s="473"/>
      <c r="ELO76" s="473"/>
      <c r="ELP76" s="473"/>
      <c r="ELQ76" s="473"/>
      <c r="ELR76" s="473"/>
      <c r="ELS76" s="473"/>
      <c r="ELT76" s="473"/>
      <c r="ELU76" s="473"/>
      <c r="ELV76" s="473"/>
      <c r="ELW76" s="473"/>
      <c r="ELX76" s="473"/>
      <c r="ELY76" s="473"/>
      <c r="ELZ76" s="473"/>
      <c r="EMA76" s="473"/>
      <c r="EMB76" s="473"/>
      <c r="EMC76" s="473"/>
      <c r="EMD76" s="473"/>
      <c r="EME76" s="473"/>
      <c r="EMF76" s="473"/>
      <c r="EMG76" s="473"/>
      <c r="EMH76" s="473"/>
      <c r="EMI76" s="473"/>
      <c r="EMJ76" s="473"/>
      <c r="EMK76" s="473"/>
      <c r="EML76" s="473"/>
      <c r="EMM76" s="473"/>
      <c r="EMN76" s="473"/>
      <c r="EMO76" s="473"/>
      <c r="EMP76" s="473"/>
      <c r="EMQ76" s="473"/>
      <c r="EMR76" s="473"/>
      <c r="EMS76" s="473"/>
      <c r="EMT76" s="473"/>
      <c r="EMU76" s="473"/>
      <c r="EMV76" s="473"/>
      <c r="EMW76" s="473"/>
      <c r="EMX76" s="473"/>
      <c r="EMY76" s="473"/>
      <c r="EMZ76" s="473"/>
      <c r="ENA76" s="473"/>
      <c r="ENB76" s="473"/>
      <c r="ENC76" s="473"/>
      <c r="END76" s="473"/>
      <c r="ENE76" s="473"/>
      <c r="ENF76" s="473"/>
      <c r="ENG76" s="473"/>
      <c r="ENH76" s="473"/>
      <c r="ENI76" s="473"/>
      <c r="ENJ76" s="473"/>
      <c r="ENK76" s="473"/>
      <c r="ENL76" s="473"/>
      <c r="ENM76" s="473"/>
      <c r="ENN76" s="473"/>
      <c r="ENO76" s="473"/>
      <c r="ENP76" s="473"/>
      <c r="ENQ76" s="473"/>
      <c r="ENR76" s="473"/>
      <c r="ENS76" s="473"/>
      <c r="ENT76" s="473"/>
      <c r="ENU76" s="473"/>
      <c r="ENV76" s="473"/>
      <c r="ENW76" s="473"/>
      <c r="ENX76" s="473"/>
      <c r="ENY76" s="473"/>
      <c r="ENZ76" s="473"/>
      <c r="EOA76" s="473"/>
      <c r="EOB76" s="473"/>
      <c r="EOC76" s="473"/>
      <c r="EOD76" s="473"/>
      <c r="EOE76" s="473"/>
      <c r="EOF76" s="473"/>
      <c r="EOG76" s="473"/>
      <c r="EOH76" s="473"/>
      <c r="EOI76" s="473"/>
      <c r="EOJ76" s="473"/>
      <c r="EOK76" s="473"/>
      <c r="EOL76" s="473"/>
      <c r="EOM76" s="473"/>
      <c r="EON76" s="473"/>
      <c r="EOO76" s="473"/>
      <c r="EOP76" s="473"/>
      <c r="EOQ76" s="473"/>
      <c r="EOR76" s="473"/>
      <c r="EOS76" s="473"/>
      <c r="EOT76" s="473"/>
      <c r="EOU76" s="473"/>
      <c r="EOV76" s="473"/>
      <c r="EOW76" s="473"/>
      <c r="EOX76" s="473"/>
      <c r="EOY76" s="473"/>
      <c r="EOZ76" s="473"/>
      <c r="EPA76" s="473"/>
      <c r="EPB76" s="473"/>
      <c r="EPC76" s="473"/>
      <c r="EPD76" s="473"/>
      <c r="EPE76" s="473"/>
      <c r="EPF76" s="473"/>
      <c r="EPG76" s="473"/>
      <c r="EPH76" s="473"/>
      <c r="EPI76" s="473"/>
      <c r="EPJ76" s="473"/>
      <c r="EPK76" s="473"/>
      <c r="EPL76" s="473"/>
      <c r="EPM76" s="473"/>
      <c r="EPN76" s="473"/>
      <c r="EPO76" s="473"/>
      <c r="EPP76" s="473"/>
      <c r="EPQ76" s="473"/>
      <c r="EPR76" s="473"/>
      <c r="EPS76" s="473"/>
      <c r="EPT76" s="473"/>
      <c r="EPU76" s="473"/>
      <c r="EPV76" s="473"/>
      <c r="EPW76" s="473"/>
      <c r="EPX76" s="473"/>
      <c r="EPY76" s="473"/>
      <c r="EPZ76" s="473"/>
      <c r="EQA76" s="473"/>
      <c r="EQB76" s="473"/>
      <c r="EQC76" s="473"/>
      <c r="EQD76" s="473"/>
      <c r="EQE76" s="473"/>
      <c r="EQF76" s="473"/>
      <c r="EQG76" s="473"/>
      <c r="EQH76" s="473"/>
      <c r="EQI76" s="473"/>
      <c r="EQJ76" s="473"/>
      <c r="EQK76" s="473"/>
      <c r="EQL76" s="473"/>
      <c r="EQM76" s="473"/>
      <c r="EQN76" s="473"/>
      <c r="EQO76" s="473"/>
      <c r="EQP76" s="473"/>
      <c r="EQQ76" s="473"/>
      <c r="EQR76" s="473"/>
      <c r="EQS76" s="473"/>
      <c r="EQT76" s="473"/>
      <c r="EQU76" s="473"/>
      <c r="EQV76" s="473"/>
      <c r="EQW76" s="473"/>
      <c r="EQX76" s="473"/>
      <c r="EQY76" s="473"/>
      <c r="EQZ76" s="473"/>
      <c r="ERA76" s="473"/>
      <c r="ERB76" s="473"/>
      <c r="ERC76" s="473"/>
      <c r="ERD76" s="473"/>
      <c r="ERE76" s="473"/>
      <c r="ERF76" s="473"/>
      <c r="ERG76" s="473"/>
      <c r="ERH76" s="473"/>
      <c r="ERI76" s="473"/>
      <c r="ERJ76" s="473"/>
      <c r="ERK76" s="473"/>
      <c r="ERL76" s="473"/>
      <c r="ERM76" s="473"/>
      <c r="ERN76" s="473"/>
      <c r="ERO76" s="473"/>
      <c r="ERP76" s="473"/>
      <c r="ERQ76" s="473"/>
      <c r="ERR76" s="473"/>
      <c r="ERS76" s="473"/>
      <c r="ERT76" s="473"/>
      <c r="ERU76" s="473"/>
      <c r="ERV76" s="473"/>
      <c r="ERW76" s="473"/>
      <c r="ERX76" s="473"/>
      <c r="ERY76" s="473"/>
      <c r="ERZ76" s="473"/>
      <c r="ESA76" s="473"/>
      <c r="ESB76" s="473"/>
      <c r="ESC76" s="473"/>
      <c r="ESD76" s="473"/>
      <c r="ESE76" s="473"/>
      <c r="ESF76" s="473"/>
      <c r="ESG76" s="473"/>
      <c r="ESH76" s="473"/>
      <c r="ESI76" s="473"/>
      <c r="ESJ76" s="473"/>
      <c r="ESK76" s="473"/>
      <c r="ESL76" s="473"/>
      <c r="ESM76" s="473"/>
      <c r="ESN76" s="473"/>
      <c r="ESO76" s="473"/>
      <c r="ESP76" s="473"/>
      <c r="ESQ76" s="473"/>
      <c r="ESR76" s="473"/>
      <c r="ESS76" s="473"/>
      <c r="EST76" s="473"/>
      <c r="ESU76" s="473"/>
      <c r="ESV76" s="473"/>
      <c r="ESW76" s="473"/>
      <c r="ESX76" s="473"/>
      <c r="ESY76" s="473"/>
      <c r="ESZ76" s="473"/>
      <c r="ETA76" s="473"/>
      <c r="ETB76" s="473"/>
      <c r="ETC76" s="473"/>
      <c r="ETD76" s="473"/>
      <c r="ETE76" s="473"/>
      <c r="ETF76" s="473"/>
      <c r="ETG76" s="473"/>
      <c r="ETH76" s="473"/>
      <c r="ETI76" s="473"/>
      <c r="ETJ76" s="473"/>
      <c r="ETK76" s="473"/>
      <c r="ETL76" s="473"/>
      <c r="ETM76" s="473"/>
      <c r="ETN76" s="473"/>
      <c r="ETO76" s="473"/>
      <c r="ETP76" s="473"/>
      <c r="ETQ76" s="473"/>
      <c r="ETR76" s="473"/>
      <c r="ETS76" s="473"/>
      <c r="ETT76" s="473"/>
      <c r="ETU76" s="473"/>
      <c r="ETV76" s="473"/>
      <c r="ETW76" s="473"/>
      <c r="ETX76" s="473"/>
      <c r="ETY76" s="473"/>
      <c r="ETZ76" s="473"/>
      <c r="EUA76" s="473"/>
      <c r="EUB76" s="473"/>
      <c r="EUC76" s="473"/>
      <c r="EUD76" s="473"/>
      <c r="EUE76" s="473"/>
      <c r="EUF76" s="473"/>
      <c r="EUG76" s="473"/>
      <c r="EUH76" s="473"/>
      <c r="EUI76" s="473"/>
      <c r="EUJ76" s="473"/>
      <c r="EUK76" s="473"/>
      <c r="EUL76" s="473"/>
      <c r="EUM76" s="473"/>
      <c r="EUN76" s="473"/>
      <c r="EUO76" s="473"/>
      <c r="EUP76" s="473"/>
      <c r="EUQ76" s="473"/>
      <c r="EUR76" s="473"/>
      <c r="EUS76" s="473"/>
      <c r="EUT76" s="473"/>
      <c r="EUU76" s="473"/>
      <c r="EUV76" s="473"/>
      <c r="EUW76" s="473"/>
      <c r="EUX76" s="473"/>
      <c r="EUY76" s="473"/>
      <c r="EUZ76" s="473"/>
      <c r="EVA76" s="473"/>
      <c r="EVB76" s="473"/>
      <c r="EVC76" s="473"/>
      <c r="EVD76" s="473"/>
      <c r="EVE76" s="473"/>
      <c r="EVF76" s="473"/>
      <c r="EVG76" s="473"/>
      <c r="EVH76" s="473"/>
      <c r="EVI76" s="473"/>
      <c r="EVJ76" s="473"/>
      <c r="EVK76" s="473"/>
      <c r="EVL76" s="473"/>
      <c r="EVM76" s="473"/>
      <c r="EVN76" s="473"/>
      <c r="EVO76" s="473"/>
      <c r="EVP76" s="473"/>
      <c r="EVQ76" s="473"/>
      <c r="EVR76" s="473"/>
      <c r="EVS76" s="473"/>
      <c r="EVT76" s="473"/>
      <c r="EVU76" s="473"/>
      <c r="EVV76" s="473"/>
      <c r="EVW76" s="473"/>
      <c r="EVX76" s="473"/>
      <c r="EVY76" s="473"/>
      <c r="EVZ76" s="473"/>
      <c r="EWA76" s="473"/>
      <c r="EWB76" s="473"/>
      <c r="EWC76" s="473"/>
      <c r="EWD76" s="473"/>
      <c r="EWE76" s="473"/>
      <c r="EWF76" s="473"/>
      <c r="EWG76" s="473"/>
      <c r="EWH76" s="473"/>
      <c r="EWI76" s="473"/>
      <c r="EWJ76" s="473"/>
      <c r="EWK76" s="473"/>
      <c r="EWL76" s="473"/>
      <c r="EWM76" s="473"/>
      <c r="EWN76" s="473"/>
      <c r="EWO76" s="473"/>
      <c r="EWP76" s="473"/>
      <c r="EWQ76" s="473"/>
      <c r="EWR76" s="473"/>
      <c r="EWS76" s="473"/>
      <c r="EWT76" s="473"/>
      <c r="EWU76" s="473"/>
      <c r="EWV76" s="473"/>
      <c r="EWW76" s="473"/>
      <c r="EWX76" s="473"/>
      <c r="EWY76" s="473"/>
      <c r="EWZ76" s="473"/>
      <c r="EXA76" s="473"/>
      <c r="EXB76" s="473"/>
      <c r="EXC76" s="473"/>
      <c r="EXD76" s="473"/>
      <c r="EXE76" s="473"/>
      <c r="EXF76" s="473"/>
      <c r="EXG76" s="473"/>
      <c r="EXH76" s="473"/>
      <c r="EXI76" s="473"/>
      <c r="EXJ76" s="473"/>
      <c r="EXK76" s="473"/>
      <c r="EXL76" s="473"/>
      <c r="EXM76" s="473"/>
      <c r="EXN76" s="473"/>
      <c r="EXO76" s="473"/>
      <c r="EXP76" s="473"/>
      <c r="EXQ76" s="473"/>
      <c r="EXR76" s="473"/>
      <c r="EXS76" s="473"/>
      <c r="EXT76" s="473"/>
      <c r="EXU76" s="473"/>
      <c r="EXV76" s="473"/>
      <c r="EXW76" s="473"/>
      <c r="EXX76" s="473"/>
      <c r="EXY76" s="473"/>
      <c r="EXZ76" s="473"/>
      <c r="EYA76" s="473"/>
      <c r="EYB76" s="473"/>
      <c r="EYC76" s="473"/>
      <c r="EYD76" s="473"/>
      <c r="EYE76" s="473"/>
      <c r="EYF76" s="473"/>
      <c r="EYG76" s="473"/>
      <c r="EYH76" s="473"/>
      <c r="EYI76" s="473"/>
      <c r="EYJ76" s="473"/>
      <c r="EYK76" s="473"/>
      <c r="EYL76" s="473"/>
      <c r="EYM76" s="473"/>
      <c r="EYN76" s="473"/>
      <c r="EYO76" s="473"/>
      <c r="EYP76" s="473"/>
      <c r="EYQ76" s="473"/>
      <c r="EYR76" s="473"/>
      <c r="EYS76" s="473"/>
      <c r="EYT76" s="473"/>
      <c r="EYU76" s="473"/>
      <c r="EYV76" s="473"/>
      <c r="EYW76" s="473"/>
      <c r="EYX76" s="473"/>
      <c r="EYY76" s="473"/>
      <c r="EYZ76" s="473"/>
      <c r="EZA76" s="473"/>
      <c r="EZB76" s="473"/>
      <c r="EZC76" s="473"/>
      <c r="EZD76" s="473"/>
      <c r="EZE76" s="473"/>
      <c r="EZF76" s="473"/>
      <c r="EZG76" s="473"/>
      <c r="EZH76" s="473"/>
      <c r="EZI76" s="473"/>
      <c r="EZJ76" s="473"/>
      <c r="EZK76" s="473"/>
      <c r="EZL76" s="473"/>
      <c r="EZM76" s="473"/>
      <c r="EZN76" s="473"/>
      <c r="EZO76" s="473"/>
      <c r="EZP76" s="473"/>
      <c r="EZQ76" s="473"/>
      <c r="EZR76" s="473"/>
      <c r="EZS76" s="473"/>
      <c r="EZT76" s="473"/>
      <c r="EZU76" s="473"/>
      <c r="EZV76" s="473"/>
      <c r="EZW76" s="473"/>
      <c r="EZX76" s="473"/>
      <c r="EZY76" s="473"/>
      <c r="EZZ76" s="473"/>
      <c r="FAA76" s="473"/>
      <c r="FAB76" s="473"/>
      <c r="FAC76" s="473"/>
      <c r="FAD76" s="473"/>
      <c r="FAE76" s="473"/>
      <c r="FAF76" s="473"/>
      <c r="FAG76" s="473"/>
      <c r="FAH76" s="473"/>
      <c r="FAI76" s="473"/>
      <c r="FAJ76" s="473"/>
      <c r="FAK76" s="473"/>
      <c r="FAL76" s="473"/>
      <c r="FAM76" s="473"/>
      <c r="FAN76" s="473"/>
      <c r="FAO76" s="473"/>
      <c r="FAP76" s="473"/>
      <c r="FAQ76" s="473"/>
      <c r="FAR76" s="473"/>
      <c r="FAS76" s="473"/>
      <c r="FAT76" s="473"/>
      <c r="FAU76" s="473"/>
      <c r="FAV76" s="473"/>
      <c r="FAW76" s="473"/>
      <c r="FAX76" s="473"/>
      <c r="FAY76" s="473"/>
      <c r="FAZ76" s="473"/>
      <c r="FBA76" s="473"/>
      <c r="FBB76" s="473"/>
      <c r="FBC76" s="473"/>
      <c r="FBD76" s="473"/>
      <c r="FBE76" s="473"/>
      <c r="FBF76" s="473"/>
      <c r="FBG76" s="473"/>
      <c r="FBH76" s="473"/>
      <c r="FBI76" s="473"/>
      <c r="FBJ76" s="473"/>
      <c r="FBK76" s="473"/>
      <c r="FBL76" s="473"/>
      <c r="FBM76" s="473"/>
      <c r="FBN76" s="473"/>
      <c r="FBO76" s="473"/>
      <c r="FBP76" s="473"/>
      <c r="FBQ76" s="473"/>
      <c r="FBR76" s="473"/>
      <c r="FBS76" s="473"/>
      <c r="FBT76" s="473"/>
      <c r="FBU76" s="473"/>
      <c r="FBV76" s="473"/>
      <c r="FBW76" s="473"/>
      <c r="FBX76" s="473"/>
      <c r="FBY76" s="473"/>
      <c r="FBZ76" s="473"/>
      <c r="FCA76" s="473"/>
      <c r="FCB76" s="473"/>
      <c r="FCC76" s="473"/>
      <c r="FCD76" s="473"/>
      <c r="FCE76" s="473"/>
      <c r="FCF76" s="473"/>
      <c r="FCG76" s="473"/>
      <c r="FCH76" s="473"/>
      <c r="FCI76" s="473"/>
      <c r="FCJ76" s="473"/>
      <c r="FCK76" s="473"/>
      <c r="FCL76" s="473"/>
      <c r="FCM76" s="473"/>
      <c r="FCN76" s="473"/>
      <c r="FCO76" s="473"/>
      <c r="FCP76" s="473"/>
      <c r="FCQ76" s="473"/>
      <c r="FCR76" s="473"/>
      <c r="FCS76" s="473"/>
      <c r="FCT76" s="473"/>
      <c r="FCU76" s="473"/>
      <c r="FCV76" s="473"/>
      <c r="FCW76" s="473"/>
      <c r="FCX76" s="473"/>
      <c r="FCY76" s="473"/>
      <c r="FCZ76" s="473"/>
      <c r="FDA76" s="473"/>
      <c r="FDB76" s="473"/>
      <c r="FDC76" s="473"/>
      <c r="FDD76" s="473"/>
      <c r="FDE76" s="473"/>
      <c r="FDF76" s="473"/>
      <c r="FDG76" s="473"/>
      <c r="FDH76" s="473"/>
      <c r="FDI76" s="473"/>
      <c r="FDJ76" s="473"/>
      <c r="FDK76" s="473"/>
      <c r="FDL76" s="473"/>
      <c r="FDM76" s="473"/>
      <c r="FDN76" s="473"/>
      <c r="FDO76" s="473"/>
      <c r="FDP76" s="473"/>
      <c r="FDQ76" s="473"/>
      <c r="FDR76" s="473"/>
      <c r="FDS76" s="473"/>
      <c r="FDT76" s="473"/>
      <c r="FDU76" s="473"/>
      <c r="FDV76" s="473"/>
      <c r="FDW76" s="473"/>
      <c r="FDX76" s="473"/>
      <c r="FDY76" s="473"/>
      <c r="FDZ76" s="473"/>
      <c r="FEA76" s="473"/>
      <c r="FEB76" s="473"/>
      <c r="FEC76" s="473"/>
      <c r="FED76" s="473"/>
      <c r="FEE76" s="473"/>
      <c r="FEF76" s="473"/>
      <c r="FEG76" s="473"/>
      <c r="FEH76" s="473"/>
      <c r="FEI76" s="473"/>
      <c r="FEJ76" s="473"/>
      <c r="FEK76" s="473"/>
      <c r="FEL76" s="473"/>
      <c r="FEM76" s="473"/>
      <c r="FEN76" s="473"/>
      <c r="FEO76" s="473"/>
      <c r="FEP76" s="473"/>
      <c r="FEQ76" s="473"/>
      <c r="FER76" s="473"/>
      <c r="FES76" s="473"/>
      <c r="FET76" s="473"/>
      <c r="FEU76" s="473"/>
      <c r="FEV76" s="473"/>
      <c r="FEW76" s="473"/>
      <c r="FEX76" s="473"/>
      <c r="FEY76" s="473"/>
      <c r="FEZ76" s="473"/>
      <c r="FFA76" s="473"/>
      <c r="FFB76" s="473"/>
      <c r="FFC76" s="473"/>
      <c r="FFD76" s="473"/>
      <c r="FFE76" s="473"/>
      <c r="FFF76" s="473"/>
      <c r="FFG76" s="473"/>
      <c r="FFH76" s="473"/>
      <c r="FFI76" s="473"/>
      <c r="FFJ76" s="473"/>
      <c r="FFK76" s="473"/>
      <c r="FFL76" s="473"/>
      <c r="FFM76" s="473"/>
      <c r="FFN76" s="473"/>
      <c r="FFO76" s="473"/>
      <c r="FFP76" s="473"/>
      <c r="FFQ76" s="473"/>
      <c r="FFR76" s="473"/>
      <c r="FFS76" s="473"/>
      <c r="FFT76" s="473"/>
      <c r="FFU76" s="473"/>
      <c r="FFV76" s="473"/>
      <c r="FFW76" s="473"/>
      <c r="FFX76" s="473"/>
      <c r="FFY76" s="473"/>
      <c r="FFZ76" s="473"/>
      <c r="FGA76" s="473"/>
      <c r="FGB76" s="473"/>
      <c r="FGC76" s="473"/>
      <c r="FGD76" s="473"/>
      <c r="FGE76" s="473"/>
      <c r="FGF76" s="473"/>
      <c r="FGG76" s="473"/>
      <c r="FGH76" s="473"/>
      <c r="FGI76" s="473"/>
      <c r="FGJ76" s="473"/>
      <c r="FGK76" s="473"/>
      <c r="FGL76" s="473"/>
      <c r="FGM76" s="473"/>
      <c r="FGN76" s="473"/>
      <c r="FGO76" s="473"/>
      <c r="FGP76" s="473"/>
      <c r="FGQ76" s="473"/>
      <c r="FGR76" s="473"/>
      <c r="FGS76" s="473"/>
      <c r="FGT76" s="473"/>
      <c r="FGU76" s="473"/>
      <c r="FGV76" s="473"/>
      <c r="FGW76" s="473"/>
      <c r="FGX76" s="473"/>
      <c r="FGY76" s="473"/>
      <c r="FGZ76" s="473"/>
      <c r="FHA76" s="473"/>
      <c r="FHB76" s="473"/>
      <c r="FHC76" s="473"/>
      <c r="FHD76" s="473"/>
      <c r="FHE76" s="473"/>
      <c r="FHF76" s="473"/>
      <c r="FHG76" s="473"/>
      <c r="FHH76" s="473"/>
      <c r="FHI76" s="473"/>
      <c r="FHJ76" s="473"/>
      <c r="FHK76" s="473"/>
      <c r="FHL76" s="473"/>
      <c r="FHM76" s="473"/>
      <c r="FHN76" s="473"/>
      <c r="FHO76" s="473"/>
      <c r="FHP76" s="473"/>
      <c r="FHQ76" s="473"/>
      <c r="FHR76" s="473"/>
      <c r="FHS76" s="473"/>
      <c r="FHT76" s="473"/>
      <c r="FHU76" s="473"/>
      <c r="FHV76" s="473"/>
      <c r="FHW76" s="473"/>
      <c r="FHX76" s="473"/>
      <c r="FHY76" s="473"/>
      <c r="FHZ76" s="473"/>
      <c r="FIA76" s="473"/>
      <c r="FIB76" s="473"/>
      <c r="FIC76" s="473"/>
      <c r="FID76" s="473"/>
      <c r="FIE76" s="473"/>
      <c r="FIF76" s="473"/>
      <c r="FIG76" s="473"/>
      <c r="FIH76" s="473"/>
      <c r="FII76" s="473"/>
      <c r="FIJ76" s="473"/>
      <c r="FIK76" s="473"/>
      <c r="FIL76" s="473"/>
      <c r="FIM76" s="473"/>
      <c r="FIN76" s="473"/>
      <c r="FIO76" s="473"/>
      <c r="FIP76" s="473"/>
      <c r="FIQ76" s="473"/>
      <c r="FIR76" s="473"/>
      <c r="FIS76" s="473"/>
      <c r="FIT76" s="473"/>
      <c r="FIU76" s="473"/>
      <c r="FIV76" s="473"/>
      <c r="FIW76" s="473"/>
      <c r="FIX76" s="473"/>
      <c r="FIY76" s="473"/>
      <c r="FIZ76" s="473"/>
      <c r="FJA76" s="473"/>
      <c r="FJB76" s="473"/>
      <c r="FJC76" s="473"/>
      <c r="FJD76" s="473"/>
      <c r="FJE76" s="473"/>
      <c r="FJF76" s="473"/>
      <c r="FJG76" s="473"/>
      <c r="FJH76" s="473"/>
      <c r="FJI76" s="473"/>
      <c r="FJJ76" s="473"/>
      <c r="FJK76" s="473"/>
      <c r="FJL76" s="473"/>
      <c r="FJM76" s="473"/>
      <c r="FJN76" s="473"/>
      <c r="FJO76" s="473"/>
      <c r="FJP76" s="473"/>
      <c r="FJQ76" s="473"/>
      <c r="FJR76" s="473"/>
      <c r="FJS76" s="473"/>
      <c r="FJT76" s="473"/>
      <c r="FJU76" s="473"/>
      <c r="FJV76" s="473"/>
      <c r="FJW76" s="473"/>
      <c r="FJX76" s="473"/>
      <c r="FJY76" s="473"/>
      <c r="FJZ76" s="473"/>
      <c r="FKA76" s="473"/>
      <c r="FKB76" s="473"/>
      <c r="FKC76" s="473"/>
      <c r="FKD76" s="473"/>
      <c r="FKE76" s="473"/>
      <c r="FKF76" s="473"/>
      <c r="FKG76" s="473"/>
      <c r="FKH76" s="473"/>
      <c r="FKI76" s="473"/>
      <c r="FKJ76" s="473"/>
      <c r="FKK76" s="473"/>
      <c r="FKL76" s="473"/>
      <c r="FKM76" s="473"/>
      <c r="FKN76" s="473"/>
      <c r="FKO76" s="473"/>
      <c r="FKP76" s="473"/>
      <c r="FKQ76" s="473"/>
      <c r="FKR76" s="473"/>
      <c r="FKS76" s="473"/>
      <c r="FKT76" s="473"/>
      <c r="FKU76" s="473"/>
      <c r="FKV76" s="473"/>
      <c r="FKW76" s="473"/>
      <c r="FKX76" s="473"/>
      <c r="FKY76" s="473"/>
      <c r="FKZ76" s="473"/>
      <c r="FLA76" s="473"/>
      <c r="FLB76" s="473"/>
      <c r="FLC76" s="473"/>
      <c r="FLD76" s="473"/>
      <c r="FLE76" s="473"/>
      <c r="FLF76" s="473"/>
      <c r="FLG76" s="473"/>
      <c r="FLH76" s="473"/>
      <c r="FLI76" s="473"/>
      <c r="FLJ76" s="473"/>
      <c r="FLK76" s="473"/>
      <c r="FLL76" s="473"/>
      <c r="FLM76" s="473"/>
      <c r="FLN76" s="473"/>
      <c r="FLO76" s="473"/>
      <c r="FLP76" s="473"/>
      <c r="FLQ76" s="473"/>
      <c r="FLR76" s="473"/>
      <c r="FLS76" s="473"/>
      <c r="FLT76" s="473"/>
      <c r="FLU76" s="473"/>
      <c r="FLV76" s="473"/>
      <c r="FLW76" s="473"/>
      <c r="FLX76" s="473"/>
      <c r="FLY76" s="473"/>
      <c r="FLZ76" s="473"/>
      <c r="FMA76" s="473"/>
      <c r="FMB76" s="473"/>
      <c r="FMC76" s="473"/>
      <c r="FMD76" s="473"/>
      <c r="FME76" s="473"/>
      <c r="FMF76" s="473"/>
      <c r="FMG76" s="473"/>
      <c r="FMH76" s="473"/>
      <c r="FMI76" s="473"/>
      <c r="FMJ76" s="473"/>
      <c r="FMK76" s="473"/>
      <c r="FML76" s="473"/>
      <c r="FMM76" s="473"/>
      <c r="FMN76" s="473"/>
      <c r="FMO76" s="473"/>
      <c r="FMP76" s="473"/>
      <c r="FMQ76" s="473"/>
      <c r="FMR76" s="473"/>
      <c r="FMS76" s="473"/>
      <c r="FMT76" s="473"/>
      <c r="FMU76" s="473"/>
      <c r="FMV76" s="473"/>
      <c r="FMW76" s="473"/>
      <c r="FMX76" s="473"/>
      <c r="FMY76" s="473"/>
      <c r="FMZ76" s="473"/>
      <c r="FNA76" s="473"/>
      <c r="FNB76" s="473"/>
      <c r="FNC76" s="473"/>
      <c r="FND76" s="473"/>
      <c r="FNE76" s="473"/>
      <c r="FNF76" s="473"/>
      <c r="FNG76" s="473"/>
      <c r="FNH76" s="473"/>
      <c r="FNI76" s="473"/>
      <c r="FNJ76" s="473"/>
      <c r="FNK76" s="473"/>
      <c r="FNL76" s="473"/>
      <c r="FNM76" s="473"/>
      <c r="FNN76" s="473"/>
      <c r="FNO76" s="473"/>
      <c r="FNP76" s="473"/>
      <c r="FNQ76" s="473"/>
      <c r="FNR76" s="473"/>
      <c r="FNS76" s="473"/>
      <c r="FNT76" s="473"/>
      <c r="FNU76" s="473"/>
      <c r="FNV76" s="473"/>
      <c r="FNW76" s="473"/>
      <c r="FNX76" s="473"/>
      <c r="FNY76" s="473"/>
      <c r="FNZ76" s="473"/>
      <c r="FOA76" s="473"/>
      <c r="FOB76" s="473"/>
      <c r="FOC76" s="473"/>
      <c r="FOD76" s="473"/>
      <c r="FOE76" s="473"/>
      <c r="FOF76" s="473"/>
      <c r="FOG76" s="473"/>
      <c r="FOH76" s="473"/>
      <c r="FOI76" s="473"/>
      <c r="FOJ76" s="473"/>
      <c r="FOK76" s="473"/>
      <c r="FOL76" s="473"/>
      <c r="FOM76" s="473"/>
      <c r="FON76" s="473"/>
      <c r="FOO76" s="473"/>
      <c r="FOP76" s="473"/>
      <c r="FOQ76" s="473"/>
      <c r="FOR76" s="473"/>
      <c r="FOS76" s="473"/>
      <c r="FOT76" s="473"/>
      <c r="FOU76" s="473"/>
      <c r="FOV76" s="473"/>
      <c r="FOW76" s="473"/>
      <c r="FOX76" s="473"/>
      <c r="FOY76" s="473"/>
      <c r="FOZ76" s="473"/>
      <c r="FPA76" s="473"/>
      <c r="FPB76" s="473"/>
      <c r="FPC76" s="473"/>
      <c r="FPD76" s="473"/>
      <c r="FPE76" s="473"/>
      <c r="FPF76" s="473"/>
      <c r="FPG76" s="473"/>
      <c r="FPH76" s="473"/>
      <c r="FPI76" s="473"/>
      <c r="FPJ76" s="473"/>
      <c r="FPK76" s="473"/>
      <c r="FPL76" s="473"/>
      <c r="FPM76" s="473"/>
      <c r="FPN76" s="473"/>
      <c r="FPO76" s="473"/>
      <c r="FPP76" s="473"/>
      <c r="FPQ76" s="473"/>
      <c r="FPR76" s="473"/>
      <c r="FPS76" s="473"/>
      <c r="FPT76" s="473"/>
      <c r="FPU76" s="473"/>
      <c r="FPV76" s="473"/>
      <c r="FPW76" s="473"/>
      <c r="FPX76" s="473"/>
      <c r="FPY76" s="473"/>
      <c r="FPZ76" s="473"/>
      <c r="FQA76" s="473"/>
      <c r="FQB76" s="473"/>
      <c r="FQC76" s="473"/>
      <c r="FQD76" s="473"/>
      <c r="FQE76" s="473"/>
      <c r="FQF76" s="473"/>
      <c r="FQG76" s="473"/>
      <c r="FQH76" s="473"/>
      <c r="FQI76" s="473"/>
      <c r="FQJ76" s="473"/>
      <c r="FQK76" s="473"/>
      <c r="FQL76" s="473"/>
      <c r="FQM76" s="473"/>
      <c r="FQN76" s="473"/>
      <c r="FQO76" s="473"/>
      <c r="FQP76" s="473"/>
      <c r="FQQ76" s="473"/>
      <c r="FQR76" s="473"/>
      <c r="FQS76" s="473"/>
      <c r="FQT76" s="473"/>
      <c r="FQU76" s="473"/>
      <c r="FQV76" s="473"/>
      <c r="FQW76" s="473"/>
      <c r="FQX76" s="473"/>
      <c r="FQY76" s="473"/>
      <c r="FQZ76" s="473"/>
      <c r="FRA76" s="473"/>
      <c r="FRB76" s="473"/>
      <c r="FRC76" s="473"/>
      <c r="FRD76" s="473"/>
      <c r="FRE76" s="473"/>
      <c r="FRF76" s="473"/>
      <c r="FRG76" s="473"/>
      <c r="FRH76" s="473"/>
      <c r="FRI76" s="473"/>
      <c r="FRJ76" s="473"/>
      <c r="FRK76" s="473"/>
      <c r="FRL76" s="473"/>
      <c r="FRM76" s="473"/>
      <c r="FRN76" s="473"/>
      <c r="FRO76" s="473"/>
      <c r="FRP76" s="473"/>
      <c r="FRQ76" s="473"/>
      <c r="FRR76" s="473"/>
      <c r="FRS76" s="473"/>
      <c r="FRT76" s="473"/>
      <c r="FRU76" s="473"/>
      <c r="FRV76" s="473"/>
      <c r="FRW76" s="473"/>
      <c r="FRX76" s="473"/>
      <c r="FRY76" s="473"/>
      <c r="FRZ76" s="473"/>
      <c r="FSA76" s="473"/>
      <c r="FSB76" s="473"/>
      <c r="FSC76" s="473"/>
      <c r="FSD76" s="473"/>
      <c r="FSE76" s="473"/>
      <c r="FSF76" s="473"/>
      <c r="FSG76" s="473"/>
      <c r="FSH76" s="473"/>
      <c r="FSI76" s="473"/>
      <c r="FSJ76" s="473"/>
      <c r="FSK76" s="473"/>
      <c r="FSL76" s="473"/>
      <c r="FSM76" s="473"/>
      <c r="FSN76" s="473"/>
      <c r="FSO76" s="473"/>
      <c r="FSP76" s="473"/>
      <c r="FSQ76" s="473"/>
      <c r="FSR76" s="473"/>
      <c r="FSS76" s="473"/>
      <c r="FST76" s="473"/>
      <c r="FSU76" s="473"/>
      <c r="FSV76" s="473"/>
      <c r="FSW76" s="473"/>
      <c r="FSX76" s="473"/>
      <c r="FSY76" s="473"/>
      <c r="FSZ76" s="473"/>
      <c r="FTA76" s="473"/>
      <c r="FTB76" s="473"/>
      <c r="FTC76" s="473"/>
      <c r="FTD76" s="473"/>
      <c r="FTE76" s="473"/>
      <c r="FTF76" s="473"/>
      <c r="FTG76" s="473"/>
      <c r="FTH76" s="473"/>
      <c r="FTI76" s="473"/>
      <c r="FTJ76" s="473"/>
      <c r="FTK76" s="473"/>
      <c r="FTL76" s="473"/>
      <c r="FTM76" s="473"/>
      <c r="FTN76" s="473"/>
      <c r="FTO76" s="473"/>
      <c r="FTP76" s="473"/>
      <c r="FTQ76" s="473"/>
      <c r="FTR76" s="473"/>
      <c r="FTS76" s="473"/>
      <c r="FTT76" s="473"/>
      <c r="FTU76" s="473"/>
      <c r="FTV76" s="473"/>
      <c r="FTW76" s="473"/>
      <c r="FTX76" s="473"/>
      <c r="FTY76" s="473"/>
      <c r="FTZ76" s="473"/>
      <c r="FUA76" s="473"/>
      <c r="FUB76" s="473"/>
      <c r="FUC76" s="473"/>
      <c r="FUD76" s="473"/>
      <c r="FUE76" s="473"/>
      <c r="FUF76" s="473"/>
      <c r="FUG76" s="473"/>
      <c r="FUH76" s="473"/>
      <c r="FUI76" s="473"/>
      <c r="FUJ76" s="473"/>
      <c r="FUK76" s="473"/>
      <c r="FUL76" s="473"/>
      <c r="FUM76" s="473"/>
      <c r="FUN76" s="473"/>
      <c r="FUO76" s="473"/>
      <c r="FUP76" s="473"/>
      <c r="FUQ76" s="473"/>
      <c r="FUR76" s="473"/>
      <c r="FUS76" s="473"/>
      <c r="FUT76" s="473"/>
      <c r="FUU76" s="473"/>
      <c r="FUV76" s="473"/>
      <c r="FUW76" s="473"/>
      <c r="FUX76" s="473"/>
      <c r="FUY76" s="473"/>
      <c r="FUZ76" s="473"/>
      <c r="FVA76" s="473"/>
      <c r="FVB76" s="473"/>
      <c r="FVC76" s="473"/>
      <c r="FVD76" s="473"/>
      <c r="FVE76" s="473"/>
      <c r="FVF76" s="473"/>
      <c r="FVG76" s="473"/>
      <c r="FVH76" s="473"/>
      <c r="FVI76" s="473"/>
      <c r="FVJ76" s="473"/>
      <c r="FVK76" s="473"/>
      <c r="FVL76" s="473"/>
      <c r="FVM76" s="473"/>
      <c r="FVN76" s="473"/>
      <c r="FVO76" s="473"/>
      <c r="FVP76" s="473"/>
      <c r="FVQ76" s="473"/>
      <c r="FVR76" s="473"/>
      <c r="FVS76" s="473"/>
      <c r="FVT76" s="473"/>
      <c r="FVU76" s="473"/>
      <c r="FVV76" s="473"/>
      <c r="FVW76" s="473"/>
      <c r="FVX76" s="473"/>
      <c r="FVY76" s="473"/>
      <c r="FVZ76" s="473"/>
      <c r="FWA76" s="473"/>
      <c r="FWB76" s="473"/>
      <c r="FWC76" s="473"/>
      <c r="FWD76" s="473"/>
      <c r="FWE76" s="473"/>
      <c r="FWF76" s="473"/>
      <c r="FWG76" s="473"/>
      <c r="FWH76" s="473"/>
      <c r="FWI76" s="473"/>
      <c r="FWJ76" s="473"/>
      <c r="FWK76" s="473"/>
      <c r="FWL76" s="473"/>
      <c r="FWM76" s="473"/>
      <c r="FWN76" s="473"/>
      <c r="FWO76" s="473"/>
      <c r="FWP76" s="473"/>
      <c r="FWQ76" s="473"/>
      <c r="FWR76" s="473"/>
      <c r="FWS76" s="473"/>
      <c r="FWT76" s="473"/>
      <c r="FWU76" s="473"/>
      <c r="FWV76" s="473"/>
      <c r="FWW76" s="473"/>
      <c r="FWX76" s="473"/>
      <c r="FWY76" s="473"/>
      <c r="FWZ76" s="473"/>
      <c r="FXA76" s="473"/>
      <c r="FXB76" s="473"/>
      <c r="FXC76" s="473"/>
      <c r="FXD76" s="473"/>
      <c r="FXE76" s="473"/>
      <c r="FXF76" s="473"/>
      <c r="FXG76" s="473"/>
      <c r="FXH76" s="473"/>
      <c r="FXI76" s="473"/>
      <c r="FXJ76" s="473"/>
      <c r="FXK76" s="473"/>
      <c r="FXL76" s="473"/>
      <c r="FXM76" s="473"/>
      <c r="FXN76" s="473"/>
      <c r="FXO76" s="473"/>
      <c r="FXP76" s="473"/>
      <c r="FXQ76" s="473"/>
      <c r="FXR76" s="473"/>
      <c r="FXS76" s="473"/>
      <c r="FXT76" s="473"/>
      <c r="FXU76" s="473"/>
      <c r="FXV76" s="473"/>
      <c r="FXW76" s="473"/>
      <c r="FXX76" s="473"/>
      <c r="FXY76" s="473"/>
      <c r="FXZ76" s="473"/>
      <c r="FYA76" s="473"/>
      <c r="FYB76" s="473"/>
      <c r="FYC76" s="473"/>
      <c r="FYD76" s="473"/>
      <c r="FYE76" s="473"/>
      <c r="FYF76" s="473"/>
      <c r="FYG76" s="473"/>
      <c r="FYH76" s="473"/>
      <c r="FYI76" s="473"/>
      <c r="FYJ76" s="473"/>
      <c r="FYK76" s="473"/>
      <c r="FYL76" s="473"/>
      <c r="FYM76" s="473"/>
      <c r="FYN76" s="473"/>
      <c r="FYO76" s="473"/>
      <c r="FYP76" s="473"/>
      <c r="FYQ76" s="473"/>
      <c r="FYR76" s="473"/>
      <c r="FYS76" s="473"/>
      <c r="FYT76" s="473"/>
      <c r="FYU76" s="473"/>
      <c r="FYV76" s="473"/>
      <c r="FYW76" s="473"/>
      <c r="FYX76" s="473"/>
      <c r="FYY76" s="473"/>
      <c r="FYZ76" s="473"/>
      <c r="FZA76" s="473"/>
      <c r="FZB76" s="473"/>
      <c r="FZC76" s="473"/>
      <c r="FZD76" s="473"/>
      <c r="FZE76" s="473"/>
      <c r="FZF76" s="473"/>
      <c r="FZG76" s="473"/>
      <c r="FZH76" s="473"/>
      <c r="FZI76" s="473"/>
      <c r="FZJ76" s="473"/>
      <c r="FZK76" s="473"/>
      <c r="FZL76" s="473"/>
      <c r="FZM76" s="473"/>
      <c r="FZN76" s="473"/>
      <c r="FZO76" s="473"/>
      <c r="FZP76" s="473"/>
      <c r="FZQ76" s="473"/>
      <c r="FZR76" s="473"/>
      <c r="FZS76" s="473"/>
      <c r="FZT76" s="473"/>
      <c r="FZU76" s="473"/>
      <c r="FZV76" s="473"/>
      <c r="FZW76" s="473"/>
      <c r="FZX76" s="473"/>
      <c r="FZY76" s="473"/>
      <c r="FZZ76" s="473"/>
      <c r="GAA76" s="473"/>
      <c r="GAB76" s="473"/>
      <c r="GAC76" s="473"/>
      <c r="GAD76" s="473"/>
      <c r="GAE76" s="473"/>
      <c r="GAF76" s="473"/>
      <c r="GAG76" s="473"/>
      <c r="GAH76" s="473"/>
      <c r="GAI76" s="473"/>
      <c r="GAJ76" s="473"/>
      <c r="GAK76" s="473"/>
      <c r="GAL76" s="473"/>
      <c r="GAM76" s="473"/>
      <c r="GAN76" s="473"/>
      <c r="GAO76" s="473"/>
      <c r="GAP76" s="473"/>
      <c r="GAQ76" s="473"/>
      <c r="GAR76" s="473"/>
      <c r="GAS76" s="473"/>
      <c r="GAT76" s="473"/>
      <c r="GAU76" s="473"/>
      <c r="GAV76" s="473"/>
      <c r="GAW76" s="473"/>
      <c r="GAX76" s="473"/>
      <c r="GAY76" s="473"/>
      <c r="GAZ76" s="473"/>
      <c r="GBA76" s="473"/>
      <c r="GBB76" s="473"/>
      <c r="GBC76" s="473"/>
      <c r="GBD76" s="473"/>
      <c r="GBE76" s="473"/>
      <c r="GBF76" s="473"/>
      <c r="GBG76" s="473"/>
      <c r="GBH76" s="473"/>
      <c r="GBI76" s="473"/>
      <c r="GBJ76" s="473"/>
      <c r="GBK76" s="473"/>
      <c r="GBL76" s="473"/>
      <c r="GBM76" s="473"/>
      <c r="GBN76" s="473"/>
      <c r="GBO76" s="473"/>
      <c r="GBP76" s="473"/>
      <c r="GBQ76" s="473"/>
      <c r="GBR76" s="473"/>
      <c r="GBS76" s="473"/>
      <c r="GBT76" s="473"/>
      <c r="GBU76" s="473"/>
      <c r="GBV76" s="473"/>
      <c r="GBW76" s="473"/>
      <c r="GBX76" s="473"/>
      <c r="GBY76" s="473"/>
      <c r="GBZ76" s="473"/>
      <c r="GCA76" s="473"/>
      <c r="GCB76" s="473"/>
      <c r="GCC76" s="473"/>
      <c r="GCD76" s="473"/>
      <c r="GCE76" s="473"/>
      <c r="GCF76" s="473"/>
      <c r="GCG76" s="473"/>
      <c r="GCH76" s="473"/>
      <c r="GCI76" s="473"/>
      <c r="GCJ76" s="473"/>
      <c r="GCK76" s="473"/>
      <c r="GCL76" s="473"/>
      <c r="GCM76" s="473"/>
      <c r="GCN76" s="473"/>
      <c r="GCO76" s="473"/>
      <c r="GCP76" s="473"/>
      <c r="GCQ76" s="473"/>
      <c r="GCR76" s="473"/>
      <c r="GCS76" s="473"/>
      <c r="GCT76" s="473"/>
      <c r="GCU76" s="473"/>
      <c r="GCV76" s="473"/>
      <c r="GCW76" s="473"/>
      <c r="GCX76" s="473"/>
      <c r="GCY76" s="473"/>
      <c r="GCZ76" s="473"/>
      <c r="GDA76" s="473"/>
      <c r="GDB76" s="473"/>
      <c r="GDC76" s="473"/>
      <c r="GDD76" s="473"/>
      <c r="GDE76" s="473"/>
      <c r="GDF76" s="473"/>
      <c r="GDG76" s="473"/>
      <c r="GDH76" s="473"/>
      <c r="GDI76" s="473"/>
      <c r="GDJ76" s="473"/>
      <c r="GDK76" s="473"/>
      <c r="GDL76" s="473"/>
      <c r="GDM76" s="473"/>
      <c r="GDN76" s="473"/>
      <c r="GDO76" s="473"/>
      <c r="GDP76" s="473"/>
      <c r="GDQ76" s="473"/>
      <c r="GDR76" s="473"/>
      <c r="GDS76" s="473"/>
      <c r="GDT76" s="473"/>
      <c r="GDU76" s="473"/>
      <c r="GDV76" s="473"/>
      <c r="GDW76" s="473"/>
      <c r="GDX76" s="473"/>
      <c r="GDY76" s="473"/>
      <c r="GDZ76" s="473"/>
      <c r="GEA76" s="473"/>
      <c r="GEB76" s="473"/>
      <c r="GEC76" s="473"/>
      <c r="GED76" s="473"/>
      <c r="GEE76" s="473"/>
      <c r="GEF76" s="473"/>
      <c r="GEG76" s="473"/>
      <c r="GEH76" s="473"/>
      <c r="GEI76" s="473"/>
      <c r="GEJ76" s="473"/>
      <c r="GEK76" s="473"/>
      <c r="GEL76" s="473"/>
      <c r="GEM76" s="473"/>
      <c r="GEN76" s="473"/>
      <c r="GEO76" s="473"/>
      <c r="GEP76" s="473"/>
      <c r="GEQ76" s="473"/>
      <c r="GER76" s="473"/>
      <c r="GES76" s="473"/>
      <c r="GET76" s="473"/>
      <c r="GEU76" s="473"/>
      <c r="GEV76" s="473"/>
      <c r="GEW76" s="473"/>
      <c r="GEX76" s="473"/>
      <c r="GEY76" s="473"/>
      <c r="GEZ76" s="473"/>
      <c r="GFA76" s="473"/>
      <c r="GFB76" s="473"/>
      <c r="GFC76" s="473"/>
      <c r="GFD76" s="473"/>
      <c r="GFE76" s="473"/>
      <c r="GFF76" s="473"/>
      <c r="GFG76" s="473"/>
      <c r="GFH76" s="473"/>
      <c r="GFI76" s="473"/>
      <c r="GFJ76" s="473"/>
      <c r="GFK76" s="473"/>
      <c r="GFL76" s="473"/>
      <c r="GFM76" s="473"/>
      <c r="GFN76" s="473"/>
      <c r="GFO76" s="473"/>
      <c r="GFP76" s="473"/>
      <c r="GFQ76" s="473"/>
      <c r="GFR76" s="473"/>
      <c r="GFS76" s="473"/>
      <c r="GFT76" s="473"/>
      <c r="GFU76" s="473"/>
      <c r="GFV76" s="473"/>
      <c r="GFW76" s="473"/>
      <c r="GFX76" s="473"/>
      <c r="GFY76" s="473"/>
      <c r="GFZ76" s="473"/>
      <c r="GGA76" s="473"/>
      <c r="GGB76" s="473"/>
      <c r="GGC76" s="473"/>
      <c r="GGD76" s="473"/>
      <c r="GGE76" s="473"/>
      <c r="GGF76" s="473"/>
      <c r="GGG76" s="473"/>
      <c r="GGH76" s="473"/>
      <c r="GGI76" s="473"/>
      <c r="GGJ76" s="473"/>
      <c r="GGK76" s="473"/>
      <c r="GGL76" s="473"/>
      <c r="GGM76" s="473"/>
      <c r="GGN76" s="473"/>
      <c r="GGO76" s="473"/>
      <c r="GGP76" s="473"/>
      <c r="GGQ76" s="473"/>
      <c r="GGR76" s="473"/>
      <c r="GGS76" s="473"/>
      <c r="GGT76" s="473"/>
      <c r="GGU76" s="473"/>
      <c r="GGV76" s="473"/>
      <c r="GGW76" s="473"/>
      <c r="GGX76" s="473"/>
      <c r="GGY76" s="473"/>
      <c r="GGZ76" s="473"/>
      <c r="GHA76" s="473"/>
      <c r="GHB76" s="473"/>
      <c r="GHC76" s="473"/>
      <c r="GHD76" s="473"/>
      <c r="GHE76" s="473"/>
      <c r="GHF76" s="473"/>
      <c r="GHG76" s="473"/>
      <c r="GHH76" s="473"/>
      <c r="GHI76" s="473"/>
      <c r="GHJ76" s="473"/>
      <c r="GHK76" s="473"/>
      <c r="GHL76" s="473"/>
      <c r="GHM76" s="473"/>
      <c r="GHN76" s="473"/>
      <c r="GHO76" s="473"/>
      <c r="GHP76" s="473"/>
      <c r="GHQ76" s="473"/>
      <c r="GHR76" s="473"/>
      <c r="GHS76" s="473"/>
      <c r="GHT76" s="473"/>
      <c r="GHU76" s="473"/>
      <c r="GHV76" s="473"/>
      <c r="GHW76" s="473"/>
      <c r="GHX76" s="473"/>
      <c r="GHY76" s="473"/>
      <c r="GHZ76" s="473"/>
      <c r="GIA76" s="473"/>
      <c r="GIB76" s="473"/>
      <c r="GIC76" s="473"/>
      <c r="GID76" s="473"/>
      <c r="GIE76" s="473"/>
      <c r="GIF76" s="473"/>
      <c r="GIG76" s="473"/>
      <c r="GIH76" s="473"/>
      <c r="GII76" s="473"/>
      <c r="GIJ76" s="473"/>
      <c r="GIK76" s="473"/>
      <c r="GIL76" s="473"/>
      <c r="GIM76" s="473"/>
      <c r="GIN76" s="473"/>
      <c r="GIO76" s="473"/>
      <c r="GIP76" s="473"/>
      <c r="GIQ76" s="473"/>
      <c r="GIR76" s="473"/>
      <c r="GIS76" s="473"/>
      <c r="GIT76" s="473"/>
      <c r="GIU76" s="473"/>
      <c r="GIV76" s="473"/>
      <c r="GIW76" s="473"/>
      <c r="GIX76" s="473"/>
      <c r="GIY76" s="473"/>
      <c r="GIZ76" s="473"/>
      <c r="GJA76" s="473"/>
      <c r="GJB76" s="473"/>
      <c r="GJC76" s="473"/>
      <c r="GJD76" s="473"/>
      <c r="GJE76" s="473"/>
      <c r="GJF76" s="473"/>
      <c r="GJG76" s="473"/>
      <c r="GJH76" s="473"/>
      <c r="GJI76" s="473"/>
      <c r="GJJ76" s="473"/>
      <c r="GJK76" s="473"/>
      <c r="GJL76" s="473"/>
      <c r="GJM76" s="473"/>
      <c r="GJN76" s="473"/>
      <c r="GJO76" s="473"/>
      <c r="GJP76" s="473"/>
      <c r="GJQ76" s="473"/>
      <c r="GJR76" s="473"/>
      <c r="GJS76" s="473"/>
      <c r="GJT76" s="473"/>
      <c r="GJU76" s="473"/>
      <c r="GJV76" s="473"/>
      <c r="GJW76" s="473"/>
      <c r="GJX76" s="473"/>
      <c r="GJY76" s="473"/>
      <c r="GJZ76" s="473"/>
      <c r="GKA76" s="473"/>
      <c r="GKB76" s="473"/>
      <c r="GKC76" s="473"/>
      <c r="GKD76" s="473"/>
      <c r="GKE76" s="473"/>
      <c r="GKF76" s="473"/>
      <c r="GKG76" s="473"/>
      <c r="GKH76" s="473"/>
      <c r="GKI76" s="473"/>
      <c r="GKJ76" s="473"/>
      <c r="GKK76" s="473"/>
      <c r="GKL76" s="473"/>
      <c r="GKM76" s="473"/>
      <c r="GKN76" s="473"/>
      <c r="GKO76" s="473"/>
      <c r="GKP76" s="473"/>
      <c r="GKQ76" s="473"/>
      <c r="GKR76" s="473"/>
      <c r="GKS76" s="473"/>
      <c r="GKT76" s="473"/>
      <c r="GKU76" s="473"/>
      <c r="GKV76" s="473"/>
      <c r="GKW76" s="473"/>
      <c r="GKX76" s="473"/>
      <c r="GKY76" s="473"/>
      <c r="GKZ76" s="473"/>
      <c r="GLA76" s="473"/>
      <c r="GLB76" s="473"/>
      <c r="GLC76" s="473"/>
      <c r="GLD76" s="473"/>
      <c r="GLE76" s="473"/>
      <c r="GLF76" s="473"/>
      <c r="GLG76" s="473"/>
      <c r="GLH76" s="473"/>
      <c r="GLI76" s="473"/>
      <c r="GLJ76" s="473"/>
      <c r="GLK76" s="473"/>
      <c r="GLL76" s="473"/>
      <c r="GLM76" s="473"/>
      <c r="GLN76" s="473"/>
      <c r="GLO76" s="473"/>
      <c r="GLP76" s="473"/>
      <c r="GLQ76" s="473"/>
      <c r="GLR76" s="473"/>
      <c r="GLS76" s="473"/>
      <c r="GLT76" s="473"/>
      <c r="GLU76" s="473"/>
      <c r="GLV76" s="473"/>
      <c r="GLW76" s="473"/>
      <c r="GLX76" s="473"/>
      <c r="GLY76" s="473"/>
      <c r="GLZ76" s="473"/>
      <c r="GMA76" s="473"/>
      <c r="GMB76" s="473"/>
      <c r="GMC76" s="473"/>
      <c r="GMD76" s="473"/>
      <c r="GME76" s="473"/>
      <c r="GMF76" s="473"/>
      <c r="GMG76" s="473"/>
      <c r="GMH76" s="473"/>
      <c r="GMI76" s="473"/>
      <c r="GMJ76" s="473"/>
      <c r="GMK76" s="473"/>
      <c r="GML76" s="473"/>
      <c r="GMM76" s="473"/>
      <c r="GMN76" s="473"/>
      <c r="GMO76" s="473"/>
      <c r="GMP76" s="473"/>
      <c r="GMQ76" s="473"/>
      <c r="GMR76" s="473"/>
      <c r="GMS76" s="473"/>
      <c r="GMT76" s="473"/>
      <c r="GMU76" s="473"/>
      <c r="GMV76" s="473"/>
      <c r="GMW76" s="473"/>
      <c r="GMX76" s="473"/>
      <c r="GMY76" s="473"/>
      <c r="GMZ76" s="473"/>
      <c r="GNA76" s="473"/>
      <c r="GNB76" s="473"/>
      <c r="GNC76" s="473"/>
      <c r="GND76" s="473"/>
      <c r="GNE76" s="473"/>
      <c r="GNF76" s="473"/>
      <c r="GNG76" s="473"/>
      <c r="GNH76" s="473"/>
      <c r="GNI76" s="473"/>
      <c r="GNJ76" s="473"/>
      <c r="GNK76" s="473"/>
      <c r="GNL76" s="473"/>
      <c r="GNM76" s="473"/>
      <c r="GNN76" s="473"/>
      <c r="GNO76" s="473"/>
      <c r="GNP76" s="473"/>
      <c r="GNQ76" s="473"/>
      <c r="GNR76" s="473"/>
      <c r="GNS76" s="473"/>
      <c r="GNT76" s="473"/>
      <c r="GNU76" s="473"/>
      <c r="GNV76" s="473"/>
      <c r="GNW76" s="473"/>
      <c r="GNX76" s="473"/>
      <c r="GNY76" s="473"/>
      <c r="GNZ76" s="473"/>
      <c r="GOA76" s="473"/>
      <c r="GOB76" s="473"/>
      <c r="GOC76" s="473"/>
      <c r="GOD76" s="473"/>
      <c r="GOE76" s="473"/>
      <c r="GOF76" s="473"/>
      <c r="GOG76" s="473"/>
      <c r="GOH76" s="473"/>
      <c r="GOI76" s="473"/>
      <c r="GOJ76" s="473"/>
      <c r="GOK76" s="473"/>
      <c r="GOL76" s="473"/>
      <c r="GOM76" s="473"/>
      <c r="GON76" s="473"/>
      <c r="GOO76" s="473"/>
      <c r="GOP76" s="473"/>
      <c r="GOQ76" s="473"/>
      <c r="GOR76" s="473"/>
      <c r="GOS76" s="473"/>
      <c r="GOT76" s="473"/>
      <c r="GOU76" s="473"/>
      <c r="GOV76" s="473"/>
      <c r="GOW76" s="473"/>
      <c r="GOX76" s="473"/>
      <c r="GOY76" s="473"/>
      <c r="GOZ76" s="473"/>
      <c r="GPA76" s="473"/>
      <c r="GPB76" s="473"/>
      <c r="GPC76" s="473"/>
      <c r="GPD76" s="473"/>
      <c r="GPE76" s="473"/>
      <c r="GPF76" s="473"/>
      <c r="GPG76" s="473"/>
      <c r="GPH76" s="473"/>
      <c r="GPI76" s="473"/>
      <c r="GPJ76" s="473"/>
      <c r="GPK76" s="473"/>
      <c r="GPL76" s="473"/>
      <c r="GPM76" s="473"/>
      <c r="GPN76" s="473"/>
      <c r="GPO76" s="473"/>
      <c r="GPP76" s="473"/>
      <c r="GPQ76" s="473"/>
      <c r="GPR76" s="473"/>
      <c r="GPS76" s="473"/>
      <c r="GPT76" s="473"/>
      <c r="GPU76" s="473"/>
      <c r="GPV76" s="473"/>
      <c r="GPW76" s="473"/>
      <c r="GPX76" s="473"/>
      <c r="GPY76" s="473"/>
      <c r="GPZ76" s="473"/>
      <c r="GQA76" s="473"/>
      <c r="GQB76" s="473"/>
      <c r="GQC76" s="473"/>
      <c r="GQD76" s="473"/>
      <c r="GQE76" s="473"/>
      <c r="GQF76" s="473"/>
      <c r="GQG76" s="473"/>
      <c r="GQH76" s="473"/>
      <c r="GQI76" s="473"/>
      <c r="GQJ76" s="473"/>
      <c r="GQK76" s="473"/>
      <c r="GQL76" s="473"/>
      <c r="GQM76" s="473"/>
      <c r="GQN76" s="473"/>
      <c r="GQO76" s="473"/>
      <c r="GQP76" s="473"/>
      <c r="GQQ76" s="473"/>
      <c r="GQR76" s="473"/>
      <c r="GQS76" s="473"/>
      <c r="GQT76" s="473"/>
      <c r="GQU76" s="473"/>
      <c r="GQV76" s="473"/>
      <c r="GQW76" s="473"/>
      <c r="GQX76" s="473"/>
      <c r="GQY76" s="473"/>
      <c r="GQZ76" s="473"/>
      <c r="GRA76" s="473"/>
      <c r="GRB76" s="473"/>
      <c r="GRC76" s="473"/>
      <c r="GRD76" s="473"/>
      <c r="GRE76" s="473"/>
      <c r="GRF76" s="473"/>
      <c r="GRG76" s="473"/>
      <c r="GRH76" s="473"/>
      <c r="GRI76" s="473"/>
      <c r="GRJ76" s="473"/>
      <c r="GRK76" s="473"/>
      <c r="GRL76" s="473"/>
      <c r="GRM76" s="473"/>
      <c r="GRN76" s="473"/>
      <c r="GRO76" s="473"/>
      <c r="GRP76" s="473"/>
      <c r="GRQ76" s="473"/>
      <c r="GRR76" s="473"/>
      <c r="GRS76" s="473"/>
      <c r="GRT76" s="473"/>
      <c r="GRU76" s="473"/>
      <c r="GRV76" s="473"/>
      <c r="GRW76" s="473"/>
      <c r="GRX76" s="473"/>
      <c r="GRY76" s="473"/>
      <c r="GRZ76" s="473"/>
      <c r="GSA76" s="473"/>
      <c r="GSB76" s="473"/>
      <c r="GSC76" s="473"/>
      <c r="GSD76" s="473"/>
      <c r="GSE76" s="473"/>
      <c r="GSF76" s="473"/>
      <c r="GSG76" s="473"/>
      <c r="GSH76" s="473"/>
      <c r="GSI76" s="473"/>
      <c r="GSJ76" s="473"/>
      <c r="GSK76" s="473"/>
      <c r="GSL76" s="473"/>
      <c r="GSM76" s="473"/>
      <c r="GSN76" s="473"/>
      <c r="GSO76" s="473"/>
      <c r="GSP76" s="473"/>
      <c r="GSQ76" s="473"/>
      <c r="GSR76" s="473"/>
      <c r="GSS76" s="473"/>
      <c r="GST76" s="473"/>
      <c r="GSU76" s="473"/>
      <c r="GSV76" s="473"/>
      <c r="GSW76" s="473"/>
      <c r="GSX76" s="473"/>
      <c r="GSY76" s="473"/>
      <c r="GSZ76" s="473"/>
      <c r="GTA76" s="473"/>
      <c r="GTB76" s="473"/>
      <c r="GTC76" s="473"/>
      <c r="GTD76" s="473"/>
      <c r="GTE76" s="473"/>
      <c r="GTF76" s="473"/>
      <c r="GTG76" s="473"/>
      <c r="GTH76" s="473"/>
      <c r="GTI76" s="473"/>
      <c r="GTJ76" s="473"/>
      <c r="GTK76" s="473"/>
      <c r="GTL76" s="473"/>
      <c r="GTM76" s="473"/>
      <c r="GTN76" s="473"/>
      <c r="GTO76" s="473"/>
      <c r="GTP76" s="473"/>
      <c r="GTQ76" s="473"/>
      <c r="GTR76" s="473"/>
      <c r="GTS76" s="473"/>
      <c r="GTT76" s="473"/>
      <c r="GTU76" s="473"/>
      <c r="GTV76" s="473"/>
      <c r="GTW76" s="473"/>
      <c r="GTX76" s="473"/>
      <c r="GTY76" s="473"/>
      <c r="GTZ76" s="473"/>
      <c r="GUA76" s="473"/>
      <c r="GUB76" s="473"/>
      <c r="GUC76" s="473"/>
      <c r="GUD76" s="473"/>
      <c r="GUE76" s="473"/>
      <c r="GUF76" s="473"/>
      <c r="GUG76" s="473"/>
      <c r="GUH76" s="473"/>
      <c r="GUI76" s="473"/>
      <c r="GUJ76" s="473"/>
      <c r="GUK76" s="473"/>
      <c r="GUL76" s="473"/>
      <c r="GUM76" s="473"/>
      <c r="GUN76" s="473"/>
      <c r="GUO76" s="473"/>
      <c r="GUP76" s="473"/>
      <c r="GUQ76" s="473"/>
      <c r="GUR76" s="473"/>
      <c r="GUS76" s="473"/>
      <c r="GUT76" s="473"/>
      <c r="GUU76" s="473"/>
      <c r="GUV76" s="473"/>
      <c r="GUW76" s="473"/>
      <c r="GUX76" s="473"/>
      <c r="GUY76" s="473"/>
      <c r="GUZ76" s="473"/>
      <c r="GVA76" s="473"/>
      <c r="GVB76" s="473"/>
      <c r="GVC76" s="473"/>
      <c r="GVD76" s="473"/>
      <c r="GVE76" s="473"/>
      <c r="GVF76" s="473"/>
      <c r="GVG76" s="473"/>
      <c r="GVH76" s="473"/>
      <c r="GVI76" s="473"/>
      <c r="GVJ76" s="473"/>
      <c r="GVK76" s="473"/>
      <c r="GVL76" s="473"/>
      <c r="GVM76" s="473"/>
      <c r="GVN76" s="473"/>
      <c r="GVO76" s="473"/>
      <c r="GVP76" s="473"/>
      <c r="GVQ76" s="473"/>
      <c r="GVR76" s="473"/>
      <c r="GVS76" s="473"/>
      <c r="GVT76" s="473"/>
      <c r="GVU76" s="473"/>
      <c r="GVV76" s="473"/>
      <c r="GVW76" s="473"/>
      <c r="GVX76" s="473"/>
      <c r="GVY76" s="473"/>
      <c r="GVZ76" s="473"/>
      <c r="GWA76" s="473"/>
      <c r="GWB76" s="473"/>
      <c r="GWC76" s="473"/>
      <c r="GWD76" s="473"/>
      <c r="GWE76" s="473"/>
      <c r="GWF76" s="473"/>
      <c r="GWG76" s="473"/>
      <c r="GWH76" s="473"/>
      <c r="GWI76" s="473"/>
      <c r="GWJ76" s="473"/>
      <c r="GWK76" s="473"/>
      <c r="GWL76" s="473"/>
      <c r="GWM76" s="473"/>
      <c r="GWN76" s="473"/>
      <c r="GWO76" s="473"/>
      <c r="GWP76" s="473"/>
      <c r="GWQ76" s="473"/>
      <c r="GWR76" s="473"/>
      <c r="GWS76" s="473"/>
      <c r="GWT76" s="473"/>
      <c r="GWU76" s="473"/>
      <c r="GWV76" s="473"/>
      <c r="GWW76" s="473"/>
      <c r="GWX76" s="473"/>
      <c r="GWY76" s="473"/>
      <c r="GWZ76" s="473"/>
      <c r="GXA76" s="473"/>
      <c r="GXB76" s="473"/>
      <c r="GXC76" s="473"/>
      <c r="GXD76" s="473"/>
      <c r="GXE76" s="473"/>
      <c r="GXF76" s="473"/>
      <c r="GXG76" s="473"/>
      <c r="GXH76" s="473"/>
      <c r="GXI76" s="473"/>
      <c r="GXJ76" s="473"/>
      <c r="GXK76" s="473"/>
      <c r="GXL76" s="473"/>
      <c r="GXM76" s="473"/>
      <c r="GXN76" s="473"/>
      <c r="GXO76" s="473"/>
      <c r="GXP76" s="473"/>
      <c r="GXQ76" s="473"/>
      <c r="GXR76" s="473"/>
      <c r="GXS76" s="473"/>
      <c r="GXT76" s="473"/>
      <c r="GXU76" s="473"/>
      <c r="GXV76" s="473"/>
      <c r="GXW76" s="473"/>
      <c r="GXX76" s="473"/>
      <c r="GXY76" s="473"/>
      <c r="GXZ76" s="473"/>
      <c r="GYA76" s="473"/>
      <c r="GYB76" s="473"/>
      <c r="GYC76" s="473"/>
      <c r="GYD76" s="473"/>
      <c r="GYE76" s="473"/>
      <c r="GYF76" s="473"/>
      <c r="GYG76" s="473"/>
      <c r="GYH76" s="473"/>
      <c r="GYI76" s="473"/>
      <c r="GYJ76" s="473"/>
      <c r="GYK76" s="473"/>
      <c r="GYL76" s="473"/>
      <c r="GYM76" s="473"/>
      <c r="GYN76" s="473"/>
      <c r="GYO76" s="473"/>
      <c r="GYP76" s="473"/>
      <c r="GYQ76" s="473"/>
      <c r="GYR76" s="473"/>
      <c r="GYS76" s="473"/>
      <c r="GYT76" s="473"/>
      <c r="GYU76" s="473"/>
      <c r="GYV76" s="473"/>
      <c r="GYW76" s="473"/>
      <c r="GYX76" s="473"/>
      <c r="GYY76" s="473"/>
      <c r="GYZ76" s="473"/>
      <c r="GZA76" s="473"/>
      <c r="GZB76" s="473"/>
      <c r="GZC76" s="473"/>
      <c r="GZD76" s="473"/>
      <c r="GZE76" s="473"/>
      <c r="GZF76" s="473"/>
      <c r="GZG76" s="473"/>
      <c r="GZH76" s="473"/>
      <c r="GZI76" s="473"/>
      <c r="GZJ76" s="473"/>
      <c r="GZK76" s="473"/>
      <c r="GZL76" s="473"/>
      <c r="GZM76" s="473"/>
      <c r="GZN76" s="473"/>
      <c r="GZO76" s="473"/>
      <c r="GZP76" s="473"/>
      <c r="GZQ76" s="473"/>
      <c r="GZR76" s="473"/>
      <c r="GZS76" s="473"/>
      <c r="GZT76" s="473"/>
      <c r="GZU76" s="473"/>
      <c r="GZV76" s="473"/>
      <c r="GZW76" s="473"/>
      <c r="GZX76" s="473"/>
      <c r="GZY76" s="473"/>
      <c r="GZZ76" s="473"/>
      <c r="HAA76" s="473"/>
      <c r="HAB76" s="473"/>
      <c r="HAC76" s="473"/>
      <c r="HAD76" s="473"/>
      <c r="HAE76" s="473"/>
      <c r="HAF76" s="473"/>
      <c r="HAG76" s="473"/>
      <c r="HAH76" s="473"/>
      <c r="HAI76" s="473"/>
      <c r="HAJ76" s="473"/>
      <c r="HAK76" s="473"/>
      <c r="HAL76" s="473"/>
      <c r="HAM76" s="473"/>
      <c r="HAN76" s="473"/>
      <c r="HAO76" s="473"/>
      <c r="HAP76" s="473"/>
      <c r="HAQ76" s="473"/>
      <c r="HAR76" s="473"/>
      <c r="HAS76" s="473"/>
      <c r="HAT76" s="473"/>
      <c r="HAU76" s="473"/>
      <c r="HAV76" s="473"/>
      <c r="HAW76" s="473"/>
      <c r="HAX76" s="473"/>
      <c r="HAY76" s="473"/>
      <c r="HAZ76" s="473"/>
      <c r="HBA76" s="473"/>
      <c r="HBB76" s="473"/>
      <c r="HBC76" s="473"/>
      <c r="HBD76" s="473"/>
      <c r="HBE76" s="473"/>
      <c r="HBF76" s="473"/>
      <c r="HBG76" s="473"/>
      <c r="HBH76" s="473"/>
      <c r="HBI76" s="473"/>
      <c r="HBJ76" s="473"/>
      <c r="HBK76" s="473"/>
      <c r="HBL76" s="473"/>
      <c r="HBM76" s="473"/>
      <c r="HBN76" s="473"/>
      <c r="HBO76" s="473"/>
      <c r="HBP76" s="473"/>
      <c r="HBQ76" s="473"/>
      <c r="HBR76" s="473"/>
      <c r="HBS76" s="473"/>
      <c r="HBT76" s="473"/>
      <c r="HBU76" s="473"/>
      <c r="HBV76" s="473"/>
      <c r="HBW76" s="473"/>
      <c r="HBX76" s="473"/>
      <c r="HBY76" s="473"/>
      <c r="HBZ76" s="473"/>
      <c r="HCA76" s="473"/>
      <c r="HCB76" s="473"/>
      <c r="HCC76" s="473"/>
      <c r="HCD76" s="473"/>
      <c r="HCE76" s="473"/>
      <c r="HCF76" s="473"/>
      <c r="HCG76" s="473"/>
      <c r="HCH76" s="473"/>
      <c r="HCI76" s="473"/>
      <c r="HCJ76" s="473"/>
      <c r="HCK76" s="473"/>
      <c r="HCL76" s="473"/>
      <c r="HCM76" s="473"/>
      <c r="HCN76" s="473"/>
      <c r="HCO76" s="473"/>
      <c r="HCP76" s="473"/>
      <c r="HCQ76" s="473"/>
      <c r="HCR76" s="473"/>
      <c r="HCS76" s="473"/>
      <c r="HCT76" s="473"/>
      <c r="HCU76" s="473"/>
      <c r="HCV76" s="473"/>
      <c r="HCW76" s="473"/>
      <c r="HCX76" s="473"/>
      <c r="HCY76" s="473"/>
      <c r="HCZ76" s="473"/>
      <c r="HDA76" s="473"/>
      <c r="HDB76" s="473"/>
      <c r="HDC76" s="473"/>
      <c r="HDD76" s="473"/>
      <c r="HDE76" s="473"/>
      <c r="HDF76" s="473"/>
      <c r="HDG76" s="473"/>
      <c r="HDH76" s="473"/>
      <c r="HDI76" s="473"/>
      <c r="HDJ76" s="473"/>
      <c r="HDK76" s="473"/>
      <c r="HDL76" s="473"/>
      <c r="HDM76" s="473"/>
      <c r="HDN76" s="473"/>
      <c r="HDO76" s="473"/>
      <c r="HDP76" s="473"/>
      <c r="HDQ76" s="473"/>
      <c r="HDR76" s="473"/>
      <c r="HDS76" s="473"/>
      <c r="HDT76" s="473"/>
      <c r="HDU76" s="473"/>
      <c r="HDV76" s="473"/>
      <c r="HDW76" s="473"/>
      <c r="HDX76" s="473"/>
      <c r="HDY76" s="473"/>
      <c r="HDZ76" s="473"/>
      <c r="HEA76" s="473"/>
      <c r="HEB76" s="473"/>
      <c r="HEC76" s="473"/>
      <c r="HED76" s="473"/>
      <c r="HEE76" s="473"/>
      <c r="HEF76" s="473"/>
      <c r="HEG76" s="473"/>
      <c r="HEH76" s="473"/>
      <c r="HEI76" s="473"/>
      <c r="HEJ76" s="473"/>
      <c r="HEK76" s="473"/>
      <c r="HEL76" s="473"/>
      <c r="HEM76" s="473"/>
      <c r="HEN76" s="473"/>
      <c r="HEO76" s="473"/>
      <c r="HEP76" s="473"/>
      <c r="HEQ76" s="473"/>
      <c r="HER76" s="473"/>
      <c r="HES76" s="473"/>
      <c r="HET76" s="473"/>
      <c r="HEU76" s="473"/>
      <c r="HEV76" s="473"/>
      <c r="HEW76" s="473"/>
      <c r="HEX76" s="473"/>
      <c r="HEY76" s="473"/>
      <c r="HEZ76" s="473"/>
      <c r="HFA76" s="473"/>
      <c r="HFB76" s="473"/>
      <c r="HFC76" s="473"/>
      <c r="HFD76" s="473"/>
      <c r="HFE76" s="473"/>
      <c r="HFF76" s="473"/>
      <c r="HFG76" s="473"/>
      <c r="HFH76" s="473"/>
      <c r="HFI76" s="473"/>
      <c r="HFJ76" s="473"/>
      <c r="HFK76" s="473"/>
      <c r="HFL76" s="473"/>
      <c r="HFM76" s="473"/>
      <c r="HFN76" s="473"/>
      <c r="HFO76" s="473"/>
      <c r="HFP76" s="473"/>
      <c r="HFQ76" s="473"/>
      <c r="HFR76" s="473"/>
      <c r="HFS76" s="473"/>
      <c r="HFT76" s="473"/>
      <c r="HFU76" s="473"/>
      <c r="HFV76" s="473"/>
      <c r="HFW76" s="473"/>
      <c r="HFX76" s="473"/>
      <c r="HFY76" s="473"/>
      <c r="HFZ76" s="473"/>
      <c r="HGA76" s="473"/>
      <c r="HGB76" s="473"/>
      <c r="HGC76" s="473"/>
      <c r="HGD76" s="473"/>
      <c r="HGE76" s="473"/>
      <c r="HGF76" s="473"/>
      <c r="HGG76" s="473"/>
      <c r="HGH76" s="473"/>
      <c r="HGI76" s="473"/>
      <c r="HGJ76" s="473"/>
      <c r="HGK76" s="473"/>
      <c r="HGL76" s="473"/>
      <c r="HGM76" s="473"/>
      <c r="HGN76" s="473"/>
      <c r="HGO76" s="473"/>
      <c r="HGP76" s="473"/>
      <c r="HGQ76" s="473"/>
      <c r="HGR76" s="473"/>
      <c r="HGS76" s="473"/>
      <c r="HGT76" s="473"/>
      <c r="HGU76" s="473"/>
      <c r="HGV76" s="473"/>
      <c r="HGW76" s="473"/>
      <c r="HGX76" s="473"/>
      <c r="HGY76" s="473"/>
      <c r="HGZ76" s="473"/>
      <c r="HHA76" s="473"/>
      <c r="HHB76" s="473"/>
      <c r="HHC76" s="473"/>
      <c r="HHD76" s="473"/>
      <c r="HHE76" s="473"/>
      <c r="HHF76" s="473"/>
      <c r="HHG76" s="473"/>
      <c r="HHH76" s="473"/>
      <c r="HHI76" s="473"/>
      <c r="HHJ76" s="473"/>
      <c r="HHK76" s="473"/>
      <c r="HHL76" s="473"/>
      <c r="HHM76" s="473"/>
      <c r="HHN76" s="473"/>
      <c r="HHO76" s="473"/>
      <c r="HHP76" s="473"/>
      <c r="HHQ76" s="473"/>
      <c r="HHR76" s="473"/>
      <c r="HHS76" s="473"/>
      <c r="HHT76" s="473"/>
      <c r="HHU76" s="473"/>
      <c r="HHV76" s="473"/>
      <c r="HHW76" s="473"/>
      <c r="HHX76" s="473"/>
      <c r="HHY76" s="473"/>
      <c r="HHZ76" s="473"/>
      <c r="HIA76" s="473"/>
      <c r="HIB76" s="473"/>
      <c r="HIC76" s="473"/>
      <c r="HID76" s="473"/>
      <c r="HIE76" s="473"/>
      <c r="HIF76" s="473"/>
      <c r="HIG76" s="473"/>
      <c r="HIH76" s="473"/>
      <c r="HII76" s="473"/>
      <c r="HIJ76" s="473"/>
      <c r="HIK76" s="473"/>
      <c r="HIL76" s="473"/>
      <c r="HIM76" s="473"/>
      <c r="HIN76" s="473"/>
      <c r="HIO76" s="473"/>
      <c r="HIP76" s="473"/>
      <c r="HIQ76" s="473"/>
      <c r="HIR76" s="473"/>
      <c r="HIS76" s="473"/>
      <c r="HIT76" s="473"/>
      <c r="HIU76" s="473"/>
      <c r="HIV76" s="473"/>
      <c r="HIW76" s="473"/>
      <c r="HIX76" s="473"/>
      <c r="HIY76" s="473"/>
      <c r="HIZ76" s="473"/>
      <c r="HJA76" s="473"/>
      <c r="HJB76" s="473"/>
      <c r="HJC76" s="473"/>
      <c r="HJD76" s="473"/>
      <c r="HJE76" s="473"/>
      <c r="HJF76" s="473"/>
      <c r="HJG76" s="473"/>
      <c r="HJH76" s="473"/>
      <c r="HJI76" s="473"/>
      <c r="HJJ76" s="473"/>
      <c r="HJK76" s="473"/>
      <c r="HJL76" s="473"/>
      <c r="HJM76" s="473"/>
      <c r="HJN76" s="473"/>
      <c r="HJO76" s="473"/>
      <c r="HJP76" s="473"/>
      <c r="HJQ76" s="473"/>
      <c r="HJR76" s="473"/>
      <c r="HJS76" s="473"/>
      <c r="HJT76" s="473"/>
      <c r="HJU76" s="473"/>
      <c r="HJV76" s="473"/>
      <c r="HJW76" s="473"/>
      <c r="HJX76" s="473"/>
      <c r="HJY76" s="473"/>
      <c r="HJZ76" s="473"/>
      <c r="HKA76" s="473"/>
      <c r="HKB76" s="473"/>
      <c r="HKC76" s="473"/>
      <c r="HKD76" s="473"/>
      <c r="HKE76" s="473"/>
      <c r="HKF76" s="473"/>
      <c r="HKG76" s="473"/>
      <c r="HKH76" s="473"/>
      <c r="HKI76" s="473"/>
      <c r="HKJ76" s="473"/>
      <c r="HKK76" s="473"/>
      <c r="HKL76" s="473"/>
      <c r="HKM76" s="473"/>
      <c r="HKN76" s="473"/>
      <c r="HKO76" s="473"/>
      <c r="HKP76" s="473"/>
      <c r="HKQ76" s="473"/>
      <c r="HKR76" s="473"/>
      <c r="HKS76" s="473"/>
      <c r="HKT76" s="473"/>
      <c r="HKU76" s="473"/>
      <c r="HKV76" s="473"/>
      <c r="HKW76" s="473"/>
      <c r="HKX76" s="473"/>
      <c r="HKY76" s="473"/>
      <c r="HKZ76" s="473"/>
      <c r="HLA76" s="473"/>
      <c r="HLB76" s="473"/>
      <c r="HLC76" s="473"/>
      <c r="HLD76" s="473"/>
      <c r="HLE76" s="473"/>
      <c r="HLF76" s="473"/>
      <c r="HLG76" s="473"/>
      <c r="HLH76" s="473"/>
      <c r="HLI76" s="473"/>
      <c r="HLJ76" s="473"/>
      <c r="HLK76" s="473"/>
      <c r="HLL76" s="473"/>
      <c r="HLM76" s="473"/>
      <c r="HLN76" s="473"/>
      <c r="HLO76" s="473"/>
      <c r="HLP76" s="473"/>
      <c r="HLQ76" s="473"/>
      <c r="HLR76" s="473"/>
      <c r="HLS76" s="473"/>
      <c r="HLT76" s="473"/>
      <c r="HLU76" s="473"/>
      <c r="HLV76" s="473"/>
      <c r="HLW76" s="473"/>
      <c r="HLX76" s="473"/>
      <c r="HLY76" s="473"/>
      <c r="HLZ76" s="473"/>
      <c r="HMA76" s="473"/>
      <c r="HMB76" s="473"/>
      <c r="HMC76" s="473"/>
      <c r="HMD76" s="473"/>
      <c r="HME76" s="473"/>
      <c r="HMF76" s="473"/>
      <c r="HMG76" s="473"/>
      <c r="HMH76" s="473"/>
      <c r="HMI76" s="473"/>
      <c r="HMJ76" s="473"/>
      <c r="HMK76" s="473"/>
      <c r="HML76" s="473"/>
      <c r="HMM76" s="473"/>
      <c r="HMN76" s="473"/>
      <c r="HMO76" s="473"/>
      <c r="HMP76" s="473"/>
      <c r="HMQ76" s="473"/>
      <c r="HMR76" s="473"/>
      <c r="HMS76" s="473"/>
      <c r="HMT76" s="473"/>
      <c r="HMU76" s="473"/>
      <c r="HMV76" s="473"/>
      <c r="HMW76" s="473"/>
      <c r="HMX76" s="473"/>
      <c r="HMY76" s="473"/>
      <c r="HMZ76" s="473"/>
      <c r="HNA76" s="473"/>
      <c r="HNB76" s="473"/>
      <c r="HNC76" s="473"/>
      <c r="HND76" s="473"/>
      <c r="HNE76" s="473"/>
      <c r="HNF76" s="473"/>
      <c r="HNG76" s="473"/>
      <c r="HNH76" s="473"/>
      <c r="HNI76" s="473"/>
      <c r="HNJ76" s="473"/>
      <c r="HNK76" s="473"/>
      <c r="HNL76" s="473"/>
      <c r="HNM76" s="473"/>
      <c r="HNN76" s="473"/>
      <c r="HNO76" s="473"/>
      <c r="HNP76" s="473"/>
      <c r="HNQ76" s="473"/>
      <c r="HNR76" s="473"/>
      <c r="HNS76" s="473"/>
      <c r="HNT76" s="473"/>
      <c r="HNU76" s="473"/>
      <c r="HNV76" s="473"/>
      <c r="HNW76" s="473"/>
      <c r="HNX76" s="473"/>
      <c r="HNY76" s="473"/>
      <c r="HNZ76" s="473"/>
      <c r="HOA76" s="473"/>
      <c r="HOB76" s="473"/>
      <c r="HOC76" s="473"/>
      <c r="HOD76" s="473"/>
      <c r="HOE76" s="473"/>
      <c r="HOF76" s="473"/>
      <c r="HOG76" s="473"/>
      <c r="HOH76" s="473"/>
      <c r="HOI76" s="473"/>
      <c r="HOJ76" s="473"/>
      <c r="HOK76" s="473"/>
      <c r="HOL76" s="473"/>
      <c r="HOM76" s="473"/>
      <c r="HON76" s="473"/>
      <c r="HOO76" s="473"/>
      <c r="HOP76" s="473"/>
      <c r="HOQ76" s="473"/>
      <c r="HOR76" s="473"/>
      <c r="HOS76" s="473"/>
      <c r="HOT76" s="473"/>
      <c r="HOU76" s="473"/>
      <c r="HOV76" s="473"/>
      <c r="HOW76" s="473"/>
      <c r="HOX76" s="473"/>
      <c r="HOY76" s="473"/>
      <c r="HOZ76" s="473"/>
      <c r="HPA76" s="473"/>
      <c r="HPB76" s="473"/>
      <c r="HPC76" s="473"/>
      <c r="HPD76" s="473"/>
      <c r="HPE76" s="473"/>
      <c r="HPF76" s="473"/>
      <c r="HPG76" s="473"/>
      <c r="HPH76" s="473"/>
      <c r="HPI76" s="473"/>
      <c r="HPJ76" s="473"/>
      <c r="HPK76" s="473"/>
      <c r="HPL76" s="473"/>
      <c r="HPM76" s="473"/>
      <c r="HPN76" s="473"/>
      <c r="HPO76" s="473"/>
      <c r="HPP76" s="473"/>
      <c r="HPQ76" s="473"/>
      <c r="HPR76" s="473"/>
      <c r="HPS76" s="473"/>
      <c r="HPT76" s="473"/>
      <c r="HPU76" s="473"/>
      <c r="HPV76" s="473"/>
      <c r="HPW76" s="473"/>
      <c r="HPX76" s="473"/>
      <c r="HPY76" s="473"/>
      <c r="HPZ76" s="473"/>
      <c r="HQA76" s="473"/>
      <c r="HQB76" s="473"/>
      <c r="HQC76" s="473"/>
      <c r="HQD76" s="473"/>
      <c r="HQE76" s="473"/>
      <c r="HQF76" s="473"/>
      <c r="HQG76" s="473"/>
      <c r="HQH76" s="473"/>
      <c r="HQI76" s="473"/>
      <c r="HQJ76" s="473"/>
      <c r="HQK76" s="473"/>
      <c r="HQL76" s="473"/>
      <c r="HQM76" s="473"/>
      <c r="HQN76" s="473"/>
      <c r="HQO76" s="473"/>
      <c r="HQP76" s="473"/>
      <c r="HQQ76" s="473"/>
      <c r="HQR76" s="473"/>
      <c r="HQS76" s="473"/>
      <c r="HQT76" s="473"/>
      <c r="HQU76" s="473"/>
      <c r="HQV76" s="473"/>
      <c r="HQW76" s="473"/>
      <c r="HQX76" s="473"/>
      <c r="HQY76" s="473"/>
      <c r="HQZ76" s="473"/>
      <c r="HRA76" s="473"/>
      <c r="HRB76" s="473"/>
      <c r="HRC76" s="473"/>
      <c r="HRD76" s="473"/>
      <c r="HRE76" s="473"/>
      <c r="HRF76" s="473"/>
      <c r="HRG76" s="473"/>
      <c r="HRH76" s="473"/>
      <c r="HRI76" s="473"/>
      <c r="HRJ76" s="473"/>
      <c r="HRK76" s="473"/>
      <c r="HRL76" s="473"/>
      <c r="HRM76" s="473"/>
      <c r="HRN76" s="473"/>
      <c r="HRO76" s="473"/>
      <c r="HRP76" s="473"/>
      <c r="HRQ76" s="473"/>
      <c r="HRR76" s="473"/>
      <c r="HRS76" s="473"/>
      <c r="HRT76" s="473"/>
      <c r="HRU76" s="473"/>
      <c r="HRV76" s="473"/>
      <c r="HRW76" s="473"/>
      <c r="HRX76" s="473"/>
      <c r="HRY76" s="473"/>
      <c r="HRZ76" s="473"/>
      <c r="HSA76" s="473"/>
      <c r="HSB76" s="473"/>
      <c r="HSC76" s="473"/>
      <c r="HSD76" s="473"/>
      <c r="HSE76" s="473"/>
      <c r="HSF76" s="473"/>
      <c r="HSG76" s="473"/>
      <c r="HSH76" s="473"/>
      <c r="HSI76" s="473"/>
      <c r="HSJ76" s="473"/>
      <c r="HSK76" s="473"/>
      <c r="HSL76" s="473"/>
      <c r="HSM76" s="473"/>
      <c r="HSN76" s="473"/>
      <c r="HSO76" s="473"/>
      <c r="HSP76" s="473"/>
      <c r="HSQ76" s="473"/>
      <c r="HSR76" s="473"/>
      <c r="HSS76" s="473"/>
      <c r="HST76" s="473"/>
      <c r="HSU76" s="473"/>
      <c r="HSV76" s="473"/>
      <c r="HSW76" s="473"/>
      <c r="HSX76" s="473"/>
      <c r="HSY76" s="473"/>
      <c r="HSZ76" s="473"/>
      <c r="HTA76" s="473"/>
      <c r="HTB76" s="473"/>
      <c r="HTC76" s="473"/>
      <c r="HTD76" s="473"/>
      <c r="HTE76" s="473"/>
      <c r="HTF76" s="473"/>
      <c r="HTG76" s="473"/>
      <c r="HTH76" s="473"/>
      <c r="HTI76" s="473"/>
      <c r="HTJ76" s="473"/>
      <c r="HTK76" s="473"/>
      <c r="HTL76" s="473"/>
      <c r="HTM76" s="473"/>
      <c r="HTN76" s="473"/>
      <c r="HTO76" s="473"/>
      <c r="HTP76" s="473"/>
      <c r="HTQ76" s="473"/>
      <c r="HTR76" s="473"/>
      <c r="HTS76" s="473"/>
      <c r="HTT76" s="473"/>
      <c r="HTU76" s="473"/>
      <c r="HTV76" s="473"/>
      <c r="HTW76" s="473"/>
      <c r="HTX76" s="473"/>
      <c r="HTY76" s="473"/>
      <c r="HTZ76" s="473"/>
      <c r="HUA76" s="473"/>
      <c r="HUB76" s="473"/>
      <c r="HUC76" s="473"/>
      <c r="HUD76" s="473"/>
      <c r="HUE76" s="473"/>
      <c r="HUF76" s="473"/>
      <c r="HUG76" s="473"/>
      <c r="HUH76" s="473"/>
      <c r="HUI76" s="473"/>
      <c r="HUJ76" s="473"/>
      <c r="HUK76" s="473"/>
      <c r="HUL76" s="473"/>
      <c r="HUM76" s="473"/>
      <c r="HUN76" s="473"/>
      <c r="HUO76" s="473"/>
      <c r="HUP76" s="473"/>
      <c r="HUQ76" s="473"/>
      <c r="HUR76" s="473"/>
      <c r="HUS76" s="473"/>
      <c r="HUT76" s="473"/>
      <c r="HUU76" s="473"/>
      <c r="HUV76" s="473"/>
      <c r="HUW76" s="473"/>
      <c r="HUX76" s="473"/>
      <c r="HUY76" s="473"/>
      <c r="HUZ76" s="473"/>
      <c r="HVA76" s="473"/>
      <c r="HVB76" s="473"/>
      <c r="HVC76" s="473"/>
      <c r="HVD76" s="473"/>
      <c r="HVE76" s="473"/>
      <c r="HVF76" s="473"/>
      <c r="HVG76" s="473"/>
      <c r="HVH76" s="473"/>
      <c r="HVI76" s="473"/>
      <c r="HVJ76" s="473"/>
      <c r="HVK76" s="473"/>
      <c r="HVL76" s="473"/>
      <c r="HVM76" s="473"/>
      <c r="HVN76" s="473"/>
      <c r="HVO76" s="473"/>
      <c r="HVP76" s="473"/>
      <c r="HVQ76" s="473"/>
      <c r="HVR76" s="473"/>
      <c r="HVS76" s="473"/>
      <c r="HVT76" s="473"/>
      <c r="HVU76" s="473"/>
      <c r="HVV76" s="473"/>
      <c r="HVW76" s="473"/>
      <c r="HVX76" s="473"/>
      <c r="HVY76" s="473"/>
      <c r="HVZ76" s="473"/>
      <c r="HWA76" s="473"/>
      <c r="HWB76" s="473"/>
      <c r="HWC76" s="473"/>
      <c r="HWD76" s="473"/>
      <c r="HWE76" s="473"/>
      <c r="HWF76" s="473"/>
      <c r="HWG76" s="473"/>
      <c r="HWH76" s="473"/>
      <c r="HWI76" s="473"/>
      <c r="HWJ76" s="473"/>
      <c r="HWK76" s="473"/>
      <c r="HWL76" s="473"/>
      <c r="HWM76" s="473"/>
      <c r="HWN76" s="473"/>
      <c r="HWO76" s="473"/>
      <c r="HWP76" s="473"/>
      <c r="HWQ76" s="473"/>
      <c r="HWR76" s="473"/>
      <c r="HWS76" s="473"/>
      <c r="HWT76" s="473"/>
      <c r="HWU76" s="473"/>
      <c r="HWV76" s="473"/>
      <c r="HWW76" s="473"/>
      <c r="HWX76" s="473"/>
      <c r="HWY76" s="473"/>
      <c r="HWZ76" s="473"/>
      <c r="HXA76" s="473"/>
      <c r="HXB76" s="473"/>
      <c r="HXC76" s="473"/>
      <c r="HXD76" s="473"/>
      <c r="HXE76" s="473"/>
      <c r="HXF76" s="473"/>
      <c r="HXG76" s="473"/>
      <c r="HXH76" s="473"/>
      <c r="HXI76" s="473"/>
      <c r="HXJ76" s="473"/>
      <c r="HXK76" s="473"/>
      <c r="HXL76" s="473"/>
      <c r="HXM76" s="473"/>
      <c r="HXN76" s="473"/>
      <c r="HXO76" s="473"/>
      <c r="HXP76" s="473"/>
      <c r="HXQ76" s="473"/>
      <c r="HXR76" s="473"/>
      <c r="HXS76" s="473"/>
      <c r="HXT76" s="473"/>
      <c r="HXU76" s="473"/>
      <c r="HXV76" s="473"/>
      <c r="HXW76" s="473"/>
      <c r="HXX76" s="473"/>
      <c r="HXY76" s="473"/>
      <c r="HXZ76" s="473"/>
      <c r="HYA76" s="473"/>
      <c r="HYB76" s="473"/>
      <c r="HYC76" s="473"/>
      <c r="HYD76" s="473"/>
      <c r="HYE76" s="473"/>
      <c r="HYF76" s="473"/>
      <c r="HYG76" s="473"/>
      <c r="HYH76" s="473"/>
      <c r="HYI76" s="473"/>
      <c r="HYJ76" s="473"/>
      <c r="HYK76" s="473"/>
      <c r="HYL76" s="473"/>
      <c r="HYM76" s="473"/>
      <c r="HYN76" s="473"/>
      <c r="HYO76" s="473"/>
      <c r="HYP76" s="473"/>
      <c r="HYQ76" s="473"/>
      <c r="HYR76" s="473"/>
      <c r="HYS76" s="473"/>
      <c r="HYT76" s="473"/>
      <c r="HYU76" s="473"/>
      <c r="HYV76" s="473"/>
      <c r="HYW76" s="473"/>
      <c r="HYX76" s="473"/>
      <c r="HYY76" s="473"/>
      <c r="HYZ76" s="473"/>
      <c r="HZA76" s="473"/>
      <c r="HZB76" s="473"/>
      <c r="HZC76" s="473"/>
      <c r="HZD76" s="473"/>
      <c r="HZE76" s="473"/>
      <c r="HZF76" s="473"/>
      <c r="HZG76" s="473"/>
      <c r="HZH76" s="473"/>
      <c r="HZI76" s="473"/>
      <c r="HZJ76" s="473"/>
      <c r="HZK76" s="473"/>
      <c r="HZL76" s="473"/>
      <c r="HZM76" s="473"/>
      <c r="HZN76" s="473"/>
      <c r="HZO76" s="473"/>
      <c r="HZP76" s="473"/>
      <c r="HZQ76" s="473"/>
      <c r="HZR76" s="473"/>
      <c r="HZS76" s="473"/>
      <c r="HZT76" s="473"/>
      <c r="HZU76" s="473"/>
      <c r="HZV76" s="473"/>
      <c r="HZW76" s="473"/>
      <c r="HZX76" s="473"/>
      <c r="HZY76" s="473"/>
      <c r="HZZ76" s="473"/>
      <c r="IAA76" s="473"/>
      <c r="IAB76" s="473"/>
      <c r="IAC76" s="473"/>
      <c r="IAD76" s="473"/>
      <c r="IAE76" s="473"/>
      <c r="IAF76" s="473"/>
      <c r="IAG76" s="473"/>
      <c r="IAH76" s="473"/>
      <c r="IAI76" s="473"/>
      <c r="IAJ76" s="473"/>
      <c r="IAK76" s="473"/>
      <c r="IAL76" s="473"/>
      <c r="IAM76" s="473"/>
      <c r="IAN76" s="473"/>
      <c r="IAO76" s="473"/>
      <c r="IAP76" s="473"/>
      <c r="IAQ76" s="473"/>
      <c r="IAR76" s="473"/>
      <c r="IAS76" s="473"/>
      <c r="IAT76" s="473"/>
      <c r="IAU76" s="473"/>
      <c r="IAV76" s="473"/>
      <c r="IAW76" s="473"/>
      <c r="IAX76" s="473"/>
      <c r="IAY76" s="473"/>
      <c r="IAZ76" s="473"/>
      <c r="IBA76" s="473"/>
      <c r="IBB76" s="473"/>
      <c r="IBC76" s="473"/>
      <c r="IBD76" s="473"/>
      <c r="IBE76" s="473"/>
      <c r="IBF76" s="473"/>
      <c r="IBG76" s="473"/>
      <c r="IBH76" s="473"/>
      <c r="IBI76" s="473"/>
      <c r="IBJ76" s="473"/>
      <c r="IBK76" s="473"/>
      <c r="IBL76" s="473"/>
      <c r="IBM76" s="473"/>
      <c r="IBN76" s="473"/>
      <c r="IBO76" s="473"/>
      <c r="IBP76" s="473"/>
      <c r="IBQ76" s="473"/>
      <c r="IBR76" s="473"/>
      <c r="IBS76" s="473"/>
      <c r="IBT76" s="473"/>
      <c r="IBU76" s="473"/>
      <c r="IBV76" s="473"/>
      <c r="IBW76" s="473"/>
      <c r="IBX76" s="473"/>
      <c r="IBY76" s="473"/>
      <c r="IBZ76" s="473"/>
      <c r="ICA76" s="473"/>
      <c r="ICB76" s="473"/>
      <c r="ICC76" s="473"/>
      <c r="ICD76" s="473"/>
      <c r="ICE76" s="473"/>
      <c r="ICF76" s="473"/>
      <c r="ICG76" s="473"/>
      <c r="ICH76" s="473"/>
      <c r="ICI76" s="473"/>
      <c r="ICJ76" s="473"/>
      <c r="ICK76" s="473"/>
      <c r="ICL76" s="473"/>
      <c r="ICM76" s="473"/>
      <c r="ICN76" s="473"/>
      <c r="ICO76" s="473"/>
      <c r="ICP76" s="473"/>
      <c r="ICQ76" s="473"/>
      <c r="ICR76" s="473"/>
      <c r="ICS76" s="473"/>
      <c r="ICT76" s="473"/>
      <c r="ICU76" s="473"/>
      <c r="ICV76" s="473"/>
      <c r="ICW76" s="473"/>
      <c r="ICX76" s="473"/>
      <c r="ICY76" s="473"/>
      <c r="ICZ76" s="473"/>
      <c r="IDA76" s="473"/>
      <c r="IDB76" s="473"/>
      <c r="IDC76" s="473"/>
      <c r="IDD76" s="473"/>
      <c r="IDE76" s="473"/>
      <c r="IDF76" s="473"/>
      <c r="IDG76" s="473"/>
      <c r="IDH76" s="473"/>
      <c r="IDI76" s="473"/>
      <c r="IDJ76" s="473"/>
      <c r="IDK76" s="473"/>
      <c r="IDL76" s="473"/>
      <c r="IDM76" s="473"/>
      <c r="IDN76" s="473"/>
      <c r="IDO76" s="473"/>
      <c r="IDP76" s="473"/>
      <c r="IDQ76" s="473"/>
      <c r="IDR76" s="473"/>
      <c r="IDS76" s="473"/>
      <c r="IDT76" s="473"/>
      <c r="IDU76" s="473"/>
      <c r="IDV76" s="473"/>
      <c r="IDW76" s="473"/>
      <c r="IDX76" s="473"/>
      <c r="IDY76" s="473"/>
      <c r="IDZ76" s="473"/>
      <c r="IEA76" s="473"/>
      <c r="IEB76" s="473"/>
      <c r="IEC76" s="473"/>
      <c r="IED76" s="473"/>
      <c r="IEE76" s="473"/>
      <c r="IEF76" s="473"/>
      <c r="IEG76" s="473"/>
      <c r="IEH76" s="473"/>
      <c r="IEI76" s="473"/>
      <c r="IEJ76" s="473"/>
      <c r="IEK76" s="473"/>
      <c r="IEL76" s="473"/>
      <c r="IEM76" s="473"/>
      <c r="IEN76" s="473"/>
      <c r="IEO76" s="473"/>
      <c r="IEP76" s="473"/>
      <c r="IEQ76" s="473"/>
      <c r="IER76" s="473"/>
      <c r="IES76" s="473"/>
      <c r="IET76" s="473"/>
      <c r="IEU76" s="473"/>
      <c r="IEV76" s="473"/>
      <c r="IEW76" s="473"/>
      <c r="IEX76" s="473"/>
      <c r="IEY76" s="473"/>
      <c r="IEZ76" s="473"/>
      <c r="IFA76" s="473"/>
      <c r="IFB76" s="473"/>
      <c r="IFC76" s="473"/>
      <c r="IFD76" s="473"/>
      <c r="IFE76" s="473"/>
      <c r="IFF76" s="473"/>
      <c r="IFG76" s="473"/>
      <c r="IFH76" s="473"/>
      <c r="IFI76" s="473"/>
      <c r="IFJ76" s="473"/>
      <c r="IFK76" s="473"/>
      <c r="IFL76" s="473"/>
      <c r="IFM76" s="473"/>
      <c r="IFN76" s="473"/>
      <c r="IFO76" s="473"/>
      <c r="IFP76" s="473"/>
      <c r="IFQ76" s="473"/>
      <c r="IFR76" s="473"/>
      <c r="IFS76" s="473"/>
      <c r="IFT76" s="473"/>
      <c r="IFU76" s="473"/>
      <c r="IFV76" s="473"/>
      <c r="IFW76" s="473"/>
      <c r="IFX76" s="473"/>
      <c r="IFY76" s="473"/>
      <c r="IFZ76" s="473"/>
      <c r="IGA76" s="473"/>
      <c r="IGB76" s="473"/>
      <c r="IGC76" s="473"/>
      <c r="IGD76" s="473"/>
      <c r="IGE76" s="473"/>
      <c r="IGF76" s="473"/>
      <c r="IGG76" s="473"/>
      <c r="IGH76" s="473"/>
      <c r="IGI76" s="473"/>
      <c r="IGJ76" s="473"/>
      <c r="IGK76" s="473"/>
      <c r="IGL76" s="473"/>
      <c r="IGM76" s="473"/>
      <c r="IGN76" s="473"/>
      <c r="IGO76" s="473"/>
      <c r="IGP76" s="473"/>
      <c r="IGQ76" s="473"/>
      <c r="IGR76" s="473"/>
      <c r="IGS76" s="473"/>
      <c r="IGT76" s="473"/>
      <c r="IGU76" s="473"/>
      <c r="IGV76" s="473"/>
      <c r="IGW76" s="473"/>
      <c r="IGX76" s="473"/>
      <c r="IGY76" s="473"/>
      <c r="IGZ76" s="473"/>
      <c r="IHA76" s="473"/>
      <c r="IHB76" s="473"/>
      <c r="IHC76" s="473"/>
      <c r="IHD76" s="473"/>
      <c r="IHE76" s="473"/>
      <c r="IHF76" s="473"/>
      <c r="IHG76" s="473"/>
      <c r="IHH76" s="473"/>
      <c r="IHI76" s="473"/>
      <c r="IHJ76" s="473"/>
      <c r="IHK76" s="473"/>
      <c r="IHL76" s="473"/>
      <c r="IHM76" s="473"/>
      <c r="IHN76" s="473"/>
      <c r="IHO76" s="473"/>
      <c r="IHP76" s="473"/>
      <c r="IHQ76" s="473"/>
      <c r="IHR76" s="473"/>
      <c r="IHS76" s="473"/>
      <c r="IHT76" s="473"/>
      <c r="IHU76" s="473"/>
      <c r="IHV76" s="473"/>
      <c r="IHW76" s="473"/>
      <c r="IHX76" s="473"/>
      <c r="IHY76" s="473"/>
      <c r="IHZ76" s="473"/>
      <c r="IIA76" s="473"/>
      <c r="IIB76" s="473"/>
      <c r="IIC76" s="473"/>
      <c r="IID76" s="473"/>
      <c r="IIE76" s="473"/>
      <c r="IIF76" s="473"/>
      <c r="IIG76" s="473"/>
      <c r="IIH76" s="473"/>
      <c r="III76" s="473"/>
      <c r="IIJ76" s="473"/>
      <c r="IIK76" s="473"/>
      <c r="IIL76" s="473"/>
      <c r="IIM76" s="473"/>
      <c r="IIN76" s="473"/>
      <c r="IIO76" s="473"/>
      <c r="IIP76" s="473"/>
      <c r="IIQ76" s="473"/>
      <c r="IIR76" s="473"/>
      <c r="IIS76" s="473"/>
      <c r="IIT76" s="473"/>
      <c r="IIU76" s="473"/>
      <c r="IIV76" s="473"/>
      <c r="IIW76" s="473"/>
      <c r="IIX76" s="473"/>
      <c r="IIY76" s="473"/>
      <c r="IIZ76" s="473"/>
      <c r="IJA76" s="473"/>
      <c r="IJB76" s="473"/>
      <c r="IJC76" s="473"/>
      <c r="IJD76" s="473"/>
      <c r="IJE76" s="473"/>
      <c r="IJF76" s="473"/>
      <c r="IJG76" s="473"/>
      <c r="IJH76" s="473"/>
      <c r="IJI76" s="473"/>
      <c r="IJJ76" s="473"/>
      <c r="IJK76" s="473"/>
      <c r="IJL76" s="473"/>
      <c r="IJM76" s="473"/>
      <c r="IJN76" s="473"/>
      <c r="IJO76" s="473"/>
      <c r="IJP76" s="473"/>
      <c r="IJQ76" s="473"/>
      <c r="IJR76" s="473"/>
      <c r="IJS76" s="473"/>
      <c r="IJT76" s="473"/>
      <c r="IJU76" s="473"/>
      <c r="IJV76" s="473"/>
      <c r="IJW76" s="473"/>
      <c r="IJX76" s="473"/>
      <c r="IJY76" s="473"/>
      <c r="IJZ76" s="473"/>
      <c r="IKA76" s="473"/>
      <c r="IKB76" s="473"/>
      <c r="IKC76" s="473"/>
      <c r="IKD76" s="473"/>
      <c r="IKE76" s="473"/>
      <c r="IKF76" s="473"/>
      <c r="IKG76" s="473"/>
      <c r="IKH76" s="473"/>
      <c r="IKI76" s="473"/>
      <c r="IKJ76" s="473"/>
      <c r="IKK76" s="473"/>
      <c r="IKL76" s="473"/>
      <c r="IKM76" s="473"/>
      <c r="IKN76" s="473"/>
      <c r="IKO76" s="473"/>
      <c r="IKP76" s="473"/>
      <c r="IKQ76" s="473"/>
      <c r="IKR76" s="473"/>
      <c r="IKS76" s="473"/>
      <c r="IKT76" s="473"/>
      <c r="IKU76" s="473"/>
      <c r="IKV76" s="473"/>
      <c r="IKW76" s="473"/>
      <c r="IKX76" s="473"/>
      <c r="IKY76" s="473"/>
      <c r="IKZ76" s="473"/>
      <c r="ILA76" s="473"/>
      <c r="ILB76" s="473"/>
      <c r="ILC76" s="473"/>
      <c r="ILD76" s="473"/>
      <c r="ILE76" s="473"/>
      <c r="ILF76" s="473"/>
      <c r="ILG76" s="473"/>
      <c r="ILH76" s="473"/>
      <c r="ILI76" s="473"/>
      <c r="ILJ76" s="473"/>
      <c r="ILK76" s="473"/>
      <c r="ILL76" s="473"/>
      <c r="ILM76" s="473"/>
      <c r="ILN76" s="473"/>
      <c r="ILO76" s="473"/>
      <c r="ILP76" s="473"/>
      <c r="ILQ76" s="473"/>
      <c r="ILR76" s="473"/>
      <c r="ILS76" s="473"/>
      <c r="ILT76" s="473"/>
      <c r="ILU76" s="473"/>
      <c r="ILV76" s="473"/>
      <c r="ILW76" s="473"/>
      <c r="ILX76" s="473"/>
      <c r="ILY76" s="473"/>
      <c r="ILZ76" s="473"/>
      <c r="IMA76" s="473"/>
      <c r="IMB76" s="473"/>
      <c r="IMC76" s="473"/>
      <c r="IMD76" s="473"/>
      <c r="IME76" s="473"/>
      <c r="IMF76" s="473"/>
      <c r="IMG76" s="473"/>
      <c r="IMH76" s="473"/>
      <c r="IMI76" s="473"/>
      <c r="IMJ76" s="473"/>
      <c r="IMK76" s="473"/>
      <c r="IML76" s="473"/>
      <c r="IMM76" s="473"/>
      <c r="IMN76" s="473"/>
      <c r="IMO76" s="473"/>
      <c r="IMP76" s="473"/>
      <c r="IMQ76" s="473"/>
      <c r="IMR76" s="473"/>
      <c r="IMS76" s="473"/>
      <c r="IMT76" s="473"/>
      <c r="IMU76" s="473"/>
      <c r="IMV76" s="473"/>
      <c r="IMW76" s="473"/>
      <c r="IMX76" s="473"/>
      <c r="IMY76" s="473"/>
      <c r="IMZ76" s="473"/>
      <c r="INA76" s="473"/>
      <c r="INB76" s="473"/>
      <c r="INC76" s="473"/>
      <c r="IND76" s="473"/>
      <c r="INE76" s="473"/>
      <c r="INF76" s="473"/>
      <c r="ING76" s="473"/>
      <c r="INH76" s="473"/>
      <c r="INI76" s="473"/>
      <c r="INJ76" s="473"/>
      <c r="INK76" s="473"/>
      <c r="INL76" s="473"/>
      <c r="INM76" s="473"/>
      <c r="INN76" s="473"/>
      <c r="INO76" s="473"/>
      <c r="INP76" s="473"/>
      <c r="INQ76" s="473"/>
      <c r="INR76" s="473"/>
      <c r="INS76" s="473"/>
      <c r="INT76" s="473"/>
      <c r="INU76" s="473"/>
      <c r="INV76" s="473"/>
      <c r="INW76" s="473"/>
      <c r="INX76" s="473"/>
      <c r="INY76" s="473"/>
      <c r="INZ76" s="473"/>
      <c r="IOA76" s="473"/>
      <c r="IOB76" s="473"/>
      <c r="IOC76" s="473"/>
      <c r="IOD76" s="473"/>
      <c r="IOE76" s="473"/>
      <c r="IOF76" s="473"/>
      <c r="IOG76" s="473"/>
      <c r="IOH76" s="473"/>
      <c r="IOI76" s="473"/>
      <c r="IOJ76" s="473"/>
      <c r="IOK76" s="473"/>
      <c r="IOL76" s="473"/>
      <c r="IOM76" s="473"/>
      <c r="ION76" s="473"/>
      <c r="IOO76" s="473"/>
      <c r="IOP76" s="473"/>
      <c r="IOQ76" s="473"/>
      <c r="IOR76" s="473"/>
      <c r="IOS76" s="473"/>
      <c r="IOT76" s="473"/>
      <c r="IOU76" s="473"/>
      <c r="IOV76" s="473"/>
      <c r="IOW76" s="473"/>
      <c r="IOX76" s="473"/>
      <c r="IOY76" s="473"/>
      <c r="IOZ76" s="473"/>
      <c r="IPA76" s="473"/>
      <c r="IPB76" s="473"/>
      <c r="IPC76" s="473"/>
      <c r="IPD76" s="473"/>
      <c r="IPE76" s="473"/>
      <c r="IPF76" s="473"/>
      <c r="IPG76" s="473"/>
      <c r="IPH76" s="473"/>
      <c r="IPI76" s="473"/>
      <c r="IPJ76" s="473"/>
      <c r="IPK76" s="473"/>
      <c r="IPL76" s="473"/>
      <c r="IPM76" s="473"/>
      <c r="IPN76" s="473"/>
      <c r="IPO76" s="473"/>
      <c r="IPP76" s="473"/>
      <c r="IPQ76" s="473"/>
      <c r="IPR76" s="473"/>
      <c r="IPS76" s="473"/>
      <c r="IPT76" s="473"/>
      <c r="IPU76" s="473"/>
      <c r="IPV76" s="473"/>
      <c r="IPW76" s="473"/>
      <c r="IPX76" s="473"/>
      <c r="IPY76" s="473"/>
      <c r="IPZ76" s="473"/>
      <c r="IQA76" s="473"/>
      <c r="IQB76" s="473"/>
      <c r="IQC76" s="473"/>
      <c r="IQD76" s="473"/>
      <c r="IQE76" s="473"/>
      <c r="IQF76" s="473"/>
      <c r="IQG76" s="473"/>
      <c r="IQH76" s="473"/>
      <c r="IQI76" s="473"/>
      <c r="IQJ76" s="473"/>
      <c r="IQK76" s="473"/>
      <c r="IQL76" s="473"/>
      <c r="IQM76" s="473"/>
      <c r="IQN76" s="473"/>
      <c r="IQO76" s="473"/>
      <c r="IQP76" s="473"/>
      <c r="IQQ76" s="473"/>
      <c r="IQR76" s="473"/>
      <c r="IQS76" s="473"/>
      <c r="IQT76" s="473"/>
      <c r="IQU76" s="473"/>
      <c r="IQV76" s="473"/>
      <c r="IQW76" s="473"/>
      <c r="IQX76" s="473"/>
      <c r="IQY76" s="473"/>
      <c r="IQZ76" s="473"/>
      <c r="IRA76" s="473"/>
      <c r="IRB76" s="473"/>
      <c r="IRC76" s="473"/>
      <c r="IRD76" s="473"/>
      <c r="IRE76" s="473"/>
      <c r="IRF76" s="473"/>
      <c r="IRG76" s="473"/>
      <c r="IRH76" s="473"/>
      <c r="IRI76" s="473"/>
      <c r="IRJ76" s="473"/>
      <c r="IRK76" s="473"/>
      <c r="IRL76" s="473"/>
      <c r="IRM76" s="473"/>
      <c r="IRN76" s="473"/>
      <c r="IRO76" s="473"/>
      <c r="IRP76" s="473"/>
      <c r="IRQ76" s="473"/>
      <c r="IRR76" s="473"/>
      <c r="IRS76" s="473"/>
      <c r="IRT76" s="473"/>
      <c r="IRU76" s="473"/>
      <c r="IRV76" s="473"/>
      <c r="IRW76" s="473"/>
      <c r="IRX76" s="473"/>
      <c r="IRY76" s="473"/>
      <c r="IRZ76" s="473"/>
      <c r="ISA76" s="473"/>
      <c r="ISB76" s="473"/>
      <c r="ISC76" s="473"/>
      <c r="ISD76" s="473"/>
      <c r="ISE76" s="473"/>
      <c r="ISF76" s="473"/>
      <c r="ISG76" s="473"/>
      <c r="ISH76" s="473"/>
      <c r="ISI76" s="473"/>
      <c r="ISJ76" s="473"/>
      <c r="ISK76" s="473"/>
      <c r="ISL76" s="473"/>
      <c r="ISM76" s="473"/>
      <c r="ISN76" s="473"/>
      <c r="ISO76" s="473"/>
      <c r="ISP76" s="473"/>
      <c r="ISQ76" s="473"/>
      <c r="ISR76" s="473"/>
      <c r="ISS76" s="473"/>
      <c r="IST76" s="473"/>
      <c r="ISU76" s="473"/>
      <c r="ISV76" s="473"/>
      <c r="ISW76" s="473"/>
      <c r="ISX76" s="473"/>
      <c r="ISY76" s="473"/>
      <c r="ISZ76" s="473"/>
      <c r="ITA76" s="473"/>
      <c r="ITB76" s="473"/>
      <c r="ITC76" s="473"/>
      <c r="ITD76" s="473"/>
      <c r="ITE76" s="473"/>
      <c r="ITF76" s="473"/>
      <c r="ITG76" s="473"/>
      <c r="ITH76" s="473"/>
      <c r="ITI76" s="473"/>
      <c r="ITJ76" s="473"/>
      <c r="ITK76" s="473"/>
      <c r="ITL76" s="473"/>
      <c r="ITM76" s="473"/>
      <c r="ITN76" s="473"/>
      <c r="ITO76" s="473"/>
      <c r="ITP76" s="473"/>
      <c r="ITQ76" s="473"/>
      <c r="ITR76" s="473"/>
      <c r="ITS76" s="473"/>
      <c r="ITT76" s="473"/>
      <c r="ITU76" s="473"/>
      <c r="ITV76" s="473"/>
      <c r="ITW76" s="473"/>
      <c r="ITX76" s="473"/>
      <c r="ITY76" s="473"/>
      <c r="ITZ76" s="473"/>
      <c r="IUA76" s="473"/>
      <c r="IUB76" s="473"/>
      <c r="IUC76" s="473"/>
      <c r="IUD76" s="473"/>
      <c r="IUE76" s="473"/>
      <c r="IUF76" s="473"/>
      <c r="IUG76" s="473"/>
      <c r="IUH76" s="473"/>
      <c r="IUI76" s="473"/>
      <c r="IUJ76" s="473"/>
      <c r="IUK76" s="473"/>
      <c r="IUL76" s="473"/>
      <c r="IUM76" s="473"/>
      <c r="IUN76" s="473"/>
      <c r="IUO76" s="473"/>
      <c r="IUP76" s="473"/>
      <c r="IUQ76" s="473"/>
      <c r="IUR76" s="473"/>
      <c r="IUS76" s="473"/>
      <c r="IUT76" s="473"/>
      <c r="IUU76" s="473"/>
      <c r="IUV76" s="473"/>
      <c r="IUW76" s="473"/>
      <c r="IUX76" s="473"/>
      <c r="IUY76" s="473"/>
      <c r="IUZ76" s="473"/>
      <c r="IVA76" s="473"/>
      <c r="IVB76" s="473"/>
      <c r="IVC76" s="473"/>
      <c r="IVD76" s="473"/>
      <c r="IVE76" s="473"/>
      <c r="IVF76" s="473"/>
      <c r="IVG76" s="473"/>
      <c r="IVH76" s="473"/>
      <c r="IVI76" s="473"/>
      <c r="IVJ76" s="473"/>
      <c r="IVK76" s="473"/>
      <c r="IVL76" s="473"/>
      <c r="IVM76" s="473"/>
      <c r="IVN76" s="473"/>
      <c r="IVO76" s="473"/>
      <c r="IVP76" s="473"/>
      <c r="IVQ76" s="473"/>
      <c r="IVR76" s="473"/>
      <c r="IVS76" s="473"/>
      <c r="IVT76" s="473"/>
      <c r="IVU76" s="473"/>
      <c r="IVV76" s="473"/>
      <c r="IVW76" s="473"/>
      <c r="IVX76" s="473"/>
      <c r="IVY76" s="473"/>
      <c r="IVZ76" s="473"/>
      <c r="IWA76" s="473"/>
      <c r="IWB76" s="473"/>
      <c r="IWC76" s="473"/>
      <c r="IWD76" s="473"/>
      <c r="IWE76" s="473"/>
      <c r="IWF76" s="473"/>
      <c r="IWG76" s="473"/>
      <c r="IWH76" s="473"/>
      <c r="IWI76" s="473"/>
      <c r="IWJ76" s="473"/>
      <c r="IWK76" s="473"/>
      <c r="IWL76" s="473"/>
      <c r="IWM76" s="473"/>
      <c r="IWN76" s="473"/>
      <c r="IWO76" s="473"/>
      <c r="IWP76" s="473"/>
      <c r="IWQ76" s="473"/>
      <c r="IWR76" s="473"/>
      <c r="IWS76" s="473"/>
      <c r="IWT76" s="473"/>
      <c r="IWU76" s="473"/>
      <c r="IWV76" s="473"/>
      <c r="IWW76" s="473"/>
      <c r="IWX76" s="473"/>
      <c r="IWY76" s="473"/>
      <c r="IWZ76" s="473"/>
      <c r="IXA76" s="473"/>
      <c r="IXB76" s="473"/>
      <c r="IXC76" s="473"/>
      <c r="IXD76" s="473"/>
      <c r="IXE76" s="473"/>
      <c r="IXF76" s="473"/>
      <c r="IXG76" s="473"/>
      <c r="IXH76" s="473"/>
      <c r="IXI76" s="473"/>
      <c r="IXJ76" s="473"/>
      <c r="IXK76" s="473"/>
      <c r="IXL76" s="473"/>
      <c r="IXM76" s="473"/>
      <c r="IXN76" s="473"/>
      <c r="IXO76" s="473"/>
      <c r="IXP76" s="473"/>
      <c r="IXQ76" s="473"/>
      <c r="IXR76" s="473"/>
      <c r="IXS76" s="473"/>
      <c r="IXT76" s="473"/>
      <c r="IXU76" s="473"/>
      <c r="IXV76" s="473"/>
      <c r="IXW76" s="473"/>
      <c r="IXX76" s="473"/>
      <c r="IXY76" s="473"/>
      <c r="IXZ76" s="473"/>
      <c r="IYA76" s="473"/>
      <c r="IYB76" s="473"/>
      <c r="IYC76" s="473"/>
      <c r="IYD76" s="473"/>
      <c r="IYE76" s="473"/>
      <c r="IYF76" s="473"/>
      <c r="IYG76" s="473"/>
      <c r="IYH76" s="473"/>
      <c r="IYI76" s="473"/>
      <c r="IYJ76" s="473"/>
      <c r="IYK76" s="473"/>
      <c r="IYL76" s="473"/>
      <c r="IYM76" s="473"/>
      <c r="IYN76" s="473"/>
      <c r="IYO76" s="473"/>
      <c r="IYP76" s="473"/>
      <c r="IYQ76" s="473"/>
      <c r="IYR76" s="473"/>
      <c r="IYS76" s="473"/>
      <c r="IYT76" s="473"/>
      <c r="IYU76" s="473"/>
      <c r="IYV76" s="473"/>
      <c r="IYW76" s="473"/>
      <c r="IYX76" s="473"/>
      <c r="IYY76" s="473"/>
      <c r="IYZ76" s="473"/>
      <c r="IZA76" s="473"/>
      <c r="IZB76" s="473"/>
      <c r="IZC76" s="473"/>
      <c r="IZD76" s="473"/>
      <c r="IZE76" s="473"/>
      <c r="IZF76" s="473"/>
      <c r="IZG76" s="473"/>
      <c r="IZH76" s="473"/>
      <c r="IZI76" s="473"/>
      <c r="IZJ76" s="473"/>
      <c r="IZK76" s="473"/>
      <c r="IZL76" s="473"/>
      <c r="IZM76" s="473"/>
      <c r="IZN76" s="473"/>
      <c r="IZO76" s="473"/>
      <c r="IZP76" s="473"/>
      <c r="IZQ76" s="473"/>
      <c r="IZR76" s="473"/>
      <c r="IZS76" s="473"/>
      <c r="IZT76" s="473"/>
      <c r="IZU76" s="473"/>
      <c r="IZV76" s="473"/>
      <c r="IZW76" s="473"/>
      <c r="IZX76" s="473"/>
      <c r="IZY76" s="473"/>
      <c r="IZZ76" s="473"/>
      <c r="JAA76" s="473"/>
      <c r="JAB76" s="473"/>
      <c r="JAC76" s="473"/>
      <c r="JAD76" s="473"/>
      <c r="JAE76" s="473"/>
      <c r="JAF76" s="473"/>
      <c r="JAG76" s="473"/>
      <c r="JAH76" s="473"/>
      <c r="JAI76" s="473"/>
      <c r="JAJ76" s="473"/>
      <c r="JAK76" s="473"/>
      <c r="JAL76" s="473"/>
      <c r="JAM76" s="473"/>
      <c r="JAN76" s="473"/>
      <c r="JAO76" s="473"/>
      <c r="JAP76" s="473"/>
      <c r="JAQ76" s="473"/>
      <c r="JAR76" s="473"/>
      <c r="JAS76" s="473"/>
      <c r="JAT76" s="473"/>
      <c r="JAU76" s="473"/>
      <c r="JAV76" s="473"/>
      <c r="JAW76" s="473"/>
      <c r="JAX76" s="473"/>
      <c r="JAY76" s="473"/>
      <c r="JAZ76" s="473"/>
      <c r="JBA76" s="473"/>
      <c r="JBB76" s="473"/>
      <c r="JBC76" s="473"/>
      <c r="JBD76" s="473"/>
      <c r="JBE76" s="473"/>
      <c r="JBF76" s="473"/>
      <c r="JBG76" s="473"/>
      <c r="JBH76" s="473"/>
      <c r="JBI76" s="473"/>
      <c r="JBJ76" s="473"/>
      <c r="JBK76" s="473"/>
      <c r="JBL76" s="473"/>
      <c r="JBM76" s="473"/>
      <c r="JBN76" s="473"/>
      <c r="JBO76" s="473"/>
      <c r="JBP76" s="473"/>
      <c r="JBQ76" s="473"/>
      <c r="JBR76" s="473"/>
      <c r="JBS76" s="473"/>
      <c r="JBT76" s="473"/>
      <c r="JBU76" s="473"/>
      <c r="JBV76" s="473"/>
      <c r="JBW76" s="473"/>
      <c r="JBX76" s="473"/>
      <c r="JBY76" s="473"/>
      <c r="JBZ76" s="473"/>
      <c r="JCA76" s="473"/>
      <c r="JCB76" s="473"/>
      <c r="JCC76" s="473"/>
      <c r="JCD76" s="473"/>
      <c r="JCE76" s="473"/>
      <c r="JCF76" s="473"/>
      <c r="JCG76" s="473"/>
      <c r="JCH76" s="473"/>
      <c r="JCI76" s="473"/>
      <c r="JCJ76" s="473"/>
      <c r="JCK76" s="473"/>
      <c r="JCL76" s="473"/>
      <c r="JCM76" s="473"/>
      <c r="JCN76" s="473"/>
      <c r="JCO76" s="473"/>
      <c r="JCP76" s="473"/>
      <c r="JCQ76" s="473"/>
      <c r="JCR76" s="473"/>
      <c r="JCS76" s="473"/>
      <c r="JCT76" s="473"/>
      <c r="JCU76" s="473"/>
      <c r="JCV76" s="473"/>
      <c r="JCW76" s="473"/>
      <c r="JCX76" s="473"/>
      <c r="JCY76" s="473"/>
      <c r="JCZ76" s="473"/>
      <c r="JDA76" s="473"/>
      <c r="JDB76" s="473"/>
      <c r="JDC76" s="473"/>
      <c r="JDD76" s="473"/>
      <c r="JDE76" s="473"/>
      <c r="JDF76" s="473"/>
      <c r="JDG76" s="473"/>
      <c r="JDH76" s="473"/>
      <c r="JDI76" s="473"/>
      <c r="JDJ76" s="473"/>
      <c r="JDK76" s="473"/>
      <c r="JDL76" s="473"/>
      <c r="JDM76" s="473"/>
      <c r="JDN76" s="473"/>
      <c r="JDO76" s="473"/>
      <c r="JDP76" s="473"/>
      <c r="JDQ76" s="473"/>
      <c r="JDR76" s="473"/>
      <c r="JDS76" s="473"/>
      <c r="JDT76" s="473"/>
      <c r="JDU76" s="473"/>
      <c r="JDV76" s="473"/>
      <c r="JDW76" s="473"/>
      <c r="JDX76" s="473"/>
      <c r="JDY76" s="473"/>
      <c r="JDZ76" s="473"/>
      <c r="JEA76" s="473"/>
      <c r="JEB76" s="473"/>
      <c r="JEC76" s="473"/>
      <c r="JED76" s="473"/>
      <c r="JEE76" s="473"/>
      <c r="JEF76" s="473"/>
      <c r="JEG76" s="473"/>
      <c r="JEH76" s="473"/>
      <c r="JEI76" s="473"/>
      <c r="JEJ76" s="473"/>
      <c r="JEK76" s="473"/>
      <c r="JEL76" s="473"/>
      <c r="JEM76" s="473"/>
      <c r="JEN76" s="473"/>
      <c r="JEO76" s="473"/>
      <c r="JEP76" s="473"/>
      <c r="JEQ76" s="473"/>
      <c r="JER76" s="473"/>
      <c r="JES76" s="473"/>
      <c r="JET76" s="473"/>
      <c r="JEU76" s="473"/>
      <c r="JEV76" s="473"/>
      <c r="JEW76" s="473"/>
      <c r="JEX76" s="473"/>
      <c r="JEY76" s="473"/>
      <c r="JEZ76" s="473"/>
      <c r="JFA76" s="473"/>
      <c r="JFB76" s="473"/>
      <c r="JFC76" s="473"/>
      <c r="JFD76" s="473"/>
      <c r="JFE76" s="473"/>
      <c r="JFF76" s="473"/>
      <c r="JFG76" s="473"/>
      <c r="JFH76" s="473"/>
      <c r="JFI76" s="473"/>
      <c r="JFJ76" s="473"/>
      <c r="JFK76" s="473"/>
      <c r="JFL76" s="473"/>
      <c r="JFM76" s="473"/>
      <c r="JFN76" s="473"/>
      <c r="JFO76" s="473"/>
      <c r="JFP76" s="473"/>
      <c r="JFQ76" s="473"/>
      <c r="JFR76" s="473"/>
      <c r="JFS76" s="473"/>
      <c r="JFT76" s="473"/>
      <c r="JFU76" s="473"/>
      <c r="JFV76" s="473"/>
      <c r="JFW76" s="473"/>
      <c r="JFX76" s="473"/>
      <c r="JFY76" s="473"/>
      <c r="JFZ76" s="473"/>
      <c r="JGA76" s="473"/>
      <c r="JGB76" s="473"/>
      <c r="JGC76" s="473"/>
      <c r="JGD76" s="473"/>
      <c r="JGE76" s="473"/>
      <c r="JGF76" s="473"/>
      <c r="JGG76" s="473"/>
      <c r="JGH76" s="473"/>
      <c r="JGI76" s="473"/>
      <c r="JGJ76" s="473"/>
      <c r="JGK76" s="473"/>
      <c r="JGL76" s="473"/>
      <c r="JGM76" s="473"/>
      <c r="JGN76" s="473"/>
      <c r="JGO76" s="473"/>
      <c r="JGP76" s="473"/>
      <c r="JGQ76" s="473"/>
      <c r="JGR76" s="473"/>
      <c r="JGS76" s="473"/>
      <c r="JGT76" s="473"/>
      <c r="JGU76" s="473"/>
      <c r="JGV76" s="473"/>
      <c r="JGW76" s="473"/>
      <c r="JGX76" s="473"/>
      <c r="JGY76" s="473"/>
      <c r="JGZ76" s="473"/>
      <c r="JHA76" s="473"/>
      <c r="JHB76" s="473"/>
      <c r="JHC76" s="473"/>
      <c r="JHD76" s="473"/>
      <c r="JHE76" s="473"/>
      <c r="JHF76" s="473"/>
      <c r="JHG76" s="473"/>
      <c r="JHH76" s="473"/>
      <c r="JHI76" s="473"/>
      <c r="JHJ76" s="473"/>
      <c r="JHK76" s="473"/>
      <c r="JHL76" s="473"/>
      <c r="JHM76" s="473"/>
      <c r="JHN76" s="473"/>
      <c r="JHO76" s="473"/>
      <c r="JHP76" s="473"/>
      <c r="JHQ76" s="473"/>
      <c r="JHR76" s="473"/>
      <c r="JHS76" s="473"/>
      <c r="JHT76" s="473"/>
      <c r="JHU76" s="473"/>
      <c r="JHV76" s="473"/>
      <c r="JHW76" s="473"/>
      <c r="JHX76" s="473"/>
      <c r="JHY76" s="473"/>
      <c r="JHZ76" s="473"/>
      <c r="JIA76" s="473"/>
      <c r="JIB76" s="473"/>
      <c r="JIC76" s="473"/>
      <c r="JID76" s="473"/>
      <c r="JIE76" s="473"/>
      <c r="JIF76" s="473"/>
      <c r="JIG76" s="473"/>
      <c r="JIH76" s="473"/>
      <c r="JII76" s="473"/>
      <c r="JIJ76" s="473"/>
      <c r="JIK76" s="473"/>
      <c r="JIL76" s="473"/>
      <c r="JIM76" s="473"/>
      <c r="JIN76" s="473"/>
      <c r="JIO76" s="473"/>
      <c r="JIP76" s="473"/>
      <c r="JIQ76" s="473"/>
      <c r="JIR76" s="473"/>
      <c r="JIS76" s="473"/>
      <c r="JIT76" s="473"/>
      <c r="JIU76" s="473"/>
      <c r="JIV76" s="473"/>
      <c r="JIW76" s="473"/>
      <c r="JIX76" s="473"/>
      <c r="JIY76" s="473"/>
      <c r="JIZ76" s="473"/>
      <c r="JJA76" s="473"/>
      <c r="JJB76" s="473"/>
      <c r="JJC76" s="473"/>
      <c r="JJD76" s="473"/>
      <c r="JJE76" s="473"/>
      <c r="JJF76" s="473"/>
      <c r="JJG76" s="473"/>
      <c r="JJH76" s="473"/>
      <c r="JJI76" s="473"/>
      <c r="JJJ76" s="473"/>
      <c r="JJK76" s="473"/>
      <c r="JJL76" s="473"/>
      <c r="JJM76" s="473"/>
      <c r="JJN76" s="473"/>
      <c r="JJO76" s="473"/>
      <c r="JJP76" s="473"/>
      <c r="JJQ76" s="473"/>
      <c r="JJR76" s="473"/>
      <c r="JJS76" s="473"/>
      <c r="JJT76" s="473"/>
      <c r="JJU76" s="473"/>
      <c r="JJV76" s="473"/>
      <c r="JJW76" s="473"/>
      <c r="JJX76" s="473"/>
      <c r="JJY76" s="473"/>
      <c r="JJZ76" s="473"/>
      <c r="JKA76" s="473"/>
      <c r="JKB76" s="473"/>
      <c r="JKC76" s="473"/>
      <c r="JKD76" s="473"/>
      <c r="JKE76" s="473"/>
      <c r="JKF76" s="473"/>
      <c r="JKG76" s="473"/>
      <c r="JKH76" s="473"/>
      <c r="JKI76" s="473"/>
      <c r="JKJ76" s="473"/>
      <c r="JKK76" s="473"/>
      <c r="JKL76" s="473"/>
      <c r="JKM76" s="473"/>
      <c r="JKN76" s="473"/>
      <c r="JKO76" s="473"/>
      <c r="JKP76" s="473"/>
      <c r="JKQ76" s="473"/>
      <c r="JKR76" s="473"/>
      <c r="JKS76" s="473"/>
      <c r="JKT76" s="473"/>
      <c r="JKU76" s="473"/>
      <c r="JKV76" s="473"/>
      <c r="JKW76" s="473"/>
      <c r="JKX76" s="473"/>
      <c r="JKY76" s="473"/>
      <c r="JKZ76" s="473"/>
      <c r="JLA76" s="473"/>
      <c r="JLB76" s="473"/>
      <c r="JLC76" s="473"/>
      <c r="JLD76" s="473"/>
      <c r="JLE76" s="473"/>
      <c r="JLF76" s="473"/>
      <c r="JLG76" s="473"/>
      <c r="JLH76" s="473"/>
      <c r="JLI76" s="473"/>
      <c r="JLJ76" s="473"/>
      <c r="JLK76" s="473"/>
      <c r="JLL76" s="473"/>
      <c r="JLM76" s="473"/>
      <c r="JLN76" s="473"/>
      <c r="JLO76" s="473"/>
      <c r="JLP76" s="473"/>
      <c r="JLQ76" s="473"/>
      <c r="JLR76" s="473"/>
      <c r="JLS76" s="473"/>
      <c r="JLT76" s="473"/>
      <c r="JLU76" s="473"/>
      <c r="JLV76" s="473"/>
      <c r="JLW76" s="473"/>
      <c r="JLX76" s="473"/>
      <c r="JLY76" s="473"/>
      <c r="JLZ76" s="473"/>
      <c r="JMA76" s="473"/>
      <c r="JMB76" s="473"/>
      <c r="JMC76" s="473"/>
      <c r="JMD76" s="473"/>
      <c r="JME76" s="473"/>
      <c r="JMF76" s="473"/>
      <c r="JMG76" s="473"/>
      <c r="JMH76" s="473"/>
      <c r="JMI76" s="473"/>
      <c r="JMJ76" s="473"/>
      <c r="JMK76" s="473"/>
      <c r="JML76" s="473"/>
      <c r="JMM76" s="473"/>
      <c r="JMN76" s="473"/>
      <c r="JMO76" s="473"/>
      <c r="JMP76" s="473"/>
      <c r="JMQ76" s="473"/>
      <c r="JMR76" s="473"/>
      <c r="JMS76" s="473"/>
      <c r="JMT76" s="473"/>
      <c r="JMU76" s="473"/>
      <c r="JMV76" s="473"/>
      <c r="JMW76" s="473"/>
      <c r="JMX76" s="473"/>
      <c r="JMY76" s="473"/>
      <c r="JMZ76" s="473"/>
      <c r="JNA76" s="473"/>
      <c r="JNB76" s="473"/>
      <c r="JNC76" s="473"/>
      <c r="JND76" s="473"/>
      <c r="JNE76" s="473"/>
      <c r="JNF76" s="473"/>
      <c r="JNG76" s="473"/>
      <c r="JNH76" s="473"/>
      <c r="JNI76" s="473"/>
      <c r="JNJ76" s="473"/>
      <c r="JNK76" s="473"/>
      <c r="JNL76" s="473"/>
      <c r="JNM76" s="473"/>
      <c r="JNN76" s="473"/>
      <c r="JNO76" s="473"/>
      <c r="JNP76" s="473"/>
      <c r="JNQ76" s="473"/>
      <c r="JNR76" s="473"/>
      <c r="JNS76" s="473"/>
      <c r="JNT76" s="473"/>
      <c r="JNU76" s="473"/>
      <c r="JNV76" s="473"/>
      <c r="JNW76" s="473"/>
      <c r="JNX76" s="473"/>
      <c r="JNY76" s="473"/>
      <c r="JNZ76" s="473"/>
      <c r="JOA76" s="473"/>
      <c r="JOB76" s="473"/>
      <c r="JOC76" s="473"/>
      <c r="JOD76" s="473"/>
      <c r="JOE76" s="473"/>
      <c r="JOF76" s="473"/>
      <c r="JOG76" s="473"/>
      <c r="JOH76" s="473"/>
      <c r="JOI76" s="473"/>
      <c r="JOJ76" s="473"/>
      <c r="JOK76" s="473"/>
      <c r="JOL76" s="473"/>
      <c r="JOM76" s="473"/>
      <c r="JON76" s="473"/>
      <c r="JOO76" s="473"/>
      <c r="JOP76" s="473"/>
      <c r="JOQ76" s="473"/>
      <c r="JOR76" s="473"/>
      <c r="JOS76" s="473"/>
      <c r="JOT76" s="473"/>
      <c r="JOU76" s="473"/>
      <c r="JOV76" s="473"/>
      <c r="JOW76" s="473"/>
      <c r="JOX76" s="473"/>
      <c r="JOY76" s="473"/>
      <c r="JOZ76" s="473"/>
      <c r="JPA76" s="473"/>
      <c r="JPB76" s="473"/>
      <c r="JPC76" s="473"/>
      <c r="JPD76" s="473"/>
      <c r="JPE76" s="473"/>
      <c r="JPF76" s="473"/>
      <c r="JPG76" s="473"/>
      <c r="JPH76" s="473"/>
      <c r="JPI76" s="473"/>
      <c r="JPJ76" s="473"/>
      <c r="JPK76" s="473"/>
      <c r="JPL76" s="473"/>
      <c r="JPM76" s="473"/>
      <c r="JPN76" s="473"/>
      <c r="JPO76" s="473"/>
      <c r="JPP76" s="473"/>
      <c r="JPQ76" s="473"/>
      <c r="JPR76" s="473"/>
      <c r="JPS76" s="473"/>
      <c r="JPT76" s="473"/>
      <c r="JPU76" s="473"/>
      <c r="JPV76" s="473"/>
      <c r="JPW76" s="473"/>
      <c r="JPX76" s="473"/>
      <c r="JPY76" s="473"/>
      <c r="JPZ76" s="473"/>
      <c r="JQA76" s="473"/>
      <c r="JQB76" s="473"/>
      <c r="JQC76" s="473"/>
      <c r="JQD76" s="473"/>
      <c r="JQE76" s="473"/>
      <c r="JQF76" s="473"/>
      <c r="JQG76" s="473"/>
      <c r="JQH76" s="473"/>
      <c r="JQI76" s="473"/>
      <c r="JQJ76" s="473"/>
      <c r="JQK76" s="473"/>
      <c r="JQL76" s="473"/>
      <c r="JQM76" s="473"/>
      <c r="JQN76" s="473"/>
      <c r="JQO76" s="473"/>
      <c r="JQP76" s="473"/>
      <c r="JQQ76" s="473"/>
      <c r="JQR76" s="473"/>
      <c r="JQS76" s="473"/>
      <c r="JQT76" s="473"/>
      <c r="JQU76" s="473"/>
      <c r="JQV76" s="473"/>
      <c r="JQW76" s="473"/>
      <c r="JQX76" s="473"/>
      <c r="JQY76" s="473"/>
      <c r="JQZ76" s="473"/>
      <c r="JRA76" s="473"/>
      <c r="JRB76" s="473"/>
      <c r="JRC76" s="473"/>
      <c r="JRD76" s="473"/>
      <c r="JRE76" s="473"/>
      <c r="JRF76" s="473"/>
      <c r="JRG76" s="473"/>
      <c r="JRH76" s="473"/>
      <c r="JRI76" s="473"/>
      <c r="JRJ76" s="473"/>
      <c r="JRK76" s="473"/>
      <c r="JRL76" s="473"/>
      <c r="JRM76" s="473"/>
      <c r="JRN76" s="473"/>
      <c r="JRO76" s="473"/>
      <c r="JRP76" s="473"/>
      <c r="JRQ76" s="473"/>
      <c r="JRR76" s="473"/>
      <c r="JRS76" s="473"/>
      <c r="JRT76" s="473"/>
      <c r="JRU76" s="473"/>
      <c r="JRV76" s="473"/>
      <c r="JRW76" s="473"/>
      <c r="JRX76" s="473"/>
      <c r="JRY76" s="473"/>
      <c r="JRZ76" s="473"/>
      <c r="JSA76" s="473"/>
      <c r="JSB76" s="473"/>
      <c r="JSC76" s="473"/>
      <c r="JSD76" s="473"/>
      <c r="JSE76" s="473"/>
      <c r="JSF76" s="473"/>
      <c r="JSG76" s="473"/>
      <c r="JSH76" s="473"/>
      <c r="JSI76" s="473"/>
      <c r="JSJ76" s="473"/>
      <c r="JSK76" s="473"/>
      <c r="JSL76" s="473"/>
      <c r="JSM76" s="473"/>
      <c r="JSN76" s="473"/>
      <c r="JSO76" s="473"/>
      <c r="JSP76" s="473"/>
      <c r="JSQ76" s="473"/>
      <c r="JSR76" s="473"/>
      <c r="JSS76" s="473"/>
      <c r="JST76" s="473"/>
      <c r="JSU76" s="473"/>
      <c r="JSV76" s="473"/>
      <c r="JSW76" s="473"/>
      <c r="JSX76" s="473"/>
      <c r="JSY76" s="473"/>
      <c r="JSZ76" s="473"/>
      <c r="JTA76" s="473"/>
      <c r="JTB76" s="473"/>
      <c r="JTC76" s="473"/>
      <c r="JTD76" s="473"/>
      <c r="JTE76" s="473"/>
      <c r="JTF76" s="473"/>
      <c r="JTG76" s="473"/>
      <c r="JTH76" s="473"/>
      <c r="JTI76" s="473"/>
      <c r="JTJ76" s="473"/>
      <c r="JTK76" s="473"/>
      <c r="JTL76" s="473"/>
      <c r="JTM76" s="473"/>
      <c r="JTN76" s="473"/>
      <c r="JTO76" s="473"/>
      <c r="JTP76" s="473"/>
      <c r="JTQ76" s="473"/>
      <c r="JTR76" s="473"/>
      <c r="JTS76" s="473"/>
      <c r="JTT76" s="473"/>
      <c r="JTU76" s="473"/>
      <c r="JTV76" s="473"/>
      <c r="JTW76" s="473"/>
      <c r="JTX76" s="473"/>
      <c r="JTY76" s="473"/>
      <c r="JTZ76" s="473"/>
      <c r="JUA76" s="473"/>
      <c r="JUB76" s="473"/>
      <c r="JUC76" s="473"/>
      <c r="JUD76" s="473"/>
      <c r="JUE76" s="473"/>
      <c r="JUF76" s="473"/>
      <c r="JUG76" s="473"/>
      <c r="JUH76" s="473"/>
      <c r="JUI76" s="473"/>
      <c r="JUJ76" s="473"/>
      <c r="JUK76" s="473"/>
      <c r="JUL76" s="473"/>
      <c r="JUM76" s="473"/>
      <c r="JUN76" s="473"/>
      <c r="JUO76" s="473"/>
      <c r="JUP76" s="473"/>
      <c r="JUQ76" s="473"/>
      <c r="JUR76" s="473"/>
      <c r="JUS76" s="473"/>
      <c r="JUT76" s="473"/>
      <c r="JUU76" s="473"/>
      <c r="JUV76" s="473"/>
      <c r="JUW76" s="473"/>
      <c r="JUX76" s="473"/>
      <c r="JUY76" s="473"/>
      <c r="JUZ76" s="473"/>
      <c r="JVA76" s="473"/>
      <c r="JVB76" s="473"/>
      <c r="JVC76" s="473"/>
      <c r="JVD76" s="473"/>
      <c r="JVE76" s="473"/>
      <c r="JVF76" s="473"/>
      <c r="JVG76" s="473"/>
      <c r="JVH76" s="473"/>
      <c r="JVI76" s="473"/>
      <c r="JVJ76" s="473"/>
      <c r="JVK76" s="473"/>
      <c r="JVL76" s="473"/>
      <c r="JVM76" s="473"/>
      <c r="JVN76" s="473"/>
      <c r="JVO76" s="473"/>
      <c r="JVP76" s="473"/>
      <c r="JVQ76" s="473"/>
      <c r="JVR76" s="473"/>
      <c r="JVS76" s="473"/>
      <c r="JVT76" s="473"/>
      <c r="JVU76" s="473"/>
      <c r="JVV76" s="473"/>
      <c r="JVW76" s="473"/>
      <c r="JVX76" s="473"/>
      <c r="JVY76" s="473"/>
      <c r="JVZ76" s="473"/>
      <c r="JWA76" s="473"/>
      <c r="JWB76" s="473"/>
      <c r="JWC76" s="473"/>
      <c r="JWD76" s="473"/>
      <c r="JWE76" s="473"/>
      <c r="JWF76" s="473"/>
      <c r="JWG76" s="473"/>
      <c r="JWH76" s="473"/>
      <c r="JWI76" s="473"/>
      <c r="JWJ76" s="473"/>
      <c r="JWK76" s="473"/>
      <c r="JWL76" s="473"/>
      <c r="JWM76" s="473"/>
      <c r="JWN76" s="473"/>
      <c r="JWO76" s="473"/>
      <c r="JWP76" s="473"/>
      <c r="JWQ76" s="473"/>
      <c r="JWR76" s="473"/>
      <c r="JWS76" s="473"/>
      <c r="JWT76" s="473"/>
      <c r="JWU76" s="473"/>
      <c r="JWV76" s="473"/>
      <c r="JWW76" s="473"/>
      <c r="JWX76" s="473"/>
      <c r="JWY76" s="473"/>
      <c r="JWZ76" s="473"/>
      <c r="JXA76" s="473"/>
      <c r="JXB76" s="473"/>
      <c r="JXC76" s="473"/>
      <c r="JXD76" s="473"/>
      <c r="JXE76" s="473"/>
      <c r="JXF76" s="473"/>
      <c r="JXG76" s="473"/>
      <c r="JXH76" s="473"/>
      <c r="JXI76" s="473"/>
      <c r="JXJ76" s="473"/>
      <c r="JXK76" s="473"/>
      <c r="JXL76" s="473"/>
      <c r="JXM76" s="473"/>
      <c r="JXN76" s="473"/>
      <c r="JXO76" s="473"/>
      <c r="JXP76" s="473"/>
      <c r="JXQ76" s="473"/>
      <c r="JXR76" s="473"/>
      <c r="JXS76" s="473"/>
      <c r="JXT76" s="473"/>
      <c r="JXU76" s="473"/>
      <c r="JXV76" s="473"/>
      <c r="JXW76" s="473"/>
      <c r="JXX76" s="473"/>
      <c r="JXY76" s="473"/>
      <c r="JXZ76" s="473"/>
      <c r="JYA76" s="473"/>
      <c r="JYB76" s="473"/>
      <c r="JYC76" s="473"/>
      <c r="JYD76" s="473"/>
      <c r="JYE76" s="473"/>
      <c r="JYF76" s="473"/>
      <c r="JYG76" s="473"/>
      <c r="JYH76" s="473"/>
      <c r="JYI76" s="473"/>
      <c r="JYJ76" s="473"/>
      <c r="JYK76" s="473"/>
      <c r="JYL76" s="473"/>
      <c r="JYM76" s="473"/>
      <c r="JYN76" s="473"/>
      <c r="JYO76" s="473"/>
      <c r="JYP76" s="473"/>
      <c r="JYQ76" s="473"/>
      <c r="JYR76" s="473"/>
      <c r="JYS76" s="473"/>
      <c r="JYT76" s="473"/>
      <c r="JYU76" s="473"/>
      <c r="JYV76" s="473"/>
      <c r="JYW76" s="473"/>
      <c r="JYX76" s="473"/>
      <c r="JYY76" s="473"/>
      <c r="JYZ76" s="473"/>
      <c r="JZA76" s="473"/>
      <c r="JZB76" s="473"/>
      <c r="JZC76" s="473"/>
      <c r="JZD76" s="473"/>
      <c r="JZE76" s="473"/>
      <c r="JZF76" s="473"/>
      <c r="JZG76" s="473"/>
      <c r="JZH76" s="473"/>
      <c r="JZI76" s="473"/>
      <c r="JZJ76" s="473"/>
      <c r="JZK76" s="473"/>
      <c r="JZL76" s="473"/>
      <c r="JZM76" s="473"/>
      <c r="JZN76" s="473"/>
      <c r="JZO76" s="473"/>
      <c r="JZP76" s="473"/>
      <c r="JZQ76" s="473"/>
      <c r="JZR76" s="473"/>
      <c r="JZS76" s="473"/>
      <c r="JZT76" s="473"/>
      <c r="JZU76" s="473"/>
      <c r="JZV76" s="473"/>
      <c r="JZW76" s="473"/>
      <c r="JZX76" s="473"/>
      <c r="JZY76" s="473"/>
      <c r="JZZ76" s="473"/>
      <c r="KAA76" s="473"/>
      <c r="KAB76" s="473"/>
      <c r="KAC76" s="473"/>
      <c r="KAD76" s="473"/>
      <c r="KAE76" s="473"/>
      <c r="KAF76" s="473"/>
      <c r="KAG76" s="473"/>
      <c r="KAH76" s="473"/>
      <c r="KAI76" s="473"/>
      <c r="KAJ76" s="473"/>
      <c r="KAK76" s="473"/>
      <c r="KAL76" s="473"/>
      <c r="KAM76" s="473"/>
      <c r="KAN76" s="473"/>
      <c r="KAO76" s="473"/>
      <c r="KAP76" s="473"/>
      <c r="KAQ76" s="473"/>
      <c r="KAR76" s="473"/>
      <c r="KAS76" s="473"/>
      <c r="KAT76" s="473"/>
      <c r="KAU76" s="473"/>
      <c r="KAV76" s="473"/>
      <c r="KAW76" s="473"/>
      <c r="KAX76" s="473"/>
      <c r="KAY76" s="473"/>
      <c r="KAZ76" s="473"/>
      <c r="KBA76" s="473"/>
      <c r="KBB76" s="473"/>
      <c r="KBC76" s="473"/>
      <c r="KBD76" s="473"/>
      <c r="KBE76" s="473"/>
      <c r="KBF76" s="473"/>
      <c r="KBG76" s="473"/>
      <c r="KBH76" s="473"/>
      <c r="KBI76" s="473"/>
      <c r="KBJ76" s="473"/>
      <c r="KBK76" s="473"/>
      <c r="KBL76" s="473"/>
      <c r="KBM76" s="473"/>
      <c r="KBN76" s="473"/>
      <c r="KBO76" s="473"/>
      <c r="KBP76" s="473"/>
      <c r="KBQ76" s="473"/>
      <c r="KBR76" s="473"/>
      <c r="KBS76" s="473"/>
      <c r="KBT76" s="473"/>
      <c r="KBU76" s="473"/>
      <c r="KBV76" s="473"/>
      <c r="KBW76" s="473"/>
      <c r="KBX76" s="473"/>
      <c r="KBY76" s="473"/>
      <c r="KBZ76" s="473"/>
      <c r="KCA76" s="473"/>
      <c r="KCB76" s="473"/>
      <c r="KCC76" s="473"/>
      <c r="KCD76" s="473"/>
      <c r="KCE76" s="473"/>
      <c r="KCF76" s="473"/>
      <c r="KCG76" s="473"/>
      <c r="KCH76" s="473"/>
      <c r="KCI76" s="473"/>
      <c r="KCJ76" s="473"/>
      <c r="KCK76" s="473"/>
      <c r="KCL76" s="473"/>
      <c r="KCM76" s="473"/>
      <c r="KCN76" s="473"/>
      <c r="KCO76" s="473"/>
      <c r="KCP76" s="473"/>
      <c r="KCQ76" s="473"/>
      <c r="KCR76" s="473"/>
      <c r="KCS76" s="473"/>
      <c r="KCT76" s="473"/>
      <c r="KCU76" s="473"/>
      <c r="KCV76" s="473"/>
      <c r="KCW76" s="473"/>
      <c r="KCX76" s="473"/>
      <c r="KCY76" s="473"/>
      <c r="KCZ76" s="473"/>
      <c r="KDA76" s="473"/>
      <c r="KDB76" s="473"/>
      <c r="KDC76" s="473"/>
      <c r="KDD76" s="473"/>
      <c r="KDE76" s="473"/>
      <c r="KDF76" s="473"/>
      <c r="KDG76" s="473"/>
      <c r="KDH76" s="473"/>
      <c r="KDI76" s="473"/>
      <c r="KDJ76" s="473"/>
      <c r="KDK76" s="473"/>
      <c r="KDL76" s="473"/>
      <c r="KDM76" s="473"/>
      <c r="KDN76" s="473"/>
      <c r="KDO76" s="473"/>
      <c r="KDP76" s="473"/>
      <c r="KDQ76" s="473"/>
      <c r="KDR76" s="473"/>
      <c r="KDS76" s="473"/>
      <c r="KDT76" s="473"/>
      <c r="KDU76" s="473"/>
      <c r="KDV76" s="473"/>
      <c r="KDW76" s="473"/>
      <c r="KDX76" s="473"/>
      <c r="KDY76" s="473"/>
      <c r="KDZ76" s="473"/>
      <c r="KEA76" s="473"/>
      <c r="KEB76" s="473"/>
      <c r="KEC76" s="473"/>
      <c r="KED76" s="473"/>
      <c r="KEE76" s="473"/>
      <c r="KEF76" s="473"/>
      <c r="KEG76" s="473"/>
      <c r="KEH76" s="473"/>
      <c r="KEI76" s="473"/>
      <c r="KEJ76" s="473"/>
      <c r="KEK76" s="473"/>
      <c r="KEL76" s="473"/>
      <c r="KEM76" s="473"/>
      <c r="KEN76" s="473"/>
      <c r="KEO76" s="473"/>
      <c r="KEP76" s="473"/>
      <c r="KEQ76" s="473"/>
      <c r="KER76" s="473"/>
      <c r="KES76" s="473"/>
      <c r="KET76" s="473"/>
      <c r="KEU76" s="473"/>
      <c r="KEV76" s="473"/>
      <c r="KEW76" s="473"/>
      <c r="KEX76" s="473"/>
      <c r="KEY76" s="473"/>
      <c r="KEZ76" s="473"/>
      <c r="KFA76" s="473"/>
      <c r="KFB76" s="473"/>
      <c r="KFC76" s="473"/>
      <c r="KFD76" s="473"/>
      <c r="KFE76" s="473"/>
      <c r="KFF76" s="473"/>
      <c r="KFG76" s="473"/>
      <c r="KFH76" s="473"/>
      <c r="KFI76" s="473"/>
      <c r="KFJ76" s="473"/>
      <c r="KFK76" s="473"/>
      <c r="KFL76" s="473"/>
      <c r="KFM76" s="473"/>
      <c r="KFN76" s="473"/>
      <c r="KFO76" s="473"/>
      <c r="KFP76" s="473"/>
      <c r="KFQ76" s="473"/>
      <c r="KFR76" s="473"/>
      <c r="KFS76" s="473"/>
      <c r="KFT76" s="473"/>
      <c r="KFU76" s="473"/>
      <c r="KFV76" s="473"/>
      <c r="KFW76" s="473"/>
      <c r="KFX76" s="473"/>
      <c r="KFY76" s="473"/>
      <c r="KFZ76" s="473"/>
      <c r="KGA76" s="473"/>
      <c r="KGB76" s="473"/>
      <c r="KGC76" s="473"/>
      <c r="KGD76" s="473"/>
      <c r="KGE76" s="473"/>
      <c r="KGF76" s="473"/>
      <c r="KGG76" s="473"/>
      <c r="KGH76" s="473"/>
      <c r="KGI76" s="473"/>
      <c r="KGJ76" s="473"/>
      <c r="KGK76" s="473"/>
      <c r="KGL76" s="473"/>
      <c r="KGM76" s="473"/>
      <c r="KGN76" s="473"/>
      <c r="KGO76" s="473"/>
      <c r="KGP76" s="473"/>
      <c r="KGQ76" s="473"/>
      <c r="KGR76" s="473"/>
      <c r="KGS76" s="473"/>
      <c r="KGT76" s="473"/>
      <c r="KGU76" s="473"/>
      <c r="KGV76" s="473"/>
      <c r="KGW76" s="473"/>
      <c r="KGX76" s="473"/>
      <c r="KGY76" s="473"/>
      <c r="KGZ76" s="473"/>
      <c r="KHA76" s="473"/>
      <c r="KHB76" s="473"/>
      <c r="KHC76" s="473"/>
      <c r="KHD76" s="473"/>
      <c r="KHE76" s="473"/>
      <c r="KHF76" s="473"/>
      <c r="KHG76" s="473"/>
      <c r="KHH76" s="473"/>
      <c r="KHI76" s="473"/>
      <c r="KHJ76" s="473"/>
      <c r="KHK76" s="473"/>
      <c r="KHL76" s="473"/>
      <c r="KHM76" s="473"/>
      <c r="KHN76" s="473"/>
      <c r="KHO76" s="473"/>
      <c r="KHP76" s="473"/>
      <c r="KHQ76" s="473"/>
      <c r="KHR76" s="473"/>
      <c r="KHS76" s="473"/>
      <c r="KHT76" s="473"/>
      <c r="KHU76" s="473"/>
      <c r="KHV76" s="473"/>
      <c r="KHW76" s="473"/>
      <c r="KHX76" s="473"/>
      <c r="KHY76" s="473"/>
      <c r="KHZ76" s="473"/>
      <c r="KIA76" s="473"/>
      <c r="KIB76" s="473"/>
      <c r="KIC76" s="473"/>
      <c r="KID76" s="473"/>
      <c r="KIE76" s="473"/>
      <c r="KIF76" s="473"/>
      <c r="KIG76" s="473"/>
      <c r="KIH76" s="473"/>
      <c r="KII76" s="473"/>
      <c r="KIJ76" s="473"/>
      <c r="KIK76" s="473"/>
      <c r="KIL76" s="473"/>
      <c r="KIM76" s="473"/>
      <c r="KIN76" s="473"/>
      <c r="KIO76" s="473"/>
      <c r="KIP76" s="473"/>
      <c r="KIQ76" s="473"/>
      <c r="KIR76" s="473"/>
      <c r="KIS76" s="473"/>
      <c r="KIT76" s="473"/>
      <c r="KIU76" s="473"/>
      <c r="KIV76" s="473"/>
      <c r="KIW76" s="473"/>
      <c r="KIX76" s="473"/>
      <c r="KIY76" s="473"/>
      <c r="KIZ76" s="473"/>
      <c r="KJA76" s="473"/>
      <c r="KJB76" s="473"/>
      <c r="KJC76" s="473"/>
      <c r="KJD76" s="473"/>
      <c r="KJE76" s="473"/>
      <c r="KJF76" s="473"/>
      <c r="KJG76" s="473"/>
      <c r="KJH76" s="473"/>
      <c r="KJI76" s="473"/>
      <c r="KJJ76" s="473"/>
      <c r="KJK76" s="473"/>
      <c r="KJL76" s="473"/>
      <c r="KJM76" s="473"/>
      <c r="KJN76" s="473"/>
      <c r="KJO76" s="473"/>
      <c r="KJP76" s="473"/>
      <c r="KJQ76" s="473"/>
      <c r="KJR76" s="473"/>
      <c r="KJS76" s="473"/>
      <c r="KJT76" s="473"/>
      <c r="KJU76" s="473"/>
      <c r="KJV76" s="473"/>
      <c r="KJW76" s="473"/>
      <c r="KJX76" s="473"/>
      <c r="KJY76" s="473"/>
      <c r="KJZ76" s="473"/>
      <c r="KKA76" s="473"/>
      <c r="KKB76" s="473"/>
      <c r="KKC76" s="473"/>
      <c r="KKD76" s="473"/>
      <c r="KKE76" s="473"/>
      <c r="KKF76" s="473"/>
      <c r="KKG76" s="473"/>
      <c r="KKH76" s="473"/>
      <c r="KKI76" s="473"/>
      <c r="KKJ76" s="473"/>
      <c r="KKK76" s="473"/>
      <c r="KKL76" s="473"/>
      <c r="KKM76" s="473"/>
      <c r="KKN76" s="473"/>
      <c r="KKO76" s="473"/>
      <c r="KKP76" s="473"/>
      <c r="KKQ76" s="473"/>
      <c r="KKR76" s="473"/>
      <c r="KKS76" s="473"/>
      <c r="KKT76" s="473"/>
      <c r="KKU76" s="473"/>
      <c r="KKV76" s="473"/>
      <c r="KKW76" s="473"/>
      <c r="KKX76" s="473"/>
      <c r="KKY76" s="473"/>
      <c r="KKZ76" s="473"/>
      <c r="KLA76" s="473"/>
      <c r="KLB76" s="473"/>
      <c r="KLC76" s="473"/>
      <c r="KLD76" s="473"/>
      <c r="KLE76" s="473"/>
      <c r="KLF76" s="473"/>
      <c r="KLG76" s="473"/>
      <c r="KLH76" s="473"/>
      <c r="KLI76" s="473"/>
      <c r="KLJ76" s="473"/>
      <c r="KLK76" s="473"/>
      <c r="KLL76" s="473"/>
      <c r="KLM76" s="473"/>
      <c r="KLN76" s="473"/>
      <c r="KLO76" s="473"/>
      <c r="KLP76" s="473"/>
      <c r="KLQ76" s="473"/>
      <c r="KLR76" s="473"/>
      <c r="KLS76" s="473"/>
      <c r="KLT76" s="473"/>
      <c r="KLU76" s="473"/>
      <c r="KLV76" s="473"/>
      <c r="KLW76" s="473"/>
      <c r="KLX76" s="473"/>
      <c r="KLY76" s="473"/>
      <c r="KLZ76" s="473"/>
      <c r="KMA76" s="473"/>
      <c r="KMB76" s="473"/>
      <c r="KMC76" s="473"/>
      <c r="KMD76" s="473"/>
      <c r="KME76" s="473"/>
      <c r="KMF76" s="473"/>
      <c r="KMG76" s="473"/>
      <c r="KMH76" s="473"/>
      <c r="KMI76" s="473"/>
      <c r="KMJ76" s="473"/>
      <c r="KMK76" s="473"/>
      <c r="KML76" s="473"/>
      <c r="KMM76" s="473"/>
      <c r="KMN76" s="473"/>
      <c r="KMO76" s="473"/>
      <c r="KMP76" s="473"/>
      <c r="KMQ76" s="473"/>
      <c r="KMR76" s="473"/>
      <c r="KMS76" s="473"/>
      <c r="KMT76" s="473"/>
      <c r="KMU76" s="473"/>
      <c r="KMV76" s="473"/>
      <c r="KMW76" s="473"/>
      <c r="KMX76" s="473"/>
      <c r="KMY76" s="473"/>
      <c r="KMZ76" s="473"/>
      <c r="KNA76" s="473"/>
      <c r="KNB76" s="473"/>
      <c r="KNC76" s="473"/>
      <c r="KND76" s="473"/>
      <c r="KNE76" s="473"/>
      <c r="KNF76" s="473"/>
      <c r="KNG76" s="473"/>
      <c r="KNH76" s="473"/>
      <c r="KNI76" s="473"/>
      <c r="KNJ76" s="473"/>
      <c r="KNK76" s="473"/>
      <c r="KNL76" s="473"/>
      <c r="KNM76" s="473"/>
      <c r="KNN76" s="473"/>
      <c r="KNO76" s="473"/>
      <c r="KNP76" s="473"/>
      <c r="KNQ76" s="473"/>
      <c r="KNR76" s="473"/>
      <c r="KNS76" s="473"/>
      <c r="KNT76" s="473"/>
      <c r="KNU76" s="473"/>
      <c r="KNV76" s="473"/>
      <c r="KNW76" s="473"/>
      <c r="KNX76" s="473"/>
      <c r="KNY76" s="473"/>
      <c r="KNZ76" s="473"/>
      <c r="KOA76" s="473"/>
      <c r="KOB76" s="473"/>
      <c r="KOC76" s="473"/>
      <c r="KOD76" s="473"/>
      <c r="KOE76" s="473"/>
      <c r="KOF76" s="473"/>
      <c r="KOG76" s="473"/>
      <c r="KOH76" s="473"/>
      <c r="KOI76" s="473"/>
      <c r="KOJ76" s="473"/>
      <c r="KOK76" s="473"/>
      <c r="KOL76" s="473"/>
      <c r="KOM76" s="473"/>
      <c r="KON76" s="473"/>
      <c r="KOO76" s="473"/>
      <c r="KOP76" s="473"/>
      <c r="KOQ76" s="473"/>
      <c r="KOR76" s="473"/>
      <c r="KOS76" s="473"/>
      <c r="KOT76" s="473"/>
      <c r="KOU76" s="473"/>
      <c r="KOV76" s="473"/>
      <c r="KOW76" s="473"/>
      <c r="KOX76" s="473"/>
      <c r="KOY76" s="473"/>
      <c r="KOZ76" s="473"/>
      <c r="KPA76" s="473"/>
      <c r="KPB76" s="473"/>
      <c r="KPC76" s="473"/>
      <c r="KPD76" s="473"/>
      <c r="KPE76" s="473"/>
      <c r="KPF76" s="473"/>
      <c r="KPG76" s="473"/>
      <c r="KPH76" s="473"/>
      <c r="KPI76" s="473"/>
      <c r="KPJ76" s="473"/>
      <c r="KPK76" s="473"/>
      <c r="KPL76" s="473"/>
      <c r="KPM76" s="473"/>
      <c r="KPN76" s="473"/>
      <c r="KPO76" s="473"/>
      <c r="KPP76" s="473"/>
      <c r="KPQ76" s="473"/>
      <c r="KPR76" s="473"/>
      <c r="KPS76" s="473"/>
      <c r="KPT76" s="473"/>
      <c r="KPU76" s="473"/>
      <c r="KPV76" s="473"/>
      <c r="KPW76" s="473"/>
      <c r="KPX76" s="473"/>
      <c r="KPY76" s="473"/>
      <c r="KPZ76" s="473"/>
      <c r="KQA76" s="473"/>
      <c r="KQB76" s="473"/>
      <c r="KQC76" s="473"/>
      <c r="KQD76" s="473"/>
      <c r="KQE76" s="473"/>
      <c r="KQF76" s="473"/>
      <c r="KQG76" s="473"/>
      <c r="KQH76" s="473"/>
      <c r="KQI76" s="473"/>
      <c r="KQJ76" s="473"/>
      <c r="KQK76" s="473"/>
      <c r="KQL76" s="473"/>
      <c r="KQM76" s="473"/>
      <c r="KQN76" s="473"/>
      <c r="KQO76" s="473"/>
      <c r="KQP76" s="473"/>
      <c r="KQQ76" s="473"/>
      <c r="KQR76" s="473"/>
      <c r="KQS76" s="473"/>
      <c r="KQT76" s="473"/>
      <c r="KQU76" s="473"/>
      <c r="KQV76" s="473"/>
      <c r="KQW76" s="473"/>
      <c r="KQX76" s="473"/>
      <c r="KQY76" s="473"/>
      <c r="KQZ76" s="473"/>
      <c r="KRA76" s="473"/>
      <c r="KRB76" s="473"/>
      <c r="KRC76" s="473"/>
      <c r="KRD76" s="473"/>
      <c r="KRE76" s="473"/>
      <c r="KRF76" s="473"/>
      <c r="KRG76" s="473"/>
      <c r="KRH76" s="473"/>
      <c r="KRI76" s="473"/>
      <c r="KRJ76" s="473"/>
      <c r="KRK76" s="473"/>
      <c r="KRL76" s="473"/>
      <c r="KRM76" s="473"/>
      <c r="KRN76" s="473"/>
      <c r="KRO76" s="473"/>
      <c r="KRP76" s="473"/>
      <c r="KRQ76" s="473"/>
      <c r="KRR76" s="473"/>
      <c r="KRS76" s="473"/>
      <c r="KRT76" s="473"/>
      <c r="KRU76" s="473"/>
      <c r="KRV76" s="473"/>
      <c r="KRW76" s="473"/>
      <c r="KRX76" s="473"/>
      <c r="KRY76" s="473"/>
      <c r="KRZ76" s="473"/>
      <c r="KSA76" s="473"/>
      <c r="KSB76" s="473"/>
      <c r="KSC76" s="473"/>
      <c r="KSD76" s="473"/>
      <c r="KSE76" s="473"/>
      <c r="KSF76" s="473"/>
      <c r="KSG76" s="473"/>
      <c r="KSH76" s="473"/>
      <c r="KSI76" s="473"/>
      <c r="KSJ76" s="473"/>
      <c r="KSK76" s="473"/>
      <c r="KSL76" s="473"/>
      <c r="KSM76" s="473"/>
      <c r="KSN76" s="473"/>
      <c r="KSO76" s="473"/>
      <c r="KSP76" s="473"/>
      <c r="KSQ76" s="473"/>
      <c r="KSR76" s="473"/>
      <c r="KSS76" s="473"/>
      <c r="KST76" s="473"/>
      <c r="KSU76" s="473"/>
      <c r="KSV76" s="473"/>
      <c r="KSW76" s="473"/>
      <c r="KSX76" s="473"/>
      <c r="KSY76" s="473"/>
      <c r="KSZ76" s="473"/>
      <c r="KTA76" s="473"/>
      <c r="KTB76" s="473"/>
      <c r="KTC76" s="473"/>
      <c r="KTD76" s="473"/>
      <c r="KTE76" s="473"/>
      <c r="KTF76" s="473"/>
      <c r="KTG76" s="473"/>
      <c r="KTH76" s="473"/>
      <c r="KTI76" s="473"/>
      <c r="KTJ76" s="473"/>
      <c r="KTK76" s="473"/>
      <c r="KTL76" s="473"/>
      <c r="KTM76" s="473"/>
      <c r="KTN76" s="473"/>
      <c r="KTO76" s="473"/>
      <c r="KTP76" s="473"/>
      <c r="KTQ76" s="473"/>
      <c r="KTR76" s="473"/>
      <c r="KTS76" s="473"/>
      <c r="KTT76" s="473"/>
      <c r="KTU76" s="473"/>
      <c r="KTV76" s="473"/>
      <c r="KTW76" s="473"/>
      <c r="KTX76" s="473"/>
      <c r="KTY76" s="473"/>
      <c r="KTZ76" s="473"/>
      <c r="KUA76" s="473"/>
      <c r="KUB76" s="473"/>
      <c r="KUC76" s="473"/>
      <c r="KUD76" s="473"/>
      <c r="KUE76" s="473"/>
      <c r="KUF76" s="473"/>
      <c r="KUG76" s="473"/>
      <c r="KUH76" s="473"/>
      <c r="KUI76" s="473"/>
      <c r="KUJ76" s="473"/>
      <c r="KUK76" s="473"/>
      <c r="KUL76" s="473"/>
      <c r="KUM76" s="473"/>
      <c r="KUN76" s="473"/>
      <c r="KUO76" s="473"/>
      <c r="KUP76" s="473"/>
      <c r="KUQ76" s="473"/>
      <c r="KUR76" s="473"/>
      <c r="KUS76" s="473"/>
      <c r="KUT76" s="473"/>
      <c r="KUU76" s="473"/>
      <c r="KUV76" s="473"/>
      <c r="KUW76" s="473"/>
      <c r="KUX76" s="473"/>
      <c r="KUY76" s="473"/>
      <c r="KUZ76" s="473"/>
      <c r="KVA76" s="473"/>
      <c r="KVB76" s="473"/>
      <c r="KVC76" s="473"/>
      <c r="KVD76" s="473"/>
      <c r="KVE76" s="473"/>
      <c r="KVF76" s="473"/>
      <c r="KVG76" s="473"/>
      <c r="KVH76" s="473"/>
      <c r="KVI76" s="473"/>
      <c r="KVJ76" s="473"/>
      <c r="KVK76" s="473"/>
      <c r="KVL76" s="473"/>
      <c r="KVM76" s="473"/>
      <c r="KVN76" s="473"/>
      <c r="KVO76" s="473"/>
      <c r="KVP76" s="473"/>
      <c r="KVQ76" s="473"/>
      <c r="KVR76" s="473"/>
      <c r="KVS76" s="473"/>
      <c r="KVT76" s="473"/>
      <c r="KVU76" s="473"/>
      <c r="KVV76" s="473"/>
      <c r="KVW76" s="473"/>
      <c r="KVX76" s="473"/>
      <c r="KVY76" s="473"/>
      <c r="KVZ76" s="473"/>
      <c r="KWA76" s="473"/>
      <c r="KWB76" s="473"/>
      <c r="KWC76" s="473"/>
      <c r="KWD76" s="473"/>
      <c r="KWE76" s="473"/>
      <c r="KWF76" s="473"/>
      <c r="KWG76" s="473"/>
      <c r="KWH76" s="473"/>
      <c r="KWI76" s="473"/>
      <c r="KWJ76" s="473"/>
      <c r="KWK76" s="473"/>
      <c r="KWL76" s="473"/>
      <c r="KWM76" s="473"/>
      <c r="KWN76" s="473"/>
      <c r="KWO76" s="473"/>
      <c r="KWP76" s="473"/>
      <c r="KWQ76" s="473"/>
      <c r="KWR76" s="473"/>
      <c r="KWS76" s="473"/>
      <c r="KWT76" s="473"/>
      <c r="KWU76" s="473"/>
      <c r="KWV76" s="473"/>
      <c r="KWW76" s="473"/>
      <c r="KWX76" s="473"/>
      <c r="KWY76" s="473"/>
      <c r="KWZ76" s="473"/>
      <c r="KXA76" s="473"/>
      <c r="KXB76" s="473"/>
      <c r="KXC76" s="473"/>
      <c r="KXD76" s="473"/>
      <c r="KXE76" s="473"/>
      <c r="KXF76" s="473"/>
      <c r="KXG76" s="473"/>
      <c r="KXH76" s="473"/>
      <c r="KXI76" s="473"/>
      <c r="KXJ76" s="473"/>
      <c r="KXK76" s="473"/>
      <c r="KXL76" s="473"/>
      <c r="KXM76" s="473"/>
      <c r="KXN76" s="473"/>
      <c r="KXO76" s="473"/>
      <c r="KXP76" s="473"/>
      <c r="KXQ76" s="473"/>
      <c r="KXR76" s="473"/>
      <c r="KXS76" s="473"/>
      <c r="KXT76" s="473"/>
      <c r="KXU76" s="473"/>
      <c r="KXV76" s="473"/>
      <c r="KXW76" s="473"/>
      <c r="KXX76" s="473"/>
      <c r="KXY76" s="473"/>
      <c r="KXZ76" s="473"/>
      <c r="KYA76" s="473"/>
      <c r="KYB76" s="473"/>
      <c r="KYC76" s="473"/>
      <c r="KYD76" s="473"/>
      <c r="KYE76" s="473"/>
      <c r="KYF76" s="473"/>
      <c r="KYG76" s="473"/>
      <c r="KYH76" s="473"/>
      <c r="KYI76" s="473"/>
      <c r="KYJ76" s="473"/>
      <c r="KYK76" s="473"/>
      <c r="KYL76" s="473"/>
      <c r="KYM76" s="473"/>
      <c r="KYN76" s="473"/>
      <c r="KYO76" s="473"/>
      <c r="KYP76" s="473"/>
      <c r="KYQ76" s="473"/>
      <c r="KYR76" s="473"/>
      <c r="KYS76" s="473"/>
      <c r="KYT76" s="473"/>
      <c r="KYU76" s="473"/>
      <c r="KYV76" s="473"/>
      <c r="KYW76" s="473"/>
      <c r="KYX76" s="473"/>
      <c r="KYY76" s="473"/>
      <c r="KYZ76" s="473"/>
      <c r="KZA76" s="473"/>
      <c r="KZB76" s="473"/>
      <c r="KZC76" s="473"/>
      <c r="KZD76" s="473"/>
      <c r="KZE76" s="473"/>
      <c r="KZF76" s="473"/>
      <c r="KZG76" s="473"/>
      <c r="KZH76" s="473"/>
      <c r="KZI76" s="473"/>
      <c r="KZJ76" s="473"/>
      <c r="KZK76" s="473"/>
      <c r="KZL76" s="473"/>
      <c r="KZM76" s="473"/>
      <c r="KZN76" s="473"/>
      <c r="KZO76" s="473"/>
      <c r="KZP76" s="473"/>
      <c r="KZQ76" s="473"/>
      <c r="KZR76" s="473"/>
      <c r="KZS76" s="473"/>
      <c r="KZT76" s="473"/>
      <c r="KZU76" s="473"/>
      <c r="KZV76" s="473"/>
      <c r="KZW76" s="473"/>
      <c r="KZX76" s="473"/>
      <c r="KZY76" s="473"/>
      <c r="KZZ76" s="473"/>
      <c r="LAA76" s="473"/>
      <c r="LAB76" s="473"/>
      <c r="LAC76" s="473"/>
      <c r="LAD76" s="473"/>
      <c r="LAE76" s="473"/>
      <c r="LAF76" s="473"/>
      <c r="LAG76" s="473"/>
      <c r="LAH76" s="473"/>
      <c r="LAI76" s="473"/>
      <c r="LAJ76" s="473"/>
      <c r="LAK76" s="473"/>
      <c r="LAL76" s="473"/>
      <c r="LAM76" s="473"/>
      <c r="LAN76" s="473"/>
      <c r="LAO76" s="473"/>
      <c r="LAP76" s="473"/>
      <c r="LAQ76" s="473"/>
      <c r="LAR76" s="473"/>
      <c r="LAS76" s="473"/>
      <c r="LAT76" s="473"/>
      <c r="LAU76" s="473"/>
      <c r="LAV76" s="473"/>
      <c r="LAW76" s="473"/>
      <c r="LAX76" s="473"/>
      <c r="LAY76" s="473"/>
      <c r="LAZ76" s="473"/>
      <c r="LBA76" s="473"/>
      <c r="LBB76" s="473"/>
      <c r="LBC76" s="473"/>
      <c r="LBD76" s="473"/>
      <c r="LBE76" s="473"/>
      <c r="LBF76" s="473"/>
      <c r="LBG76" s="473"/>
      <c r="LBH76" s="473"/>
      <c r="LBI76" s="473"/>
      <c r="LBJ76" s="473"/>
      <c r="LBK76" s="473"/>
      <c r="LBL76" s="473"/>
      <c r="LBM76" s="473"/>
      <c r="LBN76" s="473"/>
      <c r="LBO76" s="473"/>
      <c r="LBP76" s="473"/>
      <c r="LBQ76" s="473"/>
      <c r="LBR76" s="473"/>
      <c r="LBS76" s="473"/>
      <c r="LBT76" s="473"/>
      <c r="LBU76" s="473"/>
      <c r="LBV76" s="473"/>
      <c r="LBW76" s="473"/>
      <c r="LBX76" s="473"/>
      <c r="LBY76" s="473"/>
      <c r="LBZ76" s="473"/>
      <c r="LCA76" s="473"/>
      <c r="LCB76" s="473"/>
      <c r="LCC76" s="473"/>
      <c r="LCD76" s="473"/>
      <c r="LCE76" s="473"/>
      <c r="LCF76" s="473"/>
      <c r="LCG76" s="473"/>
      <c r="LCH76" s="473"/>
      <c r="LCI76" s="473"/>
      <c r="LCJ76" s="473"/>
      <c r="LCK76" s="473"/>
      <c r="LCL76" s="473"/>
      <c r="LCM76" s="473"/>
      <c r="LCN76" s="473"/>
      <c r="LCO76" s="473"/>
      <c r="LCP76" s="473"/>
      <c r="LCQ76" s="473"/>
      <c r="LCR76" s="473"/>
      <c r="LCS76" s="473"/>
      <c r="LCT76" s="473"/>
      <c r="LCU76" s="473"/>
      <c r="LCV76" s="473"/>
      <c r="LCW76" s="473"/>
      <c r="LCX76" s="473"/>
      <c r="LCY76" s="473"/>
      <c r="LCZ76" s="473"/>
      <c r="LDA76" s="473"/>
      <c r="LDB76" s="473"/>
      <c r="LDC76" s="473"/>
      <c r="LDD76" s="473"/>
      <c r="LDE76" s="473"/>
      <c r="LDF76" s="473"/>
      <c r="LDG76" s="473"/>
      <c r="LDH76" s="473"/>
      <c r="LDI76" s="473"/>
      <c r="LDJ76" s="473"/>
      <c r="LDK76" s="473"/>
      <c r="LDL76" s="473"/>
      <c r="LDM76" s="473"/>
      <c r="LDN76" s="473"/>
      <c r="LDO76" s="473"/>
      <c r="LDP76" s="473"/>
      <c r="LDQ76" s="473"/>
      <c r="LDR76" s="473"/>
      <c r="LDS76" s="473"/>
      <c r="LDT76" s="473"/>
      <c r="LDU76" s="473"/>
      <c r="LDV76" s="473"/>
      <c r="LDW76" s="473"/>
      <c r="LDX76" s="473"/>
      <c r="LDY76" s="473"/>
      <c r="LDZ76" s="473"/>
      <c r="LEA76" s="473"/>
      <c r="LEB76" s="473"/>
      <c r="LEC76" s="473"/>
      <c r="LED76" s="473"/>
      <c r="LEE76" s="473"/>
      <c r="LEF76" s="473"/>
      <c r="LEG76" s="473"/>
      <c r="LEH76" s="473"/>
      <c r="LEI76" s="473"/>
      <c r="LEJ76" s="473"/>
      <c r="LEK76" s="473"/>
      <c r="LEL76" s="473"/>
      <c r="LEM76" s="473"/>
      <c r="LEN76" s="473"/>
      <c r="LEO76" s="473"/>
      <c r="LEP76" s="473"/>
      <c r="LEQ76" s="473"/>
      <c r="LER76" s="473"/>
      <c r="LES76" s="473"/>
      <c r="LET76" s="473"/>
      <c r="LEU76" s="473"/>
      <c r="LEV76" s="473"/>
      <c r="LEW76" s="473"/>
      <c r="LEX76" s="473"/>
      <c r="LEY76" s="473"/>
      <c r="LEZ76" s="473"/>
      <c r="LFA76" s="473"/>
      <c r="LFB76" s="473"/>
      <c r="LFC76" s="473"/>
      <c r="LFD76" s="473"/>
      <c r="LFE76" s="473"/>
      <c r="LFF76" s="473"/>
      <c r="LFG76" s="473"/>
      <c r="LFH76" s="473"/>
      <c r="LFI76" s="473"/>
      <c r="LFJ76" s="473"/>
      <c r="LFK76" s="473"/>
      <c r="LFL76" s="473"/>
      <c r="LFM76" s="473"/>
      <c r="LFN76" s="473"/>
      <c r="LFO76" s="473"/>
      <c r="LFP76" s="473"/>
      <c r="LFQ76" s="473"/>
      <c r="LFR76" s="473"/>
      <c r="LFS76" s="473"/>
      <c r="LFT76" s="473"/>
      <c r="LFU76" s="473"/>
      <c r="LFV76" s="473"/>
      <c r="LFW76" s="473"/>
      <c r="LFX76" s="473"/>
      <c r="LFY76" s="473"/>
      <c r="LFZ76" s="473"/>
      <c r="LGA76" s="473"/>
      <c r="LGB76" s="473"/>
      <c r="LGC76" s="473"/>
      <c r="LGD76" s="473"/>
      <c r="LGE76" s="473"/>
      <c r="LGF76" s="473"/>
      <c r="LGG76" s="473"/>
      <c r="LGH76" s="473"/>
      <c r="LGI76" s="473"/>
      <c r="LGJ76" s="473"/>
      <c r="LGK76" s="473"/>
      <c r="LGL76" s="473"/>
      <c r="LGM76" s="473"/>
      <c r="LGN76" s="473"/>
      <c r="LGO76" s="473"/>
      <c r="LGP76" s="473"/>
      <c r="LGQ76" s="473"/>
      <c r="LGR76" s="473"/>
      <c r="LGS76" s="473"/>
      <c r="LGT76" s="473"/>
      <c r="LGU76" s="473"/>
      <c r="LGV76" s="473"/>
      <c r="LGW76" s="473"/>
      <c r="LGX76" s="473"/>
      <c r="LGY76" s="473"/>
      <c r="LGZ76" s="473"/>
      <c r="LHA76" s="473"/>
      <c r="LHB76" s="473"/>
      <c r="LHC76" s="473"/>
      <c r="LHD76" s="473"/>
      <c r="LHE76" s="473"/>
      <c r="LHF76" s="473"/>
      <c r="LHG76" s="473"/>
      <c r="LHH76" s="473"/>
      <c r="LHI76" s="473"/>
      <c r="LHJ76" s="473"/>
      <c r="LHK76" s="473"/>
      <c r="LHL76" s="473"/>
      <c r="LHM76" s="473"/>
      <c r="LHN76" s="473"/>
      <c r="LHO76" s="473"/>
      <c r="LHP76" s="473"/>
      <c r="LHQ76" s="473"/>
      <c r="LHR76" s="473"/>
      <c r="LHS76" s="473"/>
      <c r="LHT76" s="473"/>
      <c r="LHU76" s="473"/>
      <c r="LHV76" s="473"/>
      <c r="LHW76" s="473"/>
      <c r="LHX76" s="473"/>
      <c r="LHY76" s="473"/>
      <c r="LHZ76" s="473"/>
      <c r="LIA76" s="473"/>
      <c r="LIB76" s="473"/>
      <c r="LIC76" s="473"/>
      <c r="LID76" s="473"/>
      <c r="LIE76" s="473"/>
      <c r="LIF76" s="473"/>
      <c r="LIG76" s="473"/>
      <c r="LIH76" s="473"/>
      <c r="LII76" s="473"/>
      <c r="LIJ76" s="473"/>
      <c r="LIK76" s="473"/>
      <c r="LIL76" s="473"/>
      <c r="LIM76" s="473"/>
      <c r="LIN76" s="473"/>
      <c r="LIO76" s="473"/>
      <c r="LIP76" s="473"/>
      <c r="LIQ76" s="473"/>
      <c r="LIR76" s="473"/>
      <c r="LIS76" s="473"/>
      <c r="LIT76" s="473"/>
      <c r="LIU76" s="473"/>
      <c r="LIV76" s="473"/>
      <c r="LIW76" s="473"/>
      <c r="LIX76" s="473"/>
      <c r="LIY76" s="473"/>
      <c r="LIZ76" s="473"/>
      <c r="LJA76" s="473"/>
      <c r="LJB76" s="473"/>
      <c r="LJC76" s="473"/>
      <c r="LJD76" s="473"/>
      <c r="LJE76" s="473"/>
      <c r="LJF76" s="473"/>
      <c r="LJG76" s="473"/>
      <c r="LJH76" s="473"/>
      <c r="LJI76" s="473"/>
      <c r="LJJ76" s="473"/>
      <c r="LJK76" s="473"/>
      <c r="LJL76" s="473"/>
      <c r="LJM76" s="473"/>
      <c r="LJN76" s="473"/>
      <c r="LJO76" s="473"/>
      <c r="LJP76" s="473"/>
      <c r="LJQ76" s="473"/>
      <c r="LJR76" s="473"/>
      <c r="LJS76" s="473"/>
      <c r="LJT76" s="473"/>
      <c r="LJU76" s="473"/>
      <c r="LJV76" s="473"/>
      <c r="LJW76" s="473"/>
      <c r="LJX76" s="473"/>
      <c r="LJY76" s="473"/>
      <c r="LJZ76" s="473"/>
      <c r="LKA76" s="473"/>
      <c r="LKB76" s="473"/>
      <c r="LKC76" s="473"/>
      <c r="LKD76" s="473"/>
      <c r="LKE76" s="473"/>
      <c r="LKF76" s="473"/>
      <c r="LKG76" s="473"/>
      <c r="LKH76" s="473"/>
      <c r="LKI76" s="473"/>
      <c r="LKJ76" s="473"/>
      <c r="LKK76" s="473"/>
      <c r="LKL76" s="473"/>
      <c r="LKM76" s="473"/>
      <c r="LKN76" s="473"/>
      <c r="LKO76" s="473"/>
      <c r="LKP76" s="473"/>
      <c r="LKQ76" s="473"/>
      <c r="LKR76" s="473"/>
      <c r="LKS76" s="473"/>
      <c r="LKT76" s="473"/>
      <c r="LKU76" s="473"/>
      <c r="LKV76" s="473"/>
      <c r="LKW76" s="473"/>
      <c r="LKX76" s="473"/>
      <c r="LKY76" s="473"/>
      <c r="LKZ76" s="473"/>
      <c r="LLA76" s="473"/>
      <c r="LLB76" s="473"/>
      <c r="LLC76" s="473"/>
      <c r="LLD76" s="473"/>
      <c r="LLE76" s="473"/>
      <c r="LLF76" s="473"/>
      <c r="LLG76" s="473"/>
      <c r="LLH76" s="473"/>
      <c r="LLI76" s="473"/>
      <c r="LLJ76" s="473"/>
      <c r="LLK76" s="473"/>
      <c r="LLL76" s="473"/>
      <c r="LLM76" s="473"/>
      <c r="LLN76" s="473"/>
      <c r="LLO76" s="473"/>
      <c r="LLP76" s="473"/>
      <c r="LLQ76" s="473"/>
      <c r="LLR76" s="473"/>
      <c r="LLS76" s="473"/>
      <c r="LLT76" s="473"/>
      <c r="LLU76" s="473"/>
      <c r="LLV76" s="473"/>
      <c r="LLW76" s="473"/>
      <c r="LLX76" s="473"/>
      <c r="LLY76" s="473"/>
      <c r="LLZ76" s="473"/>
      <c r="LMA76" s="473"/>
      <c r="LMB76" s="473"/>
      <c r="LMC76" s="473"/>
      <c r="LMD76" s="473"/>
      <c r="LME76" s="473"/>
      <c r="LMF76" s="473"/>
      <c r="LMG76" s="473"/>
      <c r="LMH76" s="473"/>
      <c r="LMI76" s="473"/>
      <c r="LMJ76" s="473"/>
      <c r="LMK76" s="473"/>
      <c r="LML76" s="473"/>
      <c r="LMM76" s="473"/>
      <c r="LMN76" s="473"/>
      <c r="LMO76" s="473"/>
      <c r="LMP76" s="473"/>
      <c r="LMQ76" s="473"/>
      <c r="LMR76" s="473"/>
      <c r="LMS76" s="473"/>
      <c r="LMT76" s="473"/>
      <c r="LMU76" s="473"/>
      <c r="LMV76" s="473"/>
      <c r="LMW76" s="473"/>
      <c r="LMX76" s="473"/>
      <c r="LMY76" s="473"/>
      <c r="LMZ76" s="473"/>
      <c r="LNA76" s="473"/>
      <c r="LNB76" s="473"/>
      <c r="LNC76" s="473"/>
      <c r="LND76" s="473"/>
      <c r="LNE76" s="473"/>
      <c r="LNF76" s="473"/>
      <c r="LNG76" s="473"/>
      <c r="LNH76" s="473"/>
      <c r="LNI76" s="473"/>
      <c r="LNJ76" s="473"/>
      <c r="LNK76" s="473"/>
      <c r="LNL76" s="473"/>
      <c r="LNM76" s="473"/>
      <c r="LNN76" s="473"/>
      <c r="LNO76" s="473"/>
      <c r="LNP76" s="473"/>
      <c r="LNQ76" s="473"/>
      <c r="LNR76" s="473"/>
      <c r="LNS76" s="473"/>
      <c r="LNT76" s="473"/>
      <c r="LNU76" s="473"/>
      <c r="LNV76" s="473"/>
      <c r="LNW76" s="473"/>
      <c r="LNX76" s="473"/>
      <c r="LNY76" s="473"/>
      <c r="LNZ76" s="473"/>
      <c r="LOA76" s="473"/>
      <c r="LOB76" s="473"/>
      <c r="LOC76" s="473"/>
      <c r="LOD76" s="473"/>
      <c r="LOE76" s="473"/>
      <c r="LOF76" s="473"/>
      <c r="LOG76" s="473"/>
      <c r="LOH76" s="473"/>
      <c r="LOI76" s="473"/>
      <c r="LOJ76" s="473"/>
      <c r="LOK76" s="473"/>
      <c r="LOL76" s="473"/>
      <c r="LOM76" s="473"/>
      <c r="LON76" s="473"/>
      <c r="LOO76" s="473"/>
      <c r="LOP76" s="473"/>
      <c r="LOQ76" s="473"/>
      <c r="LOR76" s="473"/>
      <c r="LOS76" s="473"/>
      <c r="LOT76" s="473"/>
      <c r="LOU76" s="473"/>
      <c r="LOV76" s="473"/>
      <c r="LOW76" s="473"/>
      <c r="LOX76" s="473"/>
      <c r="LOY76" s="473"/>
      <c r="LOZ76" s="473"/>
      <c r="LPA76" s="473"/>
      <c r="LPB76" s="473"/>
      <c r="LPC76" s="473"/>
      <c r="LPD76" s="473"/>
      <c r="LPE76" s="473"/>
      <c r="LPF76" s="473"/>
      <c r="LPG76" s="473"/>
      <c r="LPH76" s="473"/>
      <c r="LPI76" s="473"/>
      <c r="LPJ76" s="473"/>
      <c r="LPK76" s="473"/>
      <c r="LPL76" s="473"/>
      <c r="LPM76" s="473"/>
      <c r="LPN76" s="473"/>
      <c r="LPO76" s="473"/>
      <c r="LPP76" s="473"/>
      <c r="LPQ76" s="473"/>
      <c r="LPR76" s="473"/>
      <c r="LPS76" s="473"/>
      <c r="LPT76" s="473"/>
      <c r="LPU76" s="473"/>
      <c r="LPV76" s="473"/>
      <c r="LPW76" s="473"/>
      <c r="LPX76" s="473"/>
      <c r="LPY76" s="473"/>
      <c r="LPZ76" s="473"/>
      <c r="LQA76" s="473"/>
      <c r="LQB76" s="473"/>
      <c r="LQC76" s="473"/>
      <c r="LQD76" s="473"/>
      <c r="LQE76" s="473"/>
      <c r="LQF76" s="473"/>
      <c r="LQG76" s="473"/>
      <c r="LQH76" s="473"/>
      <c r="LQI76" s="473"/>
      <c r="LQJ76" s="473"/>
      <c r="LQK76" s="473"/>
      <c r="LQL76" s="473"/>
      <c r="LQM76" s="473"/>
      <c r="LQN76" s="473"/>
      <c r="LQO76" s="473"/>
      <c r="LQP76" s="473"/>
      <c r="LQQ76" s="473"/>
      <c r="LQR76" s="473"/>
      <c r="LQS76" s="473"/>
      <c r="LQT76" s="473"/>
      <c r="LQU76" s="473"/>
      <c r="LQV76" s="473"/>
      <c r="LQW76" s="473"/>
      <c r="LQX76" s="473"/>
      <c r="LQY76" s="473"/>
      <c r="LQZ76" s="473"/>
      <c r="LRA76" s="473"/>
      <c r="LRB76" s="473"/>
      <c r="LRC76" s="473"/>
      <c r="LRD76" s="473"/>
      <c r="LRE76" s="473"/>
      <c r="LRF76" s="473"/>
      <c r="LRG76" s="473"/>
      <c r="LRH76" s="473"/>
      <c r="LRI76" s="473"/>
      <c r="LRJ76" s="473"/>
      <c r="LRK76" s="473"/>
      <c r="LRL76" s="473"/>
      <c r="LRM76" s="473"/>
      <c r="LRN76" s="473"/>
      <c r="LRO76" s="473"/>
      <c r="LRP76" s="473"/>
      <c r="LRQ76" s="473"/>
      <c r="LRR76" s="473"/>
      <c r="LRS76" s="473"/>
      <c r="LRT76" s="473"/>
      <c r="LRU76" s="473"/>
      <c r="LRV76" s="473"/>
      <c r="LRW76" s="473"/>
      <c r="LRX76" s="473"/>
      <c r="LRY76" s="473"/>
      <c r="LRZ76" s="473"/>
      <c r="LSA76" s="473"/>
      <c r="LSB76" s="473"/>
      <c r="LSC76" s="473"/>
      <c r="LSD76" s="473"/>
      <c r="LSE76" s="473"/>
      <c r="LSF76" s="473"/>
      <c r="LSG76" s="473"/>
      <c r="LSH76" s="473"/>
      <c r="LSI76" s="473"/>
      <c r="LSJ76" s="473"/>
      <c r="LSK76" s="473"/>
      <c r="LSL76" s="473"/>
      <c r="LSM76" s="473"/>
      <c r="LSN76" s="473"/>
      <c r="LSO76" s="473"/>
      <c r="LSP76" s="473"/>
      <c r="LSQ76" s="473"/>
      <c r="LSR76" s="473"/>
      <c r="LSS76" s="473"/>
      <c r="LST76" s="473"/>
      <c r="LSU76" s="473"/>
      <c r="LSV76" s="473"/>
      <c r="LSW76" s="473"/>
      <c r="LSX76" s="473"/>
      <c r="LSY76" s="473"/>
      <c r="LSZ76" s="473"/>
      <c r="LTA76" s="473"/>
      <c r="LTB76" s="473"/>
      <c r="LTC76" s="473"/>
      <c r="LTD76" s="473"/>
      <c r="LTE76" s="473"/>
      <c r="LTF76" s="473"/>
      <c r="LTG76" s="473"/>
      <c r="LTH76" s="473"/>
      <c r="LTI76" s="473"/>
      <c r="LTJ76" s="473"/>
      <c r="LTK76" s="473"/>
      <c r="LTL76" s="473"/>
      <c r="LTM76" s="473"/>
      <c r="LTN76" s="473"/>
      <c r="LTO76" s="473"/>
      <c r="LTP76" s="473"/>
      <c r="LTQ76" s="473"/>
      <c r="LTR76" s="473"/>
      <c r="LTS76" s="473"/>
      <c r="LTT76" s="473"/>
      <c r="LTU76" s="473"/>
      <c r="LTV76" s="473"/>
      <c r="LTW76" s="473"/>
      <c r="LTX76" s="473"/>
      <c r="LTY76" s="473"/>
      <c r="LTZ76" s="473"/>
      <c r="LUA76" s="473"/>
      <c r="LUB76" s="473"/>
      <c r="LUC76" s="473"/>
      <c r="LUD76" s="473"/>
      <c r="LUE76" s="473"/>
      <c r="LUF76" s="473"/>
      <c r="LUG76" s="473"/>
      <c r="LUH76" s="473"/>
      <c r="LUI76" s="473"/>
      <c r="LUJ76" s="473"/>
      <c r="LUK76" s="473"/>
      <c r="LUL76" s="473"/>
      <c r="LUM76" s="473"/>
      <c r="LUN76" s="473"/>
      <c r="LUO76" s="473"/>
      <c r="LUP76" s="473"/>
      <c r="LUQ76" s="473"/>
      <c r="LUR76" s="473"/>
      <c r="LUS76" s="473"/>
      <c r="LUT76" s="473"/>
      <c r="LUU76" s="473"/>
      <c r="LUV76" s="473"/>
      <c r="LUW76" s="473"/>
      <c r="LUX76" s="473"/>
      <c r="LUY76" s="473"/>
      <c r="LUZ76" s="473"/>
      <c r="LVA76" s="473"/>
      <c r="LVB76" s="473"/>
      <c r="LVC76" s="473"/>
      <c r="LVD76" s="473"/>
      <c r="LVE76" s="473"/>
      <c r="LVF76" s="473"/>
      <c r="LVG76" s="473"/>
      <c r="LVH76" s="473"/>
      <c r="LVI76" s="473"/>
      <c r="LVJ76" s="473"/>
      <c r="LVK76" s="473"/>
      <c r="LVL76" s="473"/>
      <c r="LVM76" s="473"/>
      <c r="LVN76" s="473"/>
      <c r="LVO76" s="473"/>
      <c r="LVP76" s="473"/>
      <c r="LVQ76" s="473"/>
      <c r="LVR76" s="473"/>
      <c r="LVS76" s="473"/>
      <c r="LVT76" s="473"/>
      <c r="LVU76" s="473"/>
      <c r="LVV76" s="473"/>
      <c r="LVW76" s="473"/>
      <c r="LVX76" s="473"/>
      <c r="LVY76" s="473"/>
      <c r="LVZ76" s="473"/>
      <c r="LWA76" s="473"/>
      <c r="LWB76" s="473"/>
      <c r="LWC76" s="473"/>
      <c r="LWD76" s="473"/>
      <c r="LWE76" s="473"/>
      <c r="LWF76" s="473"/>
      <c r="LWG76" s="473"/>
      <c r="LWH76" s="473"/>
      <c r="LWI76" s="473"/>
      <c r="LWJ76" s="473"/>
      <c r="LWK76" s="473"/>
      <c r="LWL76" s="473"/>
      <c r="LWM76" s="473"/>
      <c r="LWN76" s="473"/>
      <c r="LWO76" s="473"/>
      <c r="LWP76" s="473"/>
      <c r="LWQ76" s="473"/>
      <c r="LWR76" s="473"/>
      <c r="LWS76" s="473"/>
      <c r="LWT76" s="473"/>
      <c r="LWU76" s="473"/>
      <c r="LWV76" s="473"/>
      <c r="LWW76" s="473"/>
      <c r="LWX76" s="473"/>
      <c r="LWY76" s="473"/>
      <c r="LWZ76" s="473"/>
      <c r="LXA76" s="473"/>
      <c r="LXB76" s="473"/>
      <c r="LXC76" s="473"/>
      <c r="LXD76" s="473"/>
      <c r="LXE76" s="473"/>
      <c r="LXF76" s="473"/>
      <c r="LXG76" s="473"/>
      <c r="LXH76" s="473"/>
      <c r="LXI76" s="473"/>
      <c r="LXJ76" s="473"/>
      <c r="LXK76" s="473"/>
      <c r="LXL76" s="473"/>
      <c r="LXM76" s="473"/>
      <c r="LXN76" s="473"/>
      <c r="LXO76" s="473"/>
      <c r="LXP76" s="473"/>
      <c r="LXQ76" s="473"/>
      <c r="LXR76" s="473"/>
      <c r="LXS76" s="473"/>
      <c r="LXT76" s="473"/>
      <c r="LXU76" s="473"/>
      <c r="LXV76" s="473"/>
      <c r="LXW76" s="473"/>
      <c r="LXX76" s="473"/>
      <c r="LXY76" s="473"/>
      <c r="LXZ76" s="473"/>
      <c r="LYA76" s="473"/>
      <c r="LYB76" s="473"/>
      <c r="LYC76" s="473"/>
      <c r="LYD76" s="473"/>
      <c r="LYE76" s="473"/>
      <c r="LYF76" s="473"/>
      <c r="LYG76" s="473"/>
      <c r="LYH76" s="473"/>
      <c r="LYI76" s="473"/>
      <c r="LYJ76" s="473"/>
      <c r="LYK76" s="473"/>
      <c r="LYL76" s="473"/>
      <c r="LYM76" s="473"/>
      <c r="LYN76" s="473"/>
      <c r="LYO76" s="473"/>
      <c r="LYP76" s="473"/>
      <c r="LYQ76" s="473"/>
      <c r="LYR76" s="473"/>
      <c r="LYS76" s="473"/>
      <c r="LYT76" s="473"/>
      <c r="LYU76" s="473"/>
      <c r="LYV76" s="473"/>
      <c r="LYW76" s="473"/>
      <c r="LYX76" s="473"/>
      <c r="LYY76" s="473"/>
      <c r="LYZ76" s="473"/>
      <c r="LZA76" s="473"/>
      <c r="LZB76" s="473"/>
      <c r="LZC76" s="473"/>
      <c r="LZD76" s="473"/>
      <c r="LZE76" s="473"/>
      <c r="LZF76" s="473"/>
      <c r="LZG76" s="473"/>
      <c r="LZH76" s="473"/>
      <c r="LZI76" s="473"/>
      <c r="LZJ76" s="473"/>
      <c r="LZK76" s="473"/>
      <c r="LZL76" s="473"/>
      <c r="LZM76" s="473"/>
      <c r="LZN76" s="473"/>
      <c r="LZO76" s="473"/>
      <c r="LZP76" s="473"/>
      <c r="LZQ76" s="473"/>
      <c r="LZR76" s="473"/>
      <c r="LZS76" s="473"/>
      <c r="LZT76" s="473"/>
      <c r="LZU76" s="473"/>
      <c r="LZV76" s="473"/>
      <c r="LZW76" s="473"/>
      <c r="LZX76" s="473"/>
      <c r="LZY76" s="473"/>
      <c r="LZZ76" s="473"/>
      <c r="MAA76" s="473"/>
      <c r="MAB76" s="473"/>
      <c r="MAC76" s="473"/>
      <c r="MAD76" s="473"/>
      <c r="MAE76" s="473"/>
      <c r="MAF76" s="473"/>
      <c r="MAG76" s="473"/>
      <c r="MAH76" s="473"/>
      <c r="MAI76" s="473"/>
      <c r="MAJ76" s="473"/>
      <c r="MAK76" s="473"/>
      <c r="MAL76" s="473"/>
      <c r="MAM76" s="473"/>
      <c r="MAN76" s="473"/>
      <c r="MAO76" s="473"/>
      <c r="MAP76" s="473"/>
      <c r="MAQ76" s="473"/>
      <c r="MAR76" s="473"/>
      <c r="MAS76" s="473"/>
      <c r="MAT76" s="473"/>
      <c r="MAU76" s="473"/>
      <c r="MAV76" s="473"/>
      <c r="MAW76" s="473"/>
      <c r="MAX76" s="473"/>
      <c r="MAY76" s="473"/>
      <c r="MAZ76" s="473"/>
      <c r="MBA76" s="473"/>
      <c r="MBB76" s="473"/>
      <c r="MBC76" s="473"/>
      <c r="MBD76" s="473"/>
      <c r="MBE76" s="473"/>
      <c r="MBF76" s="473"/>
      <c r="MBG76" s="473"/>
      <c r="MBH76" s="473"/>
      <c r="MBI76" s="473"/>
      <c r="MBJ76" s="473"/>
      <c r="MBK76" s="473"/>
      <c r="MBL76" s="473"/>
      <c r="MBM76" s="473"/>
      <c r="MBN76" s="473"/>
      <c r="MBO76" s="473"/>
      <c r="MBP76" s="473"/>
      <c r="MBQ76" s="473"/>
      <c r="MBR76" s="473"/>
      <c r="MBS76" s="473"/>
      <c r="MBT76" s="473"/>
      <c r="MBU76" s="473"/>
      <c r="MBV76" s="473"/>
      <c r="MBW76" s="473"/>
      <c r="MBX76" s="473"/>
      <c r="MBY76" s="473"/>
      <c r="MBZ76" s="473"/>
      <c r="MCA76" s="473"/>
      <c r="MCB76" s="473"/>
      <c r="MCC76" s="473"/>
      <c r="MCD76" s="473"/>
      <c r="MCE76" s="473"/>
      <c r="MCF76" s="473"/>
      <c r="MCG76" s="473"/>
      <c r="MCH76" s="473"/>
      <c r="MCI76" s="473"/>
      <c r="MCJ76" s="473"/>
      <c r="MCK76" s="473"/>
      <c r="MCL76" s="473"/>
      <c r="MCM76" s="473"/>
      <c r="MCN76" s="473"/>
      <c r="MCO76" s="473"/>
      <c r="MCP76" s="473"/>
      <c r="MCQ76" s="473"/>
      <c r="MCR76" s="473"/>
      <c r="MCS76" s="473"/>
      <c r="MCT76" s="473"/>
      <c r="MCU76" s="473"/>
      <c r="MCV76" s="473"/>
      <c r="MCW76" s="473"/>
      <c r="MCX76" s="473"/>
      <c r="MCY76" s="473"/>
      <c r="MCZ76" s="473"/>
      <c r="MDA76" s="473"/>
      <c r="MDB76" s="473"/>
      <c r="MDC76" s="473"/>
      <c r="MDD76" s="473"/>
      <c r="MDE76" s="473"/>
      <c r="MDF76" s="473"/>
      <c r="MDG76" s="473"/>
      <c r="MDH76" s="473"/>
      <c r="MDI76" s="473"/>
      <c r="MDJ76" s="473"/>
      <c r="MDK76" s="473"/>
      <c r="MDL76" s="473"/>
      <c r="MDM76" s="473"/>
      <c r="MDN76" s="473"/>
      <c r="MDO76" s="473"/>
      <c r="MDP76" s="473"/>
      <c r="MDQ76" s="473"/>
      <c r="MDR76" s="473"/>
      <c r="MDS76" s="473"/>
      <c r="MDT76" s="473"/>
      <c r="MDU76" s="473"/>
      <c r="MDV76" s="473"/>
      <c r="MDW76" s="473"/>
      <c r="MDX76" s="473"/>
      <c r="MDY76" s="473"/>
      <c r="MDZ76" s="473"/>
      <c r="MEA76" s="473"/>
      <c r="MEB76" s="473"/>
      <c r="MEC76" s="473"/>
      <c r="MED76" s="473"/>
      <c r="MEE76" s="473"/>
      <c r="MEF76" s="473"/>
      <c r="MEG76" s="473"/>
      <c r="MEH76" s="473"/>
      <c r="MEI76" s="473"/>
      <c r="MEJ76" s="473"/>
      <c r="MEK76" s="473"/>
      <c r="MEL76" s="473"/>
      <c r="MEM76" s="473"/>
      <c r="MEN76" s="473"/>
      <c r="MEO76" s="473"/>
      <c r="MEP76" s="473"/>
      <c r="MEQ76" s="473"/>
      <c r="MER76" s="473"/>
      <c r="MES76" s="473"/>
      <c r="MET76" s="473"/>
      <c r="MEU76" s="473"/>
      <c r="MEV76" s="473"/>
      <c r="MEW76" s="473"/>
      <c r="MEX76" s="473"/>
      <c r="MEY76" s="473"/>
      <c r="MEZ76" s="473"/>
      <c r="MFA76" s="473"/>
      <c r="MFB76" s="473"/>
      <c r="MFC76" s="473"/>
      <c r="MFD76" s="473"/>
      <c r="MFE76" s="473"/>
      <c r="MFF76" s="473"/>
      <c r="MFG76" s="473"/>
      <c r="MFH76" s="473"/>
      <c r="MFI76" s="473"/>
      <c r="MFJ76" s="473"/>
      <c r="MFK76" s="473"/>
      <c r="MFL76" s="473"/>
      <c r="MFM76" s="473"/>
      <c r="MFN76" s="473"/>
      <c r="MFO76" s="473"/>
      <c r="MFP76" s="473"/>
      <c r="MFQ76" s="473"/>
      <c r="MFR76" s="473"/>
      <c r="MFS76" s="473"/>
      <c r="MFT76" s="473"/>
      <c r="MFU76" s="473"/>
      <c r="MFV76" s="473"/>
      <c r="MFW76" s="473"/>
      <c r="MFX76" s="473"/>
      <c r="MFY76" s="473"/>
      <c r="MFZ76" s="473"/>
      <c r="MGA76" s="473"/>
      <c r="MGB76" s="473"/>
      <c r="MGC76" s="473"/>
      <c r="MGD76" s="473"/>
      <c r="MGE76" s="473"/>
      <c r="MGF76" s="473"/>
      <c r="MGG76" s="473"/>
      <c r="MGH76" s="473"/>
      <c r="MGI76" s="473"/>
      <c r="MGJ76" s="473"/>
      <c r="MGK76" s="473"/>
      <c r="MGL76" s="473"/>
      <c r="MGM76" s="473"/>
      <c r="MGN76" s="473"/>
      <c r="MGO76" s="473"/>
      <c r="MGP76" s="473"/>
      <c r="MGQ76" s="473"/>
      <c r="MGR76" s="473"/>
      <c r="MGS76" s="473"/>
      <c r="MGT76" s="473"/>
      <c r="MGU76" s="473"/>
      <c r="MGV76" s="473"/>
      <c r="MGW76" s="473"/>
      <c r="MGX76" s="473"/>
      <c r="MGY76" s="473"/>
      <c r="MGZ76" s="473"/>
      <c r="MHA76" s="473"/>
      <c r="MHB76" s="473"/>
      <c r="MHC76" s="473"/>
      <c r="MHD76" s="473"/>
      <c r="MHE76" s="473"/>
      <c r="MHF76" s="473"/>
      <c r="MHG76" s="473"/>
      <c r="MHH76" s="473"/>
      <c r="MHI76" s="473"/>
      <c r="MHJ76" s="473"/>
      <c r="MHK76" s="473"/>
      <c r="MHL76" s="473"/>
      <c r="MHM76" s="473"/>
      <c r="MHN76" s="473"/>
      <c r="MHO76" s="473"/>
      <c r="MHP76" s="473"/>
      <c r="MHQ76" s="473"/>
      <c r="MHR76" s="473"/>
      <c r="MHS76" s="473"/>
      <c r="MHT76" s="473"/>
      <c r="MHU76" s="473"/>
      <c r="MHV76" s="473"/>
      <c r="MHW76" s="473"/>
      <c r="MHX76" s="473"/>
      <c r="MHY76" s="473"/>
      <c r="MHZ76" s="473"/>
      <c r="MIA76" s="473"/>
      <c r="MIB76" s="473"/>
      <c r="MIC76" s="473"/>
      <c r="MID76" s="473"/>
      <c r="MIE76" s="473"/>
      <c r="MIF76" s="473"/>
      <c r="MIG76" s="473"/>
      <c r="MIH76" s="473"/>
      <c r="MII76" s="473"/>
      <c r="MIJ76" s="473"/>
      <c r="MIK76" s="473"/>
      <c r="MIL76" s="473"/>
      <c r="MIM76" s="473"/>
      <c r="MIN76" s="473"/>
      <c r="MIO76" s="473"/>
      <c r="MIP76" s="473"/>
      <c r="MIQ76" s="473"/>
      <c r="MIR76" s="473"/>
      <c r="MIS76" s="473"/>
      <c r="MIT76" s="473"/>
      <c r="MIU76" s="473"/>
      <c r="MIV76" s="473"/>
      <c r="MIW76" s="473"/>
      <c r="MIX76" s="473"/>
      <c r="MIY76" s="473"/>
      <c r="MIZ76" s="473"/>
      <c r="MJA76" s="473"/>
      <c r="MJB76" s="473"/>
      <c r="MJC76" s="473"/>
      <c r="MJD76" s="473"/>
      <c r="MJE76" s="473"/>
      <c r="MJF76" s="473"/>
      <c r="MJG76" s="473"/>
      <c r="MJH76" s="473"/>
      <c r="MJI76" s="473"/>
      <c r="MJJ76" s="473"/>
      <c r="MJK76" s="473"/>
      <c r="MJL76" s="473"/>
      <c r="MJM76" s="473"/>
      <c r="MJN76" s="473"/>
      <c r="MJO76" s="473"/>
      <c r="MJP76" s="473"/>
      <c r="MJQ76" s="473"/>
      <c r="MJR76" s="473"/>
      <c r="MJS76" s="473"/>
      <c r="MJT76" s="473"/>
      <c r="MJU76" s="473"/>
      <c r="MJV76" s="473"/>
      <c r="MJW76" s="473"/>
      <c r="MJX76" s="473"/>
      <c r="MJY76" s="473"/>
      <c r="MJZ76" s="473"/>
      <c r="MKA76" s="473"/>
      <c r="MKB76" s="473"/>
      <c r="MKC76" s="473"/>
      <c r="MKD76" s="473"/>
      <c r="MKE76" s="473"/>
      <c r="MKF76" s="473"/>
      <c r="MKG76" s="473"/>
      <c r="MKH76" s="473"/>
      <c r="MKI76" s="473"/>
      <c r="MKJ76" s="473"/>
      <c r="MKK76" s="473"/>
      <c r="MKL76" s="473"/>
      <c r="MKM76" s="473"/>
      <c r="MKN76" s="473"/>
      <c r="MKO76" s="473"/>
      <c r="MKP76" s="473"/>
      <c r="MKQ76" s="473"/>
      <c r="MKR76" s="473"/>
      <c r="MKS76" s="473"/>
      <c r="MKT76" s="473"/>
      <c r="MKU76" s="473"/>
      <c r="MKV76" s="473"/>
      <c r="MKW76" s="473"/>
      <c r="MKX76" s="473"/>
      <c r="MKY76" s="473"/>
      <c r="MKZ76" s="473"/>
      <c r="MLA76" s="473"/>
      <c r="MLB76" s="473"/>
      <c r="MLC76" s="473"/>
      <c r="MLD76" s="473"/>
      <c r="MLE76" s="473"/>
      <c r="MLF76" s="473"/>
      <c r="MLG76" s="473"/>
      <c r="MLH76" s="473"/>
      <c r="MLI76" s="473"/>
      <c r="MLJ76" s="473"/>
      <c r="MLK76" s="473"/>
      <c r="MLL76" s="473"/>
      <c r="MLM76" s="473"/>
      <c r="MLN76" s="473"/>
      <c r="MLO76" s="473"/>
      <c r="MLP76" s="473"/>
      <c r="MLQ76" s="473"/>
      <c r="MLR76" s="473"/>
      <c r="MLS76" s="473"/>
      <c r="MLT76" s="473"/>
      <c r="MLU76" s="473"/>
      <c r="MLV76" s="473"/>
      <c r="MLW76" s="473"/>
      <c r="MLX76" s="473"/>
      <c r="MLY76" s="473"/>
      <c r="MLZ76" s="473"/>
      <c r="MMA76" s="473"/>
      <c r="MMB76" s="473"/>
      <c r="MMC76" s="473"/>
      <c r="MMD76" s="473"/>
      <c r="MME76" s="473"/>
      <c r="MMF76" s="473"/>
      <c r="MMG76" s="473"/>
      <c r="MMH76" s="473"/>
      <c r="MMI76" s="473"/>
      <c r="MMJ76" s="473"/>
      <c r="MMK76" s="473"/>
      <c r="MML76" s="473"/>
      <c r="MMM76" s="473"/>
      <c r="MMN76" s="473"/>
      <c r="MMO76" s="473"/>
      <c r="MMP76" s="473"/>
      <c r="MMQ76" s="473"/>
      <c r="MMR76" s="473"/>
      <c r="MMS76" s="473"/>
      <c r="MMT76" s="473"/>
      <c r="MMU76" s="473"/>
      <c r="MMV76" s="473"/>
      <c r="MMW76" s="473"/>
      <c r="MMX76" s="473"/>
      <c r="MMY76" s="473"/>
      <c r="MMZ76" s="473"/>
      <c r="MNA76" s="473"/>
      <c r="MNB76" s="473"/>
      <c r="MNC76" s="473"/>
      <c r="MND76" s="473"/>
      <c r="MNE76" s="473"/>
      <c r="MNF76" s="473"/>
      <c r="MNG76" s="473"/>
      <c r="MNH76" s="473"/>
      <c r="MNI76" s="473"/>
      <c r="MNJ76" s="473"/>
      <c r="MNK76" s="473"/>
      <c r="MNL76" s="473"/>
      <c r="MNM76" s="473"/>
      <c r="MNN76" s="473"/>
      <c r="MNO76" s="473"/>
      <c r="MNP76" s="473"/>
      <c r="MNQ76" s="473"/>
      <c r="MNR76" s="473"/>
      <c r="MNS76" s="473"/>
      <c r="MNT76" s="473"/>
      <c r="MNU76" s="473"/>
      <c r="MNV76" s="473"/>
      <c r="MNW76" s="473"/>
      <c r="MNX76" s="473"/>
      <c r="MNY76" s="473"/>
      <c r="MNZ76" s="473"/>
      <c r="MOA76" s="473"/>
      <c r="MOB76" s="473"/>
      <c r="MOC76" s="473"/>
      <c r="MOD76" s="473"/>
      <c r="MOE76" s="473"/>
      <c r="MOF76" s="473"/>
      <c r="MOG76" s="473"/>
      <c r="MOH76" s="473"/>
      <c r="MOI76" s="473"/>
      <c r="MOJ76" s="473"/>
      <c r="MOK76" s="473"/>
      <c r="MOL76" s="473"/>
      <c r="MOM76" s="473"/>
      <c r="MON76" s="473"/>
      <c r="MOO76" s="473"/>
      <c r="MOP76" s="473"/>
      <c r="MOQ76" s="473"/>
      <c r="MOR76" s="473"/>
      <c r="MOS76" s="473"/>
      <c r="MOT76" s="473"/>
      <c r="MOU76" s="473"/>
      <c r="MOV76" s="473"/>
      <c r="MOW76" s="473"/>
      <c r="MOX76" s="473"/>
      <c r="MOY76" s="473"/>
      <c r="MOZ76" s="473"/>
      <c r="MPA76" s="473"/>
      <c r="MPB76" s="473"/>
      <c r="MPC76" s="473"/>
      <c r="MPD76" s="473"/>
      <c r="MPE76" s="473"/>
      <c r="MPF76" s="473"/>
      <c r="MPG76" s="473"/>
      <c r="MPH76" s="473"/>
      <c r="MPI76" s="473"/>
      <c r="MPJ76" s="473"/>
      <c r="MPK76" s="473"/>
      <c r="MPL76" s="473"/>
      <c r="MPM76" s="473"/>
      <c r="MPN76" s="473"/>
      <c r="MPO76" s="473"/>
      <c r="MPP76" s="473"/>
      <c r="MPQ76" s="473"/>
      <c r="MPR76" s="473"/>
      <c r="MPS76" s="473"/>
      <c r="MPT76" s="473"/>
      <c r="MPU76" s="473"/>
      <c r="MPV76" s="473"/>
      <c r="MPW76" s="473"/>
      <c r="MPX76" s="473"/>
      <c r="MPY76" s="473"/>
      <c r="MPZ76" s="473"/>
      <c r="MQA76" s="473"/>
      <c r="MQB76" s="473"/>
      <c r="MQC76" s="473"/>
      <c r="MQD76" s="473"/>
      <c r="MQE76" s="473"/>
      <c r="MQF76" s="473"/>
      <c r="MQG76" s="473"/>
      <c r="MQH76" s="473"/>
      <c r="MQI76" s="473"/>
      <c r="MQJ76" s="473"/>
      <c r="MQK76" s="473"/>
      <c r="MQL76" s="473"/>
      <c r="MQM76" s="473"/>
      <c r="MQN76" s="473"/>
      <c r="MQO76" s="473"/>
      <c r="MQP76" s="473"/>
      <c r="MQQ76" s="473"/>
      <c r="MQR76" s="473"/>
      <c r="MQS76" s="473"/>
      <c r="MQT76" s="473"/>
      <c r="MQU76" s="473"/>
      <c r="MQV76" s="473"/>
      <c r="MQW76" s="473"/>
      <c r="MQX76" s="473"/>
      <c r="MQY76" s="473"/>
      <c r="MQZ76" s="473"/>
      <c r="MRA76" s="473"/>
      <c r="MRB76" s="473"/>
      <c r="MRC76" s="473"/>
      <c r="MRD76" s="473"/>
      <c r="MRE76" s="473"/>
      <c r="MRF76" s="473"/>
      <c r="MRG76" s="473"/>
      <c r="MRH76" s="473"/>
      <c r="MRI76" s="473"/>
      <c r="MRJ76" s="473"/>
      <c r="MRK76" s="473"/>
      <c r="MRL76" s="473"/>
      <c r="MRM76" s="473"/>
      <c r="MRN76" s="473"/>
      <c r="MRO76" s="473"/>
      <c r="MRP76" s="473"/>
      <c r="MRQ76" s="473"/>
      <c r="MRR76" s="473"/>
      <c r="MRS76" s="473"/>
      <c r="MRT76" s="473"/>
      <c r="MRU76" s="473"/>
      <c r="MRV76" s="473"/>
      <c r="MRW76" s="473"/>
      <c r="MRX76" s="473"/>
      <c r="MRY76" s="473"/>
      <c r="MRZ76" s="473"/>
      <c r="MSA76" s="473"/>
      <c r="MSB76" s="473"/>
      <c r="MSC76" s="473"/>
      <c r="MSD76" s="473"/>
      <c r="MSE76" s="473"/>
      <c r="MSF76" s="473"/>
      <c r="MSG76" s="473"/>
      <c r="MSH76" s="473"/>
      <c r="MSI76" s="473"/>
      <c r="MSJ76" s="473"/>
      <c r="MSK76" s="473"/>
      <c r="MSL76" s="473"/>
      <c r="MSM76" s="473"/>
      <c r="MSN76" s="473"/>
      <c r="MSO76" s="473"/>
      <c r="MSP76" s="473"/>
      <c r="MSQ76" s="473"/>
      <c r="MSR76" s="473"/>
      <c r="MSS76" s="473"/>
      <c r="MST76" s="473"/>
      <c r="MSU76" s="473"/>
      <c r="MSV76" s="473"/>
      <c r="MSW76" s="473"/>
      <c r="MSX76" s="473"/>
      <c r="MSY76" s="473"/>
      <c r="MSZ76" s="473"/>
      <c r="MTA76" s="473"/>
      <c r="MTB76" s="473"/>
      <c r="MTC76" s="473"/>
      <c r="MTD76" s="473"/>
      <c r="MTE76" s="473"/>
      <c r="MTF76" s="473"/>
      <c r="MTG76" s="473"/>
      <c r="MTH76" s="473"/>
      <c r="MTI76" s="473"/>
      <c r="MTJ76" s="473"/>
      <c r="MTK76" s="473"/>
      <c r="MTL76" s="473"/>
      <c r="MTM76" s="473"/>
      <c r="MTN76" s="473"/>
      <c r="MTO76" s="473"/>
      <c r="MTP76" s="473"/>
      <c r="MTQ76" s="473"/>
      <c r="MTR76" s="473"/>
      <c r="MTS76" s="473"/>
      <c r="MTT76" s="473"/>
      <c r="MTU76" s="473"/>
      <c r="MTV76" s="473"/>
      <c r="MTW76" s="473"/>
      <c r="MTX76" s="473"/>
      <c r="MTY76" s="473"/>
      <c r="MTZ76" s="473"/>
      <c r="MUA76" s="473"/>
      <c r="MUB76" s="473"/>
      <c r="MUC76" s="473"/>
      <c r="MUD76" s="473"/>
      <c r="MUE76" s="473"/>
      <c r="MUF76" s="473"/>
      <c r="MUG76" s="473"/>
      <c r="MUH76" s="473"/>
      <c r="MUI76" s="473"/>
      <c r="MUJ76" s="473"/>
      <c r="MUK76" s="473"/>
      <c r="MUL76" s="473"/>
      <c r="MUM76" s="473"/>
      <c r="MUN76" s="473"/>
      <c r="MUO76" s="473"/>
      <c r="MUP76" s="473"/>
      <c r="MUQ76" s="473"/>
      <c r="MUR76" s="473"/>
      <c r="MUS76" s="473"/>
      <c r="MUT76" s="473"/>
      <c r="MUU76" s="473"/>
      <c r="MUV76" s="473"/>
      <c r="MUW76" s="473"/>
      <c r="MUX76" s="473"/>
      <c r="MUY76" s="473"/>
      <c r="MUZ76" s="473"/>
      <c r="MVA76" s="473"/>
      <c r="MVB76" s="473"/>
      <c r="MVC76" s="473"/>
      <c r="MVD76" s="473"/>
      <c r="MVE76" s="473"/>
      <c r="MVF76" s="473"/>
      <c r="MVG76" s="473"/>
      <c r="MVH76" s="473"/>
      <c r="MVI76" s="473"/>
      <c r="MVJ76" s="473"/>
      <c r="MVK76" s="473"/>
      <c r="MVL76" s="473"/>
      <c r="MVM76" s="473"/>
      <c r="MVN76" s="473"/>
      <c r="MVO76" s="473"/>
      <c r="MVP76" s="473"/>
      <c r="MVQ76" s="473"/>
      <c r="MVR76" s="473"/>
      <c r="MVS76" s="473"/>
      <c r="MVT76" s="473"/>
      <c r="MVU76" s="473"/>
      <c r="MVV76" s="473"/>
      <c r="MVW76" s="473"/>
      <c r="MVX76" s="473"/>
      <c r="MVY76" s="473"/>
      <c r="MVZ76" s="473"/>
      <c r="MWA76" s="473"/>
      <c r="MWB76" s="473"/>
      <c r="MWC76" s="473"/>
      <c r="MWD76" s="473"/>
      <c r="MWE76" s="473"/>
      <c r="MWF76" s="473"/>
      <c r="MWG76" s="473"/>
      <c r="MWH76" s="473"/>
      <c r="MWI76" s="473"/>
      <c r="MWJ76" s="473"/>
      <c r="MWK76" s="473"/>
      <c r="MWL76" s="473"/>
      <c r="MWM76" s="473"/>
      <c r="MWN76" s="473"/>
      <c r="MWO76" s="473"/>
      <c r="MWP76" s="473"/>
      <c r="MWQ76" s="473"/>
      <c r="MWR76" s="473"/>
      <c r="MWS76" s="473"/>
      <c r="MWT76" s="473"/>
      <c r="MWU76" s="473"/>
      <c r="MWV76" s="473"/>
      <c r="MWW76" s="473"/>
      <c r="MWX76" s="473"/>
      <c r="MWY76" s="473"/>
      <c r="MWZ76" s="473"/>
      <c r="MXA76" s="473"/>
      <c r="MXB76" s="473"/>
      <c r="MXC76" s="473"/>
      <c r="MXD76" s="473"/>
      <c r="MXE76" s="473"/>
      <c r="MXF76" s="473"/>
      <c r="MXG76" s="473"/>
      <c r="MXH76" s="473"/>
      <c r="MXI76" s="473"/>
      <c r="MXJ76" s="473"/>
      <c r="MXK76" s="473"/>
      <c r="MXL76" s="473"/>
      <c r="MXM76" s="473"/>
      <c r="MXN76" s="473"/>
      <c r="MXO76" s="473"/>
      <c r="MXP76" s="473"/>
      <c r="MXQ76" s="473"/>
      <c r="MXR76" s="473"/>
      <c r="MXS76" s="473"/>
      <c r="MXT76" s="473"/>
      <c r="MXU76" s="473"/>
      <c r="MXV76" s="473"/>
      <c r="MXW76" s="473"/>
      <c r="MXX76" s="473"/>
      <c r="MXY76" s="473"/>
      <c r="MXZ76" s="473"/>
      <c r="MYA76" s="473"/>
      <c r="MYB76" s="473"/>
      <c r="MYC76" s="473"/>
      <c r="MYD76" s="473"/>
      <c r="MYE76" s="473"/>
      <c r="MYF76" s="473"/>
      <c r="MYG76" s="473"/>
      <c r="MYH76" s="473"/>
      <c r="MYI76" s="473"/>
      <c r="MYJ76" s="473"/>
      <c r="MYK76" s="473"/>
      <c r="MYL76" s="473"/>
      <c r="MYM76" s="473"/>
      <c r="MYN76" s="473"/>
      <c r="MYO76" s="473"/>
      <c r="MYP76" s="473"/>
      <c r="MYQ76" s="473"/>
      <c r="MYR76" s="473"/>
      <c r="MYS76" s="473"/>
      <c r="MYT76" s="473"/>
      <c r="MYU76" s="473"/>
      <c r="MYV76" s="473"/>
      <c r="MYW76" s="473"/>
      <c r="MYX76" s="473"/>
      <c r="MYY76" s="473"/>
      <c r="MYZ76" s="473"/>
      <c r="MZA76" s="473"/>
      <c r="MZB76" s="473"/>
      <c r="MZC76" s="473"/>
      <c r="MZD76" s="473"/>
      <c r="MZE76" s="473"/>
      <c r="MZF76" s="473"/>
      <c r="MZG76" s="473"/>
      <c r="MZH76" s="473"/>
      <c r="MZI76" s="473"/>
      <c r="MZJ76" s="473"/>
      <c r="MZK76" s="473"/>
      <c r="MZL76" s="473"/>
      <c r="MZM76" s="473"/>
      <c r="MZN76" s="473"/>
      <c r="MZO76" s="473"/>
      <c r="MZP76" s="473"/>
      <c r="MZQ76" s="473"/>
      <c r="MZR76" s="473"/>
      <c r="MZS76" s="473"/>
      <c r="MZT76" s="473"/>
      <c r="MZU76" s="473"/>
      <c r="MZV76" s="473"/>
      <c r="MZW76" s="473"/>
      <c r="MZX76" s="473"/>
      <c r="MZY76" s="473"/>
      <c r="MZZ76" s="473"/>
      <c r="NAA76" s="473"/>
      <c r="NAB76" s="473"/>
      <c r="NAC76" s="473"/>
      <c r="NAD76" s="473"/>
      <c r="NAE76" s="473"/>
      <c r="NAF76" s="473"/>
      <c r="NAG76" s="473"/>
      <c r="NAH76" s="473"/>
      <c r="NAI76" s="473"/>
      <c r="NAJ76" s="473"/>
      <c r="NAK76" s="473"/>
      <c r="NAL76" s="473"/>
      <c r="NAM76" s="473"/>
      <c r="NAN76" s="473"/>
      <c r="NAO76" s="473"/>
      <c r="NAP76" s="473"/>
      <c r="NAQ76" s="473"/>
      <c r="NAR76" s="473"/>
      <c r="NAS76" s="473"/>
      <c r="NAT76" s="473"/>
      <c r="NAU76" s="473"/>
      <c r="NAV76" s="473"/>
      <c r="NAW76" s="473"/>
      <c r="NAX76" s="473"/>
      <c r="NAY76" s="473"/>
      <c r="NAZ76" s="473"/>
      <c r="NBA76" s="473"/>
      <c r="NBB76" s="473"/>
      <c r="NBC76" s="473"/>
      <c r="NBD76" s="473"/>
      <c r="NBE76" s="473"/>
      <c r="NBF76" s="473"/>
      <c r="NBG76" s="473"/>
      <c r="NBH76" s="473"/>
      <c r="NBI76" s="473"/>
      <c r="NBJ76" s="473"/>
      <c r="NBK76" s="473"/>
      <c r="NBL76" s="473"/>
      <c r="NBM76" s="473"/>
      <c r="NBN76" s="473"/>
      <c r="NBO76" s="473"/>
      <c r="NBP76" s="473"/>
      <c r="NBQ76" s="473"/>
      <c r="NBR76" s="473"/>
      <c r="NBS76" s="473"/>
      <c r="NBT76" s="473"/>
      <c r="NBU76" s="473"/>
      <c r="NBV76" s="473"/>
      <c r="NBW76" s="473"/>
      <c r="NBX76" s="473"/>
      <c r="NBY76" s="473"/>
      <c r="NBZ76" s="473"/>
      <c r="NCA76" s="473"/>
      <c r="NCB76" s="473"/>
      <c r="NCC76" s="473"/>
      <c r="NCD76" s="473"/>
      <c r="NCE76" s="473"/>
      <c r="NCF76" s="473"/>
      <c r="NCG76" s="473"/>
      <c r="NCH76" s="473"/>
      <c r="NCI76" s="473"/>
      <c r="NCJ76" s="473"/>
      <c r="NCK76" s="473"/>
      <c r="NCL76" s="473"/>
      <c r="NCM76" s="473"/>
      <c r="NCN76" s="473"/>
      <c r="NCO76" s="473"/>
      <c r="NCP76" s="473"/>
      <c r="NCQ76" s="473"/>
      <c r="NCR76" s="473"/>
      <c r="NCS76" s="473"/>
      <c r="NCT76" s="473"/>
      <c r="NCU76" s="473"/>
      <c r="NCV76" s="473"/>
      <c r="NCW76" s="473"/>
      <c r="NCX76" s="473"/>
      <c r="NCY76" s="473"/>
      <c r="NCZ76" s="473"/>
      <c r="NDA76" s="473"/>
      <c r="NDB76" s="473"/>
      <c r="NDC76" s="473"/>
      <c r="NDD76" s="473"/>
      <c r="NDE76" s="473"/>
      <c r="NDF76" s="473"/>
      <c r="NDG76" s="473"/>
      <c r="NDH76" s="473"/>
      <c r="NDI76" s="473"/>
      <c r="NDJ76" s="473"/>
      <c r="NDK76" s="473"/>
      <c r="NDL76" s="473"/>
      <c r="NDM76" s="473"/>
      <c r="NDN76" s="473"/>
      <c r="NDO76" s="473"/>
      <c r="NDP76" s="473"/>
      <c r="NDQ76" s="473"/>
      <c r="NDR76" s="473"/>
      <c r="NDS76" s="473"/>
      <c r="NDT76" s="473"/>
      <c r="NDU76" s="473"/>
      <c r="NDV76" s="473"/>
      <c r="NDW76" s="473"/>
      <c r="NDX76" s="473"/>
      <c r="NDY76" s="473"/>
      <c r="NDZ76" s="473"/>
      <c r="NEA76" s="473"/>
      <c r="NEB76" s="473"/>
      <c r="NEC76" s="473"/>
      <c r="NED76" s="473"/>
      <c r="NEE76" s="473"/>
      <c r="NEF76" s="473"/>
      <c r="NEG76" s="473"/>
      <c r="NEH76" s="473"/>
      <c r="NEI76" s="473"/>
      <c r="NEJ76" s="473"/>
      <c r="NEK76" s="473"/>
      <c r="NEL76" s="473"/>
      <c r="NEM76" s="473"/>
      <c r="NEN76" s="473"/>
      <c r="NEO76" s="473"/>
      <c r="NEP76" s="473"/>
      <c r="NEQ76" s="473"/>
      <c r="NER76" s="473"/>
      <c r="NES76" s="473"/>
      <c r="NET76" s="473"/>
      <c r="NEU76" s="473"/>
      <c r="NEV76" s="473"/>
      <c r="NEW76" s="473"/>
      <c r="NEX76" s="473"/>
      <c r="NEY76" s="473"/>
      <c r="NEZ76" s="473"/>
      <c r="NFA76" s="473"/>
      <c r="NFB76" s="473"/>
      <c r="NFC76" s="473"/>
      <c r="NFD76" s="473"/>
      <c r="NFE76" s="473"/>
      <c r="NFF76" s="473"/>
      <c r="NFG76" s="473"/>
      <c r="NFH76" s="473"/>
      <c r="NFI76" s="473"/>
      <c r="NFJ76" s="473"/>
      <c r="NFK76" s="473"/>
      <c r="NFL76" s="473"/>
      <c r="NFM76" s="473"/>
      <c r="NFN76" s="473"/>
      <c r="NFO76" s="473"/>
      <c r="NFP76" s="473"/>
      <c r="NFQ76" s="473"/>
      <c r="NFR76" s="473"/>
      <c r="NFS76" s="473"/>
      <c r="NFT76" s="473"/>
      <c r="NFU76" s="473"/>
      <c r="NFV76" s="473"/>
      <c r="NFW76" s="473"/>
      <c r="NFX76" s="473"/>
      <c r="NFY76" s="473"/>
      <c r="NFZ76" s="473"/>
      <c r="NGA76" s="473"/>
      <c r="NGB76" s="473"/>
      <c r="NGC76" s="473"/>
      <c r="NGD76" s="473"/>
      <c r="NGE76" s="473"/>
      <c r="NGF76" s="473"/>
      <c r="NGG76" s="473"/>
      <c r="NGH76" s="473"/>
      <c r="NGI76" s="473"/>
      <c r="NGJ76" s="473"/>
      <c r="NGK76" s="473"/>
      <c r="NGL76" s="473"/>
      <c r="NGM76" s="473"/>
      <c r="NGN76" s="473"/>
      <c r="NGO76" s="473"/>
      <c r="NGP76" s="473"/>
      <c r="NGQ76" s="473"/>
      <c r="NGR76" s="473"/>
      <c r="NGS76" s="473"/>
      <c r="NGT76" s="473"/>
      <c r="NGU76" s="473"/>
      <c r="NGV76" s="473"/>
      <c r="NGW76" s="473"/>
      <c r="NGX76" s="473"/>
      <c r="NGY76" s="473"/>
      <c r="NGZ76" s="473"/>
      <c r="NHA76" s="473"/>
      <c r="NHB76" s="473"/>
      <c r="NHC76" s="473"/>
      <c r="NHD76" s="473"/>
      <c r="NHE76" s="473"/>
      <c r="NHF76" s="473"/>
      <c r="NHG76" s="473"/>
      <c r="NHH76" s="473"/>
      <c r="NHI76" s="473"/>
      <c r="NHJ76" s="473"/>
      <c r="NHK76" s="473"/>
      <c r="NHL76" s="473"/>
      <c r="NHM76" s="473"/>
      <c r="NHN76" s="473"/>
      <c r="NHO76" s="473"/>
      <c r="NHP76" s="473"/>
      <c r="NHQ76" s="473"/>
      <c r="NHR76" s="473"/>
      <c r="NHS76" s="473"/>
      <c r="NHT76" s="473"/>
      <c r="NHU76" s="473"/>
      <c r="NHV76" s="473"/>
      <c r="NHW76" s="473"/>
      <c r="NHX76" s="473"/>
      <c r="NHY76" s="473"/>
      <c r="NHZ76" s="473"/>
      <c r="NIA76" s="473"/>
      <c r="NIB76" s="473"/>
      <c r="NIC76" s="473"/>
      <c r="NID76" s="473"/>
      <c r="NIE76" s="473"/>
      <c r="NIF76" s="473"/>
      <c r="NIG76" s="473"/>
      <c r="NIH76" s="473"/>
      <c r="NII76" s="473"/>
      <c r="NIJ76" s="473"/>
      <c r="NIK76" s="473"/>
      <c r="NIL76" s="473"/>
      <c r="NIM76" s="473"/>
      <c r="NIN76" s="473"/>
      <c r="NIO76" s="473"/>
      <c r="NIP76" s="473"/>
      <c r="NIQ76" s="473"/>
      <c r="NIR76" s="473"/>
      <c r="NIS76" s="473"/>
      <c r="NIT76" s="473"/>
      <c r="NIU76" s="473"/>
      <c r="NIV76" s="473"/>
      <c r="NIW76" s="473"/>
      <c r="NIX76" s="473"/>
      <c r="NIY76" s="473"/>
      <c r="NIZ76" s="473"/>
      <c r="NJA76" s="473"/>
      <c r="NJB76" s="473"/>
      <c r="NJC76" s="473"/>
      <c r="NJD76" s="473"/>
      <c r="NJE76" s="473"/>
      <c r="NJF76" s="473"/>
      <c r="NJG76" s="473"/>
      <c r="NJH76" s="473"/>
      <c r="NJI76" s="473"/>
      <c r="NJJ76" s="473"/>
      <c r="NJK76" s="473"/>
      <c r="NJL76" s="473"/>
      <c r="NJM76" s="473"/>
      <c r="NJN76" s="473"/>
      <c r="NJO76" s="473"/>
      <c r="NJP76" s="473"/>
      <c r="NJQ76" s="473"/>
      <c r="NJR76" s="473"/>
      <c r="NJS76" s="473"/>
      <c r="NJT76" s="473"/>
      <c r="NJU76" s="473"/>
      <c r="NJV76" s="473"/>
      <c r="NJW76" s="473"/>
      <c r="NJX76" s="473"/>
      <c r="NJY76" s="473"/>
      <c r="NJZ76" s="473"/>
      <c r="NKA76" s="473"/>
      <c r="NKB76" s="473"/>
      <c r="NKC76" s="473"/>
      <c r="NKD76" s="473"/>
      <c r="NKE76" s="473"/>
      <c r="NKF76" s="473"/>
      <c r="NKG76" s="473"/>
      <c r="NKH76" s="473"/>
      <c r="NKI76" s="473"/>
      <c r="NKJ76" s="473"/>
      <c r="NKK76" s="473"/>
      <c r="NKL76" s="473"/>
      <c r="NKM76" s="473"/>
      <c r="NKN76" s="473"/>
      <c r="NKO76" s="473"/>
      <c r="NKP76" s="473"/>
      <c r="NKQ76" s="473"/>
      <c r="NKR76" s="473"/>
      <c r="NKS76" s="473"/>
      <c r="NKT76" s="473"/>
      <c r="NKU76" s="473"/>
      <c r="NKV76" s="473"/>
      <c r="NKW76" s="473"/>
      <c r="NKX76" s="473"/>
      <c r="NKY76" s="473"/>
      <c r="NKZ76" s="473"/>
      <c r="NLA76" s="473"/>
      <c r="NLB76" s="473"/>
      <c r="NLC76" s="473"/>
      <c r="NLD76" s="473"/>
      <c r="NLE76" s="473"/>
      <c r="NLF76" s="473"/>
      <c r="NLG76" s="473"/>
      <c r="NLH76" s="473"/>
      <c r="NLI76" s="473"/>
      <c r="NLJ76" s="473"/>
      <c r="NLK76" s="473"/>
      <c r="NLL76" s="473"/>
      <c r="NLM76" s="473"/>
      <c r="NLN76" s="473"/>
      <c r="NLO76" s="473"/>
      <c r="NLP76" s="473"/>
      <c r="NLQ76" s="473"/>
      <c r="NLR76" s="473"/>
      <c r="NLS76" s="473"/>
      <c r="NLT76" s="473"/>
      <c r="NLU76" s="473"/>
      <c r="NLV76" s="473"/>
      <c r="NLW76" s="473"/>
      <c r="NLX76" s="473"/>
      <c r="NLY76" s="473"/>
      <c r="NLZ76" s="473"/>
      <c r="NMA76" s="473"/>
      <c r="NMB76" s="473"/>
      <c r="NMC76" s="473"/>
      <c r="NMD76" s="473"/>
      <c r="NME76" s="473"/>
      <c r="NMF76" s="473"/>
      <c r="NMG76" s="473"/>
      <c r="NMH76" s="473"/>
      <c r="NMI76" s="473"/>
      <c r="NMJ76" s="473"/>
      <c r="NMK76" s="473"/>
      <c r="NML76" s="473"/>
      <c r="NMM76" s="473"/>
      <c r="NMN76" s="473"/>
      <c r="NMO76" s="473"/>
      <c r="NMP76" s="473"/>
      <c r="NMQ76" s="473"/>
      <c r="NMR76" s="473"/>
      <c r="NMS76" s="473"/>
      <c r="NMT76" s="473"/>
      <c r="NMU76" s="473"/>
      <c r="NMV76" s="473"/>
      <c r="NMW76" s="473"/>
      <c r="NMX76" s="473"/>
      <c r="NMY76" s="473"/>
      <c r="NMZ76" s="473"/>
      <c r="NNA76" s="473"/>
      <c r="NNB76" s="473"/>
      <c r="NNC76" s="473"/>
      <c r="NND76" s="473"/>
      <c r="NNE76" s="473"/>
      <c r="NNF76" s="473"/>
      <c r="NNG76" s="473"/>
      <c r="NNH76" s="473"/>
      <c r="NNI76" s="473"/>
      <c r="NNJ76" s="473"/>
      <c r="NNK76" s="473"/>
      <c r="NNL76" s="473"/>
      <c r="NNM76" s="473"/>
      <c r="NNN76" s="473"/>
      <c r="NNO76" s="473"/>
      <c r="NNP76" s="473"/>
      <c r="NNQ76" s="473"/>
      <c r="NNR76" s="473"/>
      <c r="NNS76" s="473"/>
      <c r="NNT76" s="473"/>
      <c r="NNU76" s="473"/>
      <c r="NNV76" s="473"/>
      <c r="NNW76" s="473"/>
      <c r="NNX76" s="473"/>
      <c r="NNY76" s="473"/>
      <c r="NNZ76" s="473"/>
      <c r="NOA76" s="473"/>
      <c r="NOB76" s="473"/>
      <c r="NOC76" s="473"/>
      <c r="NOD76" s="473"/>
      <c r="NOE76" s="473"/>
      <c r="NOF76" s="473"/>
      <c r="NOG76" s="473"/>
      <c r="NOH76" s="473"/>
      <c r="NOI76" s="473"/>
      <c r="NOJ76" s="473"/>
      <c r="NOK76" s="473"/>
      <c r="NOL76" s="473"/>
      <c r="NOM76" s="473"/>
      <c r="NON76" s="473"/>
      <c r="NOO76" s="473"/>
      <c r="NOP76" s="473"/>
      <c r="NOQ76" s="473"/>
      <c r="NOR76" s="473"/>
      <c r="NOS76" s="473"/>
      <c r="NOT76" s="473"/>
      <c r="NOU76" s="473"/>
      <c r="NOV76" s="473"/>
      <c r="NOW76" s="473"/>
      <c r="NOX76" s="473"/>
      <c r="NOY76" s="473"/>
      <c r="NOZ76" s="473"/>
      <c r="NPA76" s="473"/>
      <c r="NPB76" s="473"/>
      <c r="NPC76" s="473"/>
      <c r="NPD76" s="473"/>
      <c r="NPE76" s="473"/>
      <c r="NPF76" s="473"/>
      <c r="NPG76" s="473"/>
      <c r="NPH76" s="473"/>
      <c r="NPI76" s="473"/>
      <c r="NPJ76" s="473"/>
      <c r="NPK76" s="473"/>
      <c r="NPL76" s="473"/>
      <c r="NPM76" s="473"/>
      <c r="NPN76" s="473"/>
      <c r="NPO76" s="473"/>
      <c r="NPP76" s="473"/>
      <c r="NPQ76" s="473"/>
      <c r="NPR76" s="473"/>
      <c r="NPS76" s="473"/>
      <c r="NPT76" s="473"/>
      <c r="NPU76" s="473"/>
      <c r="NPV76" s="473"/>
      <c r="NPW76" s="473"/>
      <c r="NPX76" s="473"/>
      <c r="NPY76" s="473"/>
      <c r="NPZ76" s="473"/>
      <c r="NQA76" s="473"/>
      <c r="NQB76" s="473"/>
      <c r="NQC76" s="473"/>
      <c r="NQD76" s="473"/>
      <c r="NQE76" s="473"/>
      <c r="NQF76" s="473"/>
      <c r="NQG76" s="473"/>
      <c r="NQH76" s="473"/>
      <c r="NQI76" s="473"/>
      <c r="NQJ76" s="473"/>
      <c r="NQK76" s="473"/>
      <c r="NQL76" s="473"/>
      <c r="NQM76" s="473"/>
      <c r="NQN76" s="473"/>
      <c r="NQO76" s="473"/>
      <c r="NQP76" s="473"/>
      <c r="NQQ76" s="473"/>
      <c r="NQR76" s="473"/>
      <c r="NQS76" s="473"/>
      <c r="NQT76" s="473"/>
      <c r="NQU76" s="473"/>
      <c r="NQV76" s="473"/>
      <c r="NQW76" s="473"/>
      <c r="NQX76" s="473"/>
      <c r="NQY76" s="473"/>
      <c r="NQZ76" s="473"/>
      <c r="NRA76" s="473"/>
      <c r="NRB76" s="473"/>
      <c r="NRC76" s="473"/>
      <c r="NRD76" s="473"/>
      <c r="NRE76" s="473"/>
      <c r="NRF76" s="473"/>
      <c r="NRG76" s="473"/>
      <c r="NRH76" s="473"/>
      <c r="NRI76" s="473"/>
      <c r="NRJ76" s="473"/>
      <c r="NRK76" s="473"/>
      <c r="NRL76" s="473"/>
      <c r="NRM76" s="473"/>
      <c r="NRN76" s="473"/>
      <c r="NRO76" s="473"/>
      <c r="NRP76" s="473"/>
      <c r="NRQ76" s="473"/>
      <c r="NRR76" s="473"/>
      <c r="NRS76" s="473"/>
      <c r="NRT76" s="473"/>
      <c r="NRU76" s="473"/>
      <c r="NRV76" s="473"/>
      <c r="NRW76" s="473"/>
      <c r="NRX76" s="473"/>
      <c r="NRY76" s="473"/>
      <c r="NRZ76" s="473"/>
      <c r="NSA76" s="473"/>
      <c r="NSB76" s="473"/>
      <c r="NSC76" s="473"/>
      <c r="NSD76" s="473"/>
      <c r="NSE76" s="473"/>
      <c r="NSF76" s="473"/>
      <c r="NSG76" s="473"/>
      <c r="NSH76" s="473"/>
      <c r="NSI76" s="473"/>
      <c r="NSJ76" s="473"/>
      <c r="NSK76" s="473"/>
      <c r="NSL76" s="473"/>
      <c r="NSM76" s="473"/>
      <c r="NSN76" s="473"/>
      <c r="NSO76" s="473"/>
      <c r="NSP76" s="473"/>
      <c r="NSQ76" s="473"/>
      <c r="NSR76" s="473"/>
      <c r="NSS76" s="473"/>
      <c r="NST76" s="473"/>
      <c r="NSU76" s="473"/>
      <c r="NSV76" s="473"/>
      <c r="NSW76" s="473"/>
      <c r="NSX76" s="473"/>
      <c r="NSY76" s="473"/>
      <c r="NSZ76" s="473"/>
      <c r="NTA76" s="473"/>
      <c r="NTB76" s="473"/>
      <c r="NTC76" s="473"/>
      <c r="NTD76" s="473"/>
      <c r="NTE76" s="473"/>
      <c r="NTF76" s="473"/>
      <c r="NTG76" s="473"/>
      <c r="NTH76" s="473"/>
      <c r="NTI76" s="473"/>
      <c r="NTJ76" s="473"/>
      <c r="NTK76" s="473"/>
      <c r="NTL76" s="473"/>
      <c r="NTM76" s="473"/>
      <c r="NTN76" s="473"/>
      <c r="NTO76" s="473"/>
      <c r="NTP76" s="473"/>
      <c r="NTQ76" s="473"/>
      <c r="NTR76" s="473"/>
      <c r="NTS76" s="473"/>
      <c r="NTT76" s="473"/>
      <c r="NTU76" s="473"/>
      <c r="NTV76" s="473"/>
      <c r="NTW76" s="473"/>
      <c r="NTX76" s="473"/>
      <c r="NTY76" s="473"/>
      <c r="NTZ76" s="473"/>
      <c r="NUA76" s="473"/>
      <c r="NUB76" s="473"/>
      <c r="NUC76" s="473"/>
      <c r="NUD76" s="473"/>
      <c r="NUE76" s="473"/>
      <c r="NUF76" s="473"/>
      <c r="NUG76" s="473"/>
      <c r="NUH76" s="473"/>
      <c r="NUI76" s="473"/>
      <c r="NUJ76" s="473"/>
      <c r="NUK76" s="473"/>
      <c r="NUL76" s="473"/>
      <c r="NUM76" s="473"/>
      <c r="NUN76" s="473"/>
      <c r="NUO76" s="473"/>
      <c r="NUP76" s="473"/>
      <c r="NUQ76" s="473"/>
      <c r="NUR76" s="473"/>
      <c r="NUS76" s="473"/>
      <c r="NUT76" s="473"/>
      <c r="NUU76" s="473"/>
      <c r="NUV76" s="473"/>
      <c r="NUW76" s="473"/>
      <c r="NUX76" s="473"/>
      <c r="NUY76" s="473"/>
      <c r="NUZ76" s="473"/>
      <c r="NVA76" s="473"/>
      <c r="NVB76" s="473"/>
      <c r="NVC76" s="473"/>
      <c r="NVD76" s="473"/>
      <c r="NVE76" s="473"/>
      <c r="NVF76" s="473"/>
      <c r="NVG76" s="473"/>
      <c r="NVH76" s="473"/>
      <c r="NVI76" s="473"/>
      <c r="NVJ76" s="473"/>
      <c r="NVK76" s="473"/>
      <c r="NVL76" s="473"/>
      <c r="NVM76" s="473"/>
      <c r="NVN76" s="473"/>
      <c r="NVO76" s="473"/>
      <c r="NVP76" s="473"/>
      <c r="NVQ76" s="473"/>
      <c r="NVR76" s="473"/>
      <c r="NVS76" s="473"/>
      <c r="NVT76" s="473"/>
      <c r="NVU76" s="473"/>
      <c r="NVV76" s="473"/>
      <c r="NVW76" s="473"/>
      <c r="NVX76" s="473"/>
      <c r="NVY76" s="473"/>
      <c r="NVZ76" s="473"/>
      <c r="NWA76" s="473"/>
      <c r="NWB76" s="473"/>
      <c r="NWC76" s="473"/>
      <c r="NWD76" s="473"/>
      <c r="NWE76" s="473"/>
      <c r="NWF76" s="473"/>
      <c r="NWG76" s="473"/>
      <c r="NWH76" s="473"/>
      <c r="NWI76" s="473"/>
      <c r="NWJ76" s="473"/>
      <c r="NWK76" s="473"/>
      <c r="NWL76" s="473"/>
      <c r="NWM76" s="473"/>
      <c r="NWN76" s="473"/>
      <c r="NWO76" s="473"/>
      <c r="NWP76" s="473"/>
      <c r="NWQ76" s="473"/>
      <c r="NWR76" s="473"/>
      <c r="NWS76" s="473"/>
      <c r="NWT76" s="473"/>
      <c r="NWU76" s="473"/>
      <c r="NWV76" s="473"/>
      <c r="NWW76" s="473"/>
      <c r="NWX76" s="473"/>
      <c r="NWY76" s="473"/>
      <c r="NWZ76" s="473"/>
      <c r="NXA76" s="473"/>
      <c r="NXB76" s="473"/>
      <c r="NXC76" s="473"/>
      <c r="NXD76" s="473"/>
      <c r="NXE76" s="473"/>
      <c r="NXF76" s="473"/>
      <c r="NXG76" s="473"/>
      <c r="NXH76" s="473"/>
      <c r="NXI76" s="473"/>
      <c r="NXJ76" s="473"/>
      <c r="NXK76" s="473"/>
      <c r="NXL76" s="473"/>
      <c r="NXM76" s="473"/>
      <c r="NXN76" s="473"/>
      <c r="NXO76" s="473"/>
      <c r="NXP76" s="473"/>
      <c r="NXQ76" s="473"/>
      <c r="NXR76" s="473"/>
      <c r="NXS76" s="473"/>
      <c r="NXT76" s="473"/>
      <c r="NXU76" s="473"/>
      <c r="NXV76" s="473"/>
      <c r="NXW76" s="473"/>
      <c r="NXX76" s="473"/>
      <c r="NXY76" s="473"/>
      <c r="NXZ76" s="473"/>
      <c r="NYA76" s="473"/>
      <c r="NYB76" s="473"/>
      <c r="NYC76" s="473"/>
      <c r="NYD76" s="473"/>
      <c r="NYE76" s="473"/>
      <c r="NYF76" s="473"/>
      <c r="NYG76" s="473"/>
      <c r="NYH76" s="473"/>
      <c r="NYI76" s="473"/>
      <c r="NYJ76" s="473"/>
      <c r="NYK76" s="473"/>
      <c r="NYL76" s="473"/>
      <c r="NYM76" s="473"/>
      <c r="NYN76" s="473"/>
      <c r="NYO76" s="473"/>
      <c r="NYP76" s="473"/>
      <c r="NYQ76" s="473"/>
      <c r="NYR76" s="473"/>
      <c r="NYS76" s="473"/>
      <c r="NYT76" s="473"/>
      <c r="NYU76" s="473"/>
      <c r="NYV76" s="473"/>
      <c r="NYW76" s="473"/>
      <c r="NYX76" s="473"/>
      <c r="NYY76" s="473"/>
      <c r="NYZ76" s="473"/>
      <c r="NZA76" s="473"/>
      <c r="NZB76" s="473"/>
      <c r="NZC76" s="473"/>
      <c r="NZD76" s="473"/>
      <c r="NZE76" s="473"/>
      <c r="NZF76" s="473"/>
      <c r="NZG76" s="473"/>
      <c r="NZH76" s="473"/>
      <c r="NZI76" s="473"/>
      <c r="NZJ76" s="473"/>
      <c r="NZK76" s="473"/>
      <c r="NZL76" s="473"/>
      <c r="NZM76" s="473"/>
      <c r="NZN76" s="473"/>
      <c r="NZO76" s="473"/>
      <c r="NZP76" s="473"/>
      <c r="NZQ76" s="473"/>
      <c r="NZR76" s="473"/>
      <c r="NZS76" s="473"/>
      <c r="NZT76" s="473"/>
      <c r="NZU76" s="473"/>
      <c r="NZV76" s="473"/>
      <c r="NZW76" s="473"/>
      <c r="NZX76" s="473"/>
      <c r="NZY76" s="473"/>
      <c r="NZZ76" s="473"/>
      <c r="OAA76" s="473"/>
      <c r="OAB76" s="473"/>
      <c r="OAC76" s="473"/>
      <c r="OAD76" s="473"/>
      <c r="OAE76" s="473"/>
      <c r="OAF76" s="473"/>
      <c r="OAG76" s="473"/>
      <c r="OAH76" s="473"/>
      <c r="OAI76" s="473"/>
      <c r="OAJ76" s="473"/>
      <c r="OAK76" s="473"/>
      <c r="OAL76" s="473"/>
      <c r="OAM76" s="473"/>
      <c r="OAN76" s="473"/>
      <c r="OAO76" s="473"/>
      <c r="OAP76" s="473"/>
      <c r="OAQ76" s="473"/>
      <c r="OAR76" s="473"/>
      <c r="OAS76" s="473"/>
      <c r="OAT76" s="473"/>
      <c r="OAU76" s="473"/>
      <c r="OAV76" s="473"/>
      <c r="OAW76" s="473"/>
      <c r="OAX76" s="473"/>
      <c r="OAY76" s="473"/>
      <c r="OAZ76" s="473"/>
      <c r="OBA76" s="473"/>
      <c r="OBB76" s="473"/>
      <c r="OBC76" s="473"/>
      <c r="OBD76" s="473"/>
      <c r="OBE76" s="473"/>
      <c r="OBF76" s="473"/>
      <c r="OBG76" s="473"/>
      <c r="OBH76" s="473"/>
      <c r="OBI76" s="473"/>
      <c r="OBJ76" s="473"/>
      <c r="OBK76" s="473"/>
      <c r="OBL76" s="473"/>
      <c r="OBM76" s="473"/>
      <c r="OBN76" s="473"/>
      <c r="OBO76" s="473"/>
      <c r="OBP76" s="473"/>
      <c r="OBQ76" s="473"/>
      <c r="OBR76" s="473"/>
      <c r="OBS76" s="473"/>
      <c r="OBT76" s="473"/>
      <c r="OBU76" s="473"/>
      <c r="OBV76" s="473"/>
      <c r="OBW76" s="473"/>
      <c r="OBX76" s="473"/>
      <c r="OBY76" s="473"/>
      <c r="OBZ76" s="473"/>
      <c r="OCA76" s="473"/>
      <c r="OCB76" s="473"/>
      <c r="OCC76" s="473"/>
      <c r="OCD76" s="473"/>
      <c r="OCE76" s="473"/>
      <c r="OCF76" s="473"/>
      <c r="OCG76" s="473"/>
      <c r="OCH76" s="473"/>
      <c r="OCI76" s="473"/>
      <c r="OCJ76" s="473"/>
      <c r="OCK76" s="473"/>
      <c r="OCL76" s="473"/>
      <c r="OCM76" s="473"/>
      <c r="OCN76" s="473"/>
      <c r="OCO76" s="473"/>
      <c r="OCP76" s="473"/>
      <c r="OCQ76" s="473"/>
      <c r="OCR76" s="473"/>
      <c r="OCS76" s="473"/>
      <c r="OCT76" s="473"/>
      <c r="OCU76" s="473"/>
      <c r="OCV76" s="473"/>
      <c r="OCW76" s="473"/>
      <c r="OCX76" s="473"/>
      <c r="OCY76" s="473"/>
      <c r="OCZ76" s="473"/>
      <c r="ODA76" s="473"/>
      <c r="ODB76" s="473"/>
      <c r="ODC76" s="473"/>
      <c r="ODD76" s="473"/>
      <c r="ODE76" s="473"/>
      <c r="ODF76" s="473"/>
      <c r="ODG76" s="473"/>
      <c r="ODH76" s="473"/>
      <c r="ODI76" s="473"/>
      <c r="ODJ76" s="473"/>
      <c r="ODK76" s="473"/>
      <c r="ODL76" s="473"/>
      <c r="ODM76" s="473"/>
      <c r="ODN76" s="473"/>
      <c r="ODO76" s="473"/>
      <c r="ODP76" s="473"/>
      <c r="ODQ76" s="473"/>
      <c r="ODR76" s="473"/>
      <c r="ODS76" s="473"/>
      <c r="ODT76" s="473"/>
      <c r="ODU76" s="473"/>
      <c r="ODV76" s="473"/>
      <c r="ODW76" s="473"/>
      <c r="ODX76" s="473"/>
      <c r="ODY76" s="473"/>
      <c r="ODZ76" s="473"/>
      <c r="OEA76" s="473"/>
      <c r="OEB76" s="473"/>
      <c r="OEC76" s="473"/>
      <c r="OED76" s="473"/>
      <c r="OEE76" s="473"/>
      <c r="OEF76" s="473"/>
      <c r="OEG76" s="473"/>
      <c r="OEH76" s="473"/>
      <c r="OEI76" s="473"/>
      <c r="OEJ76" s="473"/>
      <c r="OEK76" s="473"/>
      <c r="OEL76" s="473"/>
      <c r="OEM76" s="473"/>
      <c r="OEN76" s="473"/>
      <c r="OEO76" s="473"/>
      <c r="OEP76" s="473"/>
      <c r="OEQ76" s="473"/>
      <c r="OER76" s="473"/>
      <c r="OES76" s="473"/>
      <c r="OET76" s="473"/>
      <c r="OEU76" s="473"/>
      <c r="OEV76" s="473"/>
      <c r="OEW76" s="473"/>
      <c r="OEX76" s="473"/>
      <c r="OEY76" s="473"/>
      <c r="OEZ76" s="473"/>
      <c r="OFA76" s="473"/>
      <c r="OFB76" s="473"/>
      <c r="OFC76" s="473"/>
      <c r="OFD76" s="473"/>
      <c r="OFE76" s="473"/>
      <c r="OFF76" s="473"/>
      <c r="OFG76" s="473"/>
      <c r="OFH76" s="473"/>
      <c r="OFI76" s="473"/>
      <c r="OFJ76" s="473"/>
      <c r="OFK76" s="473"/>
      <c r="OFL76" s="473"/>
      <c r="OFM76" s="473"/>
      <c r="OFN76" s="473"/>
      <c r="OFO76" s="473"/>
      <c r="OFP76" s="473"/>
      <c r="OFQ76" s="473"/>
      <c r="OFR76" s="473"/>
      <c r="OFS76" s="473"/>
      <c r="OFT76" s="473"/>
      <c r="OFU76" s="473"/>
      <c r="OFV76" s="473"/>
      <c r="OFW76" s="473"/>
      <c r="OFX76" s="473"/>
      <c r="OFY76" s="473"/>
      <c r="OFZ76" s="473"/>
      <c r="OGA76" s="473"/>
      <c r="OGB76" s="473"/>
      <c r="OGC76" s="473"/>
      <c r="OGD76" s="473"/>
      <c r="OGE76" s="473"/>
      <c r="OGF76" s="473"/>
      <c r="OGG76" s="473"/>
      <c r="OGH76" s="473"/>
      <c r="OGI76" s="473"/>
      <c r="OGJ76" s="473"/>
      <c r="OGK76" s="473"/>
      <c r="OGL76" s="473"/>
      <c r="OGM76" s="473"/>
      <c r="OGN76" s="473"/>
      <c r="OGO76" s="473"/>
      <c r="OGP76" s="473"/>
      <c r="OGQ76" s="473"/>
      <c r="OGR76" s="473"/>
      <c r="OGS76" s="473"/>
      <c r="OGT76" s="473"/>
      <c r="OGU76" s="473"/>
      <c r="OGV76" s="473"/>
      <c r="OGW76" s="473"/>
      <c r="OGX76" s="473"/>
      <c r="OGY76" s="473"/>
      <c r="OGZ76" s="473"/>
      <c r="OHA76" s="473"/>
      <c r="OHB76" s="473"/>
      <c r="OHC76" s="473"/>
      <c r="OHD76" s="473"/>
      <c r="OHE76" s="473"/>
      <c r="OHF76" s="473"/>
      <c r="OHG76" s="473"/>
      <c r="OHH76" s="473"/>
      <c r="OHI76" s="473"/>
      <c r="OHJ76" s="473"/>
      <c r="OHK76" s="473"/>
      <c r="OHL76" s="473"/>
      <c r="OHM76" s="473"/>
      <c r="OHN76" s="473"/>
      <c r="OHO76" s="473"/>
      <c r="OHP76" s="473"/>
      <c r="OHQ76" s="473"/>
      <c r="OHR76" s="473"/>
      <c r="OHS76" s="473"/>
      <c r="OHT76" s="473"/>
      <c r="OHU76" s="473"/>
      <c r="OHV76" s="473"/>
      <c r="OHW76" s="473"/>
      <c r="OHX76" s="473"/>
      <c r="OHY76" s="473"/>
      <c r="OHZ76" s="473"/>
      <c r="OIA76" s="473"/>
      <c r="OIB76" s="473"/>
      <c r="OIC76" s="473"/>
      <c r="OID76" s="473"/>
      <c r="OIE76" s="473"/>
      <c r="OIF76" s="473"/>
      <c r="OIG76" s="473"/>
      <c r="OIH76" s="473"/>
      <c r="OII76" s="473"/>
      <c r="OIJ76" s="473"/>
      <c r="OIK76" s="473"/>
      <c r="OIL76" s="473"/>
      <c r="OIM76" s="473"/>
      <c r="OIN76" s="473"/>
      <c r="OIO76" s="473"/>
      <c r="OIP76" s="473"/>
      <c r="OIQ76" s="473"/>
      <c r="OIR76" s="473"/>
      <c r="OIS76" s="473"/>
      <c r="OIT76" s="473"/>
      <c r="OIU76" s="473"/>
      <c r="OIV76" s="473"/>
      <c r="OIW76" s="473"/>
      <c r="OIX76" s="473"/>
      <c r="OIY76" s="473"/>
      <c r="OIZ76" s="473"/>
      <c r="OJA76" s="473"/>
      <c r="OJB76" s="473"/>
      <c r="OJC76" s="473"/>
      <c r="OJD76" s="473"/>
      <c r="OJE76" s="473"/>
      <c r="OJF76" s="473"/>
      <c r="OJG76" s="473"/>
      <c r="OJH76" s="473"/>
      <c r="OJI76" s="473"/>
      <c r="OJJ76" s="473"/>
      <c r="OJK76" s="473"/>
      <c r="OJL76" s="473"/>
      <c r="OJM76" s="473"/>
      <c r="OJN76" s="473"/>
      <c r="OJO76" s="473"/>
      <c r="OJP76" s="473"/>
      <c r="OJQ76" s="473"/>
      <c r="OJR76" s="473"/>
      <c r="OJS76" s="473"/>
      <c r="OJT76" s="473"/>
      <c r="OJU76" s="473"/>
      <c r="OJV76" s="473"/>
      <c r="OJW76" s="473"/>
      <c r="OJX76" s="473"/>
      <c r="OJY76" s="473"/>
      <c r="OJZ76" s="473"/>
      <c r="OKA76" s="473"/>
      <c r="OKB76" s="473"/>
      <c r="OKC76" s="473"/>
      <c r="OKD76" s="473"/>
      <c r="OKE76" s="473"/>
      <c r="OKF76" s="473"/>
      <c r="OKG76" s="473"/>
      <c r="OKH76" s="473"/>
      <c r="OKI76" s="473"/>
      <c r="OKJ76" s="473"/>
      <c r="OKK76" s="473"/>
      <c r="OKL76" s="473"/>
      <c r="OKM76" s="473"/>
      <c r="OKN76" s="473"/>
      <c r="OKO76" s="473"/>
      <c r="OKP76" s="473"/>
      <c r="OKQ76" s="473"/>
      <c r="OKR76" s="473"/>
      <c r="OKS76" s="473"/>
      <c r="OKT76" s="473"/>
      <c r="OKU76" s="473"/>
      <c r="OKV76" s="473"/>
      <c r="OKW76" s="473"/>
      <c r="OKX76" s="473"/>
      <c r="OKY76" s="473"/>
      <c r="OKZ76" s="473"/>
      <c r="OLA76" s="473"/>
      <c r="OLB76" s="473"/>
      <c r="OLC76" s="473"/>
      <c r="OLD76" s="473"/>
      <c r="OLE76" s="473"/>
      <c r="OLF76" s="473"/>
      <c r="OLG76" s="473"/>
      <c r="OLH76" s="473"/>
      <c r="OLI76" s="473"/>
      <c r="OLJ76" s="473"/>
      <c r="OLK76" s="473"/>
      <c r="OLL76" s="473"/>
      <c r="OLM76" s="473"/>
      <c r="OLN76" s="473"/>
      <c r="OLO76" s="473"/>
      <c r="OLP76" s="473"/>
      <c r="OLQ76" s="473"/>
      <c r="OLR76" s="473"/>
      <c r="OLS76" s="473"/>
      <c r="OLT76" s="473"/>
      <c r="OLU76" s="473"/>
      <c r="OLV76" s="473"/>
      <c r="OLW76" s="473"/>
      <c r="OLX76" s="473"/>
      <c r="OLY76" s="473"/>
      <c r="OLZ76" s="473"/>
      <c r="OMA76" s="473"/>
      <c r="OMB76" s="473"/>
      <c r="OMC76" s="473"/>
      <c r="OMD76" s="473"/>
      <c r="OME76" s="473"/>
      <c r="OMF76" s="473"/>
      <c r="OMG76" s="473"/>
      <c r="OMH76" s="473"/>
      <c r="OMI76" s="473"/>
      <c r="OMJ76" s="473"/>
      <c r="OMK76" s="473"/>
      <c r="OML76" s="473"/>
      <c r="OMM76" s="473"/>
      <c r="OMN76" s="473"/>
      <c r="OMO76" s="473"/>
      <c r="OMP76" s="473"/>
      <c r="OMQ76" s="473"/>
      <c r="OMR76" s="473"/>
      <c r="OMS76" s="473"/>
      <c r="OMT76" s="473"/>
      <c r="OMU76" s="473"/>
      <c r="OMV76" s="473"/>
      <c r="OMW76" s="473"/>
      <c r="OMX76" s="473"/>
      <c r="OMY76" s="473"/>
      <c r="OMZ76" s="473"/>
      <c r="ONA76" s="473"/>
      <c r="ONB76" s="473"/>
      <c r="ONC76" s="473"/>
      <c r="OND76" s="473"/>
      <c r="ONE76" s="473"/>
      <c r="ONF76" s="473"/>
      <c r="ONG76" s="473"/>
      <c r="ONH76" s="473"/>
      <c r="ONI76" s="473"/>
      <c r="ONJ76" s="473"/>
      <c r="ONK76" s="473"/>
      <c r="ONL76" s="473"/>
      <c r="ONM76" s="473"/>
      <c r="ONN76" s="473"/>
      <c r="ONO76" s="473"/>
      <c r="ONP76" s="473"/>
      <c r="ONQ76" s="473"/>
      <c r="ONR76" s="473"/>
      <c r="ONS76" s="473"/>
      <c r="ONT76" s="473"/>
      <c r="ONU76" s="473"/>
      <c r="ONV76" s="473"/>
      <c r="ONW76" s="473"/>
      <c r="ONX76" s="473"/>
      <c r="ONY76" s="473"/>
      <c r="ONZ76" s="473"/>
      <c r="OOA76" s="473"/>
      <c r="OOB76" s="473"/>
      <c r="OOC76" s="473"/>
      <c r="OOD76" s="473"/>
      <c r="OOE76" s="473"/>
      <c r="OOF76" s="473"/>
      <c r="OOG76" s="473"/>
      <c r="OOH76" s="473"/>
      <c r="OOI76" s="473"/>
      <c r="OOJ76" s="473"/>
      <c r="OOK76" s="473"/>
      <c r="OOL76" s="473"/>
      <c r="OOM76" s="473"/>
      <c r="OON76" s="473"/>
      <c r="OOO76" s="473"/>
      <c r="OOP76" s="473"/>
      <c r="OOQ76" s="473"/>
      <c r="OOR76" s="473"/>
      <c r="OOS76" s="473"/>
      <c r="OOT76" s="473"/>
      <c r="OOU76" s="473"/>
      <c r="OOV76" s="473"/>
      <c r="OOW76" s="473"/>
      <c r="OOX76" s="473"/>
      <c r="OOY76" s="473"/>
      <c r="OOZ76" s="473"/>
      <c r="OPA76" s="473"/>
      <c r="OPB76" s="473"/>
      <c r="OPC76" s="473"/>
      <c r="OPD76" s="473"/>
      <c r="OPE76" s="473"/>
      <c r="OPF76" s="473"/>
      <c r="OPG76" s="473"/>
      <c r="OPH76" s="473"/>
      <c r="OPI76" s="473"/>
      <c r="OPJ76" s="473"/>
      <c r="OPK76" s="473"/>
      <c r="OPL76" s="473"/>
      <c r="OPM76" s="473"/>
      <c r="OPN76" s="473"/>
      <c r="OPO76" s="473"/>
      <c r="OPP76" s="473"/>
      <c r="OPQ76" s="473"/>
      <c r="OPR76" s="473"/>
      <c r="OPS76" s="473"/>
      <c r="OPT76" s="473"/>
      <c r="OPU76" s="473"/>
      <c r="OPV76" s="473"/>
      <c r="OPW76" s="473"/>
      <c r="OPX76" s="473"/>
      <c r="OPY76" s="473"/>
      <c r="OPZ76" s="473"/>
      <c r="OQA76" s="473"/>
      <c r="OQB76" s="473"/>
      <c r="OQC76" s="473"/>
      <c r="OQD76" s="473"/>
      <c r="OQE76" s="473"/>
      <c r="OQF76" s="473"/>
      <c r="OQG76" s="473"/>
      <c r="OQH76" s="473"/>
      <c r="OQI76" s="473"/>
      <c r="OQJ76" s="473"/>
      <c r="OQK76" s="473"/>
      <c r="OQL76" s="473"/>
      <c r="OQM76" s="473"/>
      <c r="OQN76" s="473"/>
      <c r="OQO76" s="473"/>
      <c r="OQP76" s="473"/>
      <c r="OQQ76" s="473"/>
      <c r="OQR76" s="473"/>
      <c r="OQS76" s="473"/>
      <c r="OQT76" s="473"/>
      <c r="OQU76" s="473"/>
      <c r="OQV76" s="473"/>
      <c r="OQW76" s="473"/>
      <c r="OQX76" s="473"/>
      <c r="OQY76" s="473"/>
      <c r="OQZ76" s="473"/>
      <c r="ORA76" s="473"/>
      <c r="ORB76" s="473"/>
      <c r="ORC76" s="473"/>
      <c r="ORD76" s="473"/>
      <c r="ORE76" s="473"/>
      <c r="ORF76" s="473"/>
      <c r="ORG76" s="473"/>
      <c r="ORH76" s="473"/>
      <c r="ORI76" s="473"/>
      <c r="ORJ76" s="473"/>
      <c r="ORK76" s="473"/>
      <c r="ORL76" s="473"/>
      <c r="ORM76" s="473"/>
      <c r="ORN76" s="473"/>
      <c r="ORO76" s="473"/>
      <c r="ORP76" s="473"/>
      <c r="ORQ76" s="473"/>
      <c r="ORR76" s="473"/>
      <c r="ORS76" s="473"/>
      <c r="ORT76" s="473"/>
      <c r="ORU76" s="473"/>
      <c r="ORV76" s="473"/>
      <c r="ORW76" s="473"/>
      <c r="ORX76" s="473"/>
      <c r="ORY76" s="473"/>
      <c r="ORZ76" s="473"/>
      <c r="OSA76" s="473"/>
      <c r="OSB76" s="473"/>
      <c r="OSC76" s="473"/>
      <c r="OSD76" s="473"/>
      <c r="OSE76" s="473"/>
      <c r="OSF76" s="473"/>
      <c r="OSG76" s="473"/>
      <c r="OSH76" s="473"/>
      <c r="OSI76" s="473"/>
      <c r="OSJ76" s="473"/>
      <c r="OSK76" s="473"/>
      <c r="OSL76" s="473"/>
      <c r="OSM76" s="473"/>
      <c r="OSN76" s="473"/>
      <c r="OSO76" s="473"/>
      <c r="OSP76" s="473"/>
      <c r="OSQ76" s="473"/>
      <c r="OSR76" s="473"/>
      <c r="OSS76" s="473"/>
      <c r="OST76" s="473"/>
      <c r="OSU76" s="473"/>
      <c r="OSV76" s="473"/>
      <c r="OSW76" s="473"/>
      <c r="OSX76" s="473"/>
      <c r="OSY76" s="473"/>
      <c r="OSZ76" s="473"/>
      <c r="OTA76" s="473"/>
      <c r="OTB76" s="473"/>
      <c r="OTC76" s="473"/>
      <c r="OTD76" s="473"/>
      <c r="OTE76" s="473"/>
      <c r="OTF76" s="473"/>
      <c r="OTG76" s="473"/>
      <c r="OTH76" s="473"/>
      <c r="OTI76" s="473"/>
      <c r="OTJ76" s="473"/>
      <c r="OTK76" s="473"/>
      <c r="OTL76" s="473"/>
      <c r="OTM76" s="473"/>
      <c r="OTN76" s="473"/>
      <c r="OTO76" s="473"/>
      <c r="OTP76" s="473"/>
      <c r="OTQ76" s="473"/>
      <c r="OTR76" s="473"/>
      <c r="OTS76" s="473"/>
      <c r="OTT76" s="473"/>
      <c r="OTU76" s="473"/>
      <c r="OTV76" s="473"/>
      <c r="OTW76" s="473"/>
      <c r="OTX76" s="473"/>
      <c r="OTY76" s="473"/>
      <c r="OTZ76" s="473"/>
      <c r="OUA76" s="473"/>
      <c r="OUB76" s="473"/>
      <c r="OUC76" s="473"/>
      <c r="OUD76" s="473"/>
      <c r="OUE76" s="473"/>
      <c r="OUF76" s="473"/>
      <c r="OUG76" s="473"/>
      <c r="OUH76" s="473"/>
      <c r="OUI76" s="473"/>
      <c r="OUJ76" s="473"/>
      <c r="OUK76" s="473"/>
      <c r="OUL76" s="473"/>
      <c r="OUM76" s="473"/>
      <c r="OUN76" s="473"/>
      <c r="OUO76" s="473"/>
      <c r="OUP76" s="473"/>
      <c r="OUQ76" s="473"/>
      <c r="OUR76" s="473"/>
      <c r="OUS76" s="473"/>
      <c r="OUT76" s="473"/>
      <c r="OUU76" s="473"/>
      <c r="OUV76" s="473"/>
      <c r="OUW76" s="473"/>
      <c r="OUX76" s="473"/>
      <c r="OUY76" s="473"/>
      <c r="OUZ76" s="473"/>
      <c r="OVA76" s="473"/>
      <c r="OVB76" s="473"/>
      <c r="OVC76" s="473"/>
      <c r="OVD76" s="473"/>
      <c r="OVE76" s="473"/>
      <c r="OVF76" s="473"/>
      <c r="OVG76" s="473"/>
      <c r="OVH76" s="473"/>
      <c r="OVI76" s="473"/>
      <c r="OVJ76" s="473"/>
      <c r="OVK76" s="473"/>
      <c r="OVL76" s="473"/>
      <c r="OVM76" s="473"/>
      <c r="OVN76" s="473"/>
      <c r="OVO76" s="473"/>
      <c r="OVP76" s="473"/>
      <c r="OVQ76" s="473"/>
      <c r="OVR76" s="473"/>
      <c r="OVS76" s="473"/>
      <c r="OVT76" s="473"/>
      <c r="OVU76" s="473"/>
      <c r="OVV76" s="473"/>
      <c r="OVW76" s="473"/>
      <c r="OVX76" s="473"/>
      <c r="OVY76" s="473"/>
      <c r="OVZ76" s="473"/>
      <c r="OWA76" s="473"/>
      <c r="OWB76" s="473"/>
      <c r="OWC76" s="473"/>
      <c r="OWD76" s="473"/>
      <c r="OWE76" s="473"/>
      <c r="OWF76" s="473"/>
      <c r="OWG76" s="473"/>
      <c r="OWH76" s="473"/>
      <c r="OWI76" s="473"/>
      <c r="OWJ76" s="473"/>
      <c r="OWK76" s="473"/>
      <c r="OWL76" s="473"/>
      <c r="OWM76" s="473"/>
      <c r="OWN76" s="473"/>
      <c r="OWO76" s="473"/>
      <c r="OWP76" s="473"/>
      <c r="OWQ76" s="473"/>
      <c r="OWR76" s="473"/>
      <c r="OWS76" s="473"/>
      <c r="OWT76" s="473"/>
      <c r="OWU76" s="473"/>
      <c r="OWV76" s="473"/>
      <c r="OWW76" s="473"/>
      <c r="OWX76" s="473"/>
      <c r="OWY76" s="473"/>
      <c r="OWZ76" s="473"/>
      <c r="OXA76" s="473"/>
      <c r="OXB76" s="473"/>
      <c r="OXC76" s="473"/>
      <c r="OXD76" s="473"/>
      <c r="OXE76" s="473"/>
      <c r="OXF76" s="473"/>
      <c r="OXG76" s="473"/>
      <c r="OXH76" s="473"/>
      <c r="OXI76" s="473"/>
      <c r="OXJ76" s="473"/>
      <c r="OXK76" s="473"/>
      <c r="OXL76" s="473"/>
      <c r="OXM76" s="473"/>
      <c r="OXN76" s="473"/>
      <c r="OXO76" s="473"/>
      <c r="OXP76" s="473"/>
      <c r="OXQ76" s="473"/>
      <c r="OXR76" s="473"/>
      <c r="OXS76" s="473"/>
      <c r="OXT76" s="473"/>
      <c r="OXU76" s="473"/>
      <c r="OXV76" s="473"/>
      <c r="OXW76" s="473"/>
      <c r="OXX76" s="473"/>
      <c r="OXY76" s="473"/>
      <c r="OXZ76" s="473"/>
      <c r="OYA76" s="473"/>
      <c r="OYB76" s="473"/>
      <c r="OYC76" s="473"/>
      <c r="OYD76" s="473"/>
      <c r="OYE76" s="473"/>
      <c r="OYF76" s="473"/>
      <c r="OYG76" s="473"/>
      <c r="OYH76" s="473"/>
      <c r="OYI76" s="473"/>
      <c r="OYJ76" s="473"/>
      <c r="OYK76" s="473"/>
      <c r="OYL76" s="473"/>
      <c r="OYM76" s="473"/>
      <c r="OYN76" s="473"/>
      <c r="OYO76" s="473"/>
      <c r="OYP76" s="473"/>
      <c r="OYQ76" s="473"/>
      <c r="OYR76" s="473"/>
      <c r="OYS76" s="473"/>
      <c r="OYT76" s="473"/>
      <c r="OYU76" s="473"/>
      <c r="OYV76" s="473"/>
      <c r="OYW76" s="473"/>
      <c r="OYX76" s="473"/>
      <c r="OYY76" s="473"/>
      <c r="OYZ76" s="473"/>
      <c r="OZA76" s="473"/>
      <c r="OZB76" s="473"/>
      <c r="OZC76" s="473"/>
      <c r="OZD76" s="473"/>
      <c r="OZE76" s="473"/>
      <c r="OZF76" s="473"/>
      <c r="OZG76" s="473"/>
      <c r="OZH76" s="473"/>
      <c r="OZI76" s="473"/>
      <c r="OZJ76" s="473"/>
      <c r="OZK76" s="473"/>
      <c r="OZL76" s="473"/>
      <c r="OZM76" s="473"/>
      <c r="OZN76" s="473"/>
      <c r="OZO76" s="473"/>
      <c r="OZP76" s="473"/>
      <c r="OZQ76" s="473"/>
      <c r="OZR76" s="473"/>
      <c r="OZS76" s="473"/>
      <c r="OZT76" s="473"/>
      <c r="OZU76" s="473"/>
      <c r="OZV76" s="473"/>
      <c r="OZW76" s="473"/>
      <c r="OZX76" s="473"/>
      <c r="OZY76" s="473"/>
      <c r="OZZ76" s="473"/>
      <c r="PAA76" s="473"/>
      <c r="PAB76" s="473"/>
      <c r="PAC76" s="473"/>
      <c r="PAD76" s="473"/>
      <c r="PAE76" s="473"/>
      <c r="PAF76" s="473"/>
      <c r="PAG76" s="473"/>
      <c r="PAH76" s="473"/>
      <c r="PAI76" s="473"/>
      <c r="PAJ76" s="473"/>
      <c r="PAK76" s="473"/>
      <c r="PAL76" s="473"/>
      <c r="PAM76" s="473"/>
      <c r="PAN76" s="473"/>
      <c r="PAO76" s="473"/>
      <c r="PAP76" s="473"/>
      <c r="PAQ76" s="473"/>
      <c r="PAR76" s="473"/>
      <c r="PAS76" s="473"/>
      <c r="PAT76" s="473"/>
      <c r="PAU76" s="473"/>
      <c r="PAV76" s="473"/>
      <c r="PAW76" s="473"/>
      <c r="PAX76" s="473"/>
      <c r="PAY76" s="473"/>
      <c r="PAZ76" s="473"/>
      <c r="PBA76" s="473"/>
      <c r="PBB76" s="473"/>
      <c r="PBC76" s="473"/>
      <c r="PBD76" s="473"/>
      <c r="PBE76" s="473"/>
      <c r="PBF76" s="473"/>
      <c r="PBG76" s="473"/>
      <c r="PBH76" s="473"/>
      <c r="PBI76" s="473"/>
      <c r="PBJ76" s="473"/>
      <c r="PBK76" s="473"/>
      <c r="PBL76" s="473"/>
      <c r="PBM76" s="473"/>
      <c r="PBN76" s="473"/>
      <c r="PBO76" s="473"/>
      <c r="PBP76" s="473"/>
      <c r="PBQ76" s="473"/>
      <c r="PBR76" s="473"/>
      <c r="PBS76" s="473"/>
      <c r="PBT76" s="473"/>
      <c r="PBU76" s="473"/>
      <c r="PBV76" s="473"/>
      <c r="PBW76" s="473"/>
      <c r="PBX76" s="473"/>
      <c r="PBY76" s="473"/>
      <c r="PBZ76" s="473"/>
      <c r="PCA76" s="473"/>
      <c r="PCB76" s="473"/>
      <c r="PCC76" s="473"/>
      <c r="PCD76" s="473"/>
      <c r="PCE76" s="473"/>
      <c r="PCF76" s="473"/>
      <c r="PCG76" s="473"/>
      <c r="PCH76" s="473"/>
      <c r="PCI76" s="473"/>
      <c r="PCJ76" s="473"/>
      <c r="PCK76" s="473"/>
      <c r="PCL76" s="473"/>
      <c r="PCM76" s="473"/>
      <c r="PCN76" s="473"/>
      <c r="PCO76" s="473"/>
      <c r="PCP76" s="473"/>
      <c r="PCQ76" s="473"/>
      <c r="PCR76" s="473"/>
      <c r="PCS76" s="473"/>
      <c r="PCT76" s="473"/>
      <c r="PCU76" s="473"/>
      <c r="PCV76" s="473"/>
      <c r="PCW76" s="473"/>
      <c r="PCX76" s="473"/>
      <c r="PCY76" s="473"/>
      <c r="PCZ76" s="473"/>
      <c r="PDA76" s="473"/>
      <c r="PDB76" s="473"/>
      <c r="PDC76" s="473"/>
      <c r="PDD76" s="473"/>
      <c r="PDE76" s="473"/>
      <c r="PDF76" s="473"/>
      <c r="PDG76" s="473"/>
      <c r="PDH76" s="473"/>
      <c r="PDI76" s="473"/>
      <c r="PDJ76" s="473"/>
      <c r="PDK76" s="473"/>
      <c r="PDL76" s="473"/>
      <c r="PDM76" s="473"/>
      <c r="PDN76" s="473"/>
      <c r="PDO76" s="473"/>
      <c r="PDP76" s="473"/>
      <c r="PDQ76" s="473"/>
      <c r="PDR76" s="473"/>
      <c r="PDS76" s="473"/>
      <c r="PDT76" s="473"/>
      <c r="PDU76" s="473"/>
      <c r="PDV76" s="473"/>
      <c r="PDW76" s="473"/>
      <c r="PDX76" s="473"/>
      <c r="PDY76" s="473"/>
      <c r="PDZ76" s="473"/>
      <c r="PEA76" s="473"/>
      <c r="PEB76" s="473"/>
      <c r="PEC76" s="473"/>
      <c r="PED76" s="473"/>
      <c r="PEE76" s="473"/>
      <c r="PEF76" s="473"/>
      <c r="PEG76" s="473"/>
      <c r="PEH76" s="473"/>
      <c r="PEI76" s="473"/>
      <c r="PEJ76" s="473"/>
      <c r="PEK76" s="473"/>
      <c r="PEL76" s="473"/>
      <c r="PEM76" s="473"/>
      <c r="PEN76" s="473"/>
      <c r="PEO76" s="473"/>
      <c r="PEP76" s="473"/>
      <c r="PEQ76" s="473"/>
      <c r="PER76" s="473"/>
      <c r="PES76" s="473"/>
      <c r="PET76" s="473"/>
      <c r="PEU76" s="473"/>
      <c r="PEV76" s="473"/>
      <c r="PEW76" s="473"/>
      <c r="PEX76" s="473"/>
      <c r="PEY76" s="473"/>
      <c r="PEZ76" s="473"/>
      <c r="PFA76" s="473"/>
      <c r="PFB76" s="473"/>
      <c r="PFC76" s="473"/>
      <c r="PFD76" s="473"/>
      <c r="PFE76" s="473"/>
      <c r="PFF76" s="473"/>
      <c r="PFG76" s="473"/>
      <c r="PFH76" s="473"/>
      <c r="PFI76" s="473"/>
      <c r="PFJ76" s="473"/>
      <c r="PFK76" s="473"/>
      <c r="PFL76" s="473"/>
      <c r="PFM76" s="473"/>
      <c r="PFN76" s="473"/>
      <c r="PFO76" s="473"/>
      <c r="PFP76" s="473"/>
      <c r="PFQ76" s="473"/>
      <c r="PFR76" s="473"/>
      <c r="PFS76" s="473"/>
      <c r="PFT76" s="473"/>
      <c r="PFU76" s="473"/>
      <c r="PFV76" s="473"/>
      <c r="PFW76" s="473"/>
      <c r="PFX76" s="473"/>
      <c r="PFY76" s="473"/>
      <c r="PFZ76" s="473"/>
      <c r="PGA76" s="473"/>
      <c r="PGB76" s="473"/>
      <c r="PGC76" s="473"/>
      <c r="PGD76" s="473"/>
      <c r="PGE76" s="473"/>
      <c r="PGF76" s="473"/>
      <c r="PGG76" s="473"/>
      <c r="PGH76" s="473"/>
      <c r="PGI76" s="473"/>
      <c r="PGJ76" s="473"/>
      <c r="PGK76" s="473"/>
      <c r="PGL76" s="473"/>
      <c r="PGM76" s="473"/>
      <c r="PGN76" s="473"/>
      <c r="PGO76" s="473"/>
      <c r="PGP76" s="473"/>
      <c r="PGQ76" s="473"/>
      <c r="PGR76" s="473"/>
      <c r="PGS76" s="473"/>
      <c r="PGT76" s="473"/>
      <c r="PGU76" s="473"/>
      <c r="PGV76" s="473"/>
      <c r="PGW76" s="473"/>
      <c r="PGX76" s="473"/>
      <c r="PGY76" s="473"/>
      <c r="PGZ76" s="473"/>
      <c r="PHA76" s="473"/>
      <c r="PHB76" s="473"/>
      <c r="PHC76" s="473"/>
      <c r="PHD76" s="473"/>
      <c r="PHE76" s="473"/>
      <c r="PHF76" s="473"/>
      <c r="PHG76" s="473"/>
      <c r="PHH76" s="473"/>
      <c r="PHI76" s="473"/>
      <c r="PHJ76" s="473"/>
      <c r="PHK76" s="473"/>
      <c r="PHL76" s="473"/>
      <c r="PHM76" s="473"/>
      <c r="PHN76" s="473"/>
      <c r="PHO76" s="473"/>
      <c r="PHP76" s="473"/>
      <c r="PHQ76" s="473"/>
      <c r="PHR76" s="473"/>
      <c r="PHS76" s="473"/>
      <c r="PHT76" s="473"/>
      <c r="PHU76" s="473"/>
      <c r="PHV76" s="473"/>
      <c r="PHW76" s="473"/>
      <c r="PHX76" s="473"/>
      <c r="PHY76" s="473"/>
      <c r="PHZ76" s="473"/>
      <c r="PIA76" s="473"/>
      <c r="PIB76" s="473"/>
      <c r="PIC76" s="473"/>
      <c r="PID76" s="473"/>
      <c r="PIE76" s="473"/>
      <c r="PIF76" s="473"/>
      <c r="PIG76" s="473"/>
      <c r="PIH76" s="473"/>
      <c r="PII76" s="473"/>
      <c r="PIJ76" s="473"/>
      <c r="PIK76" s="473"/>
      <c r="PIL76" s="473"/>
      <c r="PIM76" s="473"/>
      <c r="PIN76" s="473"/>
      <c r="PIO76" s="473"/>
      <c r="PIP76" s="473"/>
      <c r="PIQ76" s="473"/>
      <c r="PIR76" s="473"/>
      <c r="PIS76" s="473"/>
      <c r="PIT76" s="473"/>
      <c r="PIU76" s="473"/>
      <c r="PIV76" s="473"/>
      <c r="PIW76" s="473"/>
      <c r="PIX76" s="473"/>
      <c r="PIY76" s="473"/>
      <c r="PIZ76" s="473"/>
      <c r="PJA76" s="473"/>
      <c r="PJB76" s="473"/>
      <c r="PJC76" s="473"/>
      <c r="PJD76" s="473"/>
      <c r="PJE76" s="473"/>
      <c r="PJF76" s="473"/>
      <c r="PJG76" s="473"/>
      <c r="PJH76" s="473"/>
      <c r="PJI76" s="473"/>
      <c r="PJJ76" s="473"/>
      <c r="PJK76" s="473"/>
      <c r="PJL76" s="473"/>
      <c r="PJM76" s="473"/>
      <c r="PJN76" s="473"/>
      <c r="PJO76" s="473"/>
      <c r="PJP76" s="473"/>
      <c r="PJQ76" s="473"/>
      <c r="PJR76" s="473"/>
      <c r="PJS76" s="473"/>
      <c r="PJT76" s="473"/>
      <c r="PJU76" s="473"/>
      <c r="PJV76" s="473"/>
      <c r="PJW76" s="473"/>
      <c r="PJX76" s="473"/>
      <c r="PJY76" s="473"/>
      <c r="PJZ76" s="473"/>
      <c r="PKA76" s="473"/>
      <c r="PKB76" s="473"/>
      <c r="PKC76" s="473"/>
      <c r="PKD76" s="473"/>
      <c r="PKE76" s="473"/>
      <c r="PKF76" s="473"/>
      <c r="PKG76" s="473"/>
      <c r="PKH76" s="473"/>
      <c r="PKI76" s="473"/>
      <c r="PKJ76" s="473"/>
      <c r="PKK76" s="473"/>
      <c r="PKL76" s="473"/>
      <c r="PKM76" s="473"/>
      <c r="PKN76" s="473"/>
      <c r="PKO76" s="473"/>
      <c r="PKP76" s="473"/>
      <c r="PKQ76" s="473"/>
      <c r="PKR76" s="473"/>
      <c r="PKS76" s="473"/>
      <c r="PKT76" s="473"/>
      <c r="PKU76" s="473"/>
      <c r="PKV76" s="473"/>
      <c r="PKW76" s="473"/>
      <c r="PKX76" s="473"/>
      <c r="PKY76" s="473"/>
      <c r="PKZ76" s="473"/>
      <c r="PLA76" s="473"/>
      <c r="PLB76" s="473"/>
      <c r="PLC76" s="473"/>
      <c r="PLD76" s="473"/>
      <c r="PLE76" s="473"/>
      <c r="PLF76" s="473"/>
      <c r="PLG76" s="473"/>
      <c r="PLH76" s="473"/>
      <c r="PLI76" s="473"/>
      <c r="PLJ76" s="473"/>
      <c r="PLK76" s="473"/>
      <c r="PLL76" s="473"/>
      <c r="PLM76" s="473"/>
      <c r="PLN76" s="473"/>
      <c r="PLO76" s="473"/>
      <c r="PLP76" s="473"/>
      <c r="PLQ76" s="473"/>
      <c r="PLR76" s="473"/>
      <c r="PLS76" s="473"/>
      <c r="PLT76" s="473"/>
      <c r="PLU76" s="473"/>
      <c r="PLV76" s="473"/>
      <c r="PLW76" s="473"/>
      <c r="PLX76" s="473"/>
      <c r="PLY76" s="473"/>
      <c r="PLZ76" s="473"/>
      <c r="PMA76" s="473"/>
      <c r="PMB76" s="473"/>
      <c r="PMC76" s="473"/>
      <c r="PMD76" s="473"/>
      <c r="PME76" s="473"/>
      <c r="PMF76" s="473"/>
      <c r="PMG76" s="473"/>
      <c r="PMH76" s="473"/>
      <c r="PMI76" s="473"/>
      <c r="PMJ76" s="473"/>
      <c r="PMK76" s="473"/>
      <c r="PML76" s="473"/>
      <c r="PMM76" s="473"/>
      <c r="PMN76" s="473"/>
      <c r="PMO76" s="473"/>
      <c r="PMP76" s="473"/>
      <c r="PMQ76" s="473"/>
      <c r="PMR76" s="473"/>
      <c r="PMS76" s="473"/>
      <c r="PMT76" s="473"/>
      <c r="PMU76" s="473"/>
      <c r="PMV76" s="473"/>
      <c r="PMW76" s="473"/>
      <c r="PMX76" s="473"/>
      <c r="PMY76" s="473"/>
      <c r="PMZ76" s="473"/>
      <c r="PNA76" s="473"/>
      <c r="PNB76" s="473"/>
      <c r="PNC76" s="473"/>
      <c r="PND76" s="473"/>
      <c r="PNE76" s="473"/>
      <c r="PNF76" s="473"/>
      <c r="PNG76" s="473"/>
      <c r="PNH76" s="473"/>
      <c r="PNI76" s="473"/>
      <c r="PNJ76" s="473"/>
      <c r="PNK76" s="473"/>
      <c r="PNL76" s="473"/>
      <c r="PNM76" s="473"/>
      <c r="PNN76" s="473"/>
      <c r="PNO76" s="473"/>
      <c r="PNP76" s="473"/>
      <c r="PNQ76" s="473"/>
      <c r="PNR76" s="473"/>
      <c r="PNS76" s="473"/>
      <c r="PNT76" s="473"/>
      <c r="PNU76" s="473"/>
      <c r="PNV76" s="473"/>
      <c r="PNW76" s="473"/>
      <c r="PNX76" s="473"/>
      <c r="PNY76" s="473"/>
      <c r="PNZ76" s="473"/>
      <c r="POA76" s="473"/>
      <c r="POB76" s="473"/>
      <c r="POC76" s="473"/>
      <c r="POD76" s="473"/>
      <c r="POE76" s="473"/>
      <c r="POF76" s="473"/>
      <c r="POG76" s="473"/>
      <c r="POH76" s="473"/>
      <c r="POI76" s="473"/>
      <c r="POJ76" s="473"/>
      <c r="POK76" s="473"/>
      <c r="POL76" s="473"/>
      <c r="POM76" s="473"/>
      <c r="PON76" s="473"/>
      <c r="POO76" s="473"/>
      <c r="POP76" s="473"/>
      <c r="POQ76" s="473"/>
      <c r="POR76" s="473"/>
      <c r="POS76" s="473"/>
      <c r="POT76" s="473"/>
      <c r="POU76" s="473"/>
      <c r="POV76" s="473"/>
      <c r="POW76" s="473"/>
      <c r="POX76" s="473"/>
      <c r="POY76" s="473"/>
      <c r="POZ76" s="473"/>
      <c r="PPA76" s="473"/>
      <c r="PPB76" s="473"/>
      <c r="PPC76" s="473"/>
      <c r="PPD76" s="473"/>
      <c r="PPE76" s="473"/>
      <c r="PPF76" s="473"/>
      <c r="PPG76" s="473"/>
      <c r="PPH76" s="473"/>
      <c r="PPI76" s="473"/>
      <c r="PPJ76" s="473"/>
      <c r="PPK76" s="473"/>
      <c r="PPL76" s="473"/>
      <c r="PPM76" s="473"/>
      <c r="PPN76" s="473"/>
      <c r="PPO76" s="473"/>
      <c r="PPP76" s="473"/>
      <c r="PPQ76" s="473"/>
      <c r="PPR76" s="473"/>
      <c r="PPS76" s="473"/>
      <c r="PPT76" s="473"/>
      <c r="PPU76" s="473"/>
      <c r="PPV76" s="473"/>
      <c r="PPW76" s="473"/>
      <c r="PPX76" s="473"/>
      <c r="PPY76" s="473"/>
      <c r="PPZ76" s="473"/>
      <c r="PQA76" s="473"/>
      <c r="PQB76" s="473"/>
      <c r="PQC76" s="473"/>
      <c r="PQD76" s="473"/>
      <c r="PQE76" s="473"/>
      <c r="PQF76" s="473"/>
      <c r="PQG76" s="473"/>
      <c r="PQH76" s="473"/>
      <c r="PQI76" s="473"/>
      <c r="PQJ76" s="473"/>
      <c r="PQK76" s="473"/>
      <c r="PQL76" s="473"/>
      <c r="PQM76" s="473"/>
      <c r="PQN76" s="473"/>
      <c r="PQO76" s="473"/>
      <c r="PQP76" s="473"/>
      <c r="PQQ76" s="473"/>
      <c r="PQR76" s="473"/>
      <c r="PQS76" s="473"/>
      <c r="PQT76" s="473"/>
      <c r="PQU76" s="473"/>
      <c r="PQV76" s="473"/>
      <c r="PQW76" s="473"/>
      <c r="PQX76" s="473"/>
      <c r="PQY76" s="473"/>
      <c r="PQZ76" s="473"/>
      <c r="PRA76" s="473"/>
      <c r="PRB76" s="473"/>
      <c r="PRC76" s="473"/>
      <c r="PRD76" s="473"/>
      <c r="PRE76" s="473"/>
      <c r="PRF76" s="473"/>
      <c r="PRG76" s="473"/>
      <c r="PRH76" s="473"/>
      <c r="PRI76" s="473"/>
      <c r="PRJ76" s="473"/>
      <c r="PRK76" s="473"/>
      <c r="PRL76" s="473"/>
      <c r="PRM76" s="473"/>
      <c r="PRN76" s="473"/>
      <c r="PRO76" s="473"/>
      <c r="PRP76" s="473"/>
      <c r="PRQ76" s="473"/>
      <c r="PRR76" s="473"/>
      <c r="PRS76" s="473"/>
      <c r="PRT76" s="473"/>
      <c r="PRU76" s="473"/>
      <c r="PRV76" s="473"/>
      <c r="PRW76" s="473"/>
      <c r="PRX76" s="473"/>
      <c r="PRY76" s="473"/>
      <c r="PRZ76" s="473"/>
      <c r="PSA76" s="473"/>
      <c r="PSB76" s="473"/>
      <c r="PSC76" s="473"/>
      <c r="PSD76" s="473"/>
      <c r="PSE76" s="473"/>
      <c r="PSF76" s="473"/>
      <c r="PSG76" s="473"/>
      <c r="PSH76" s="473"/>
      <c r="PSI76" s="473"/>
      <c r="PSJ76" s="473"/>
      <c r="PSK76" s="473"/>
      <c r="PSL76" s="473"/>
      <c r="PSM76" s="473"/>
      <c r="PSN76" s="473"/>
      <c r="PSO76" s="473"/>
      <c r="PSP76" s="473"/>
      <c r="PSQ76" s="473"/>
      <c r="PSR76" s="473"/>
      <c r="PSS76" s="473"/>
      <c r="PST76" s="473"/>
      <c r="PSU76" s="473"/>
      <c r="PSV76" s="473"/>
      <c r="PSW76" s="473"/>
      <c r="PSX76" s="473"/>
      <c r="PSY76" s="473"/>
      <c r="PSZ76" s="473"/>
      <c r="PTA76" s="473"/>
      <c r="PTB76" s="473"/>
      <c r="PTC76" s="473"/>
      <c r="PTD76" s="473"/>
      <c r="PTE76" s="473"/>
      <c r="PTF76" s="473"/>
      <c r="PTG76" s="473"/>
      <c r="PTH76" s="473"/>
      <c r="PTI76" s="473"/>
      <c r="PTJ76" s="473"/>
      <c r="PTK76" s="473"/>
      <c r="PTL76" s="473"/>
      <c r="PTM76" s="473"/>
      <c r="PTN76" s="473"/>
      <c r="PTO76" s="473"/>
      <c r="PTP76" s="473"/>
      <c r="PTQ76" s="473"/>
      <c r="PTR76" s="473"/>
      <c r="PTS76" s="473"/>
      <c r="PTT76" s="473"/>
      <c r="PTU76" s="473"/>
      <c r="PTV76" s="473"/>
      <c r="PTW76" s="473"/>
      <c r="PTX76" s="473"/>
      <c r="PTY76" s="473"/>
      <c r="PTZ76" s="473"/>
      <c r="PUA76" s="473"/>
      <c r="PUB76" s="473"/>
      <c r="PUC76" s="473"/>
      <c r="PUD76" s="473"/>
      <c r="PUE76" s="473"/>
      <c r="PUF76" s="473"/>
      <c r="PUG76" s="473"/>
      <c r="PUH76" s="473"/>
      <c r="PUI76" s="473"/>
      <c r="PUJ76" s="473"/>
      <c r="PUK76" s="473"/>
      <c r="PUL76" s="473"/>
      <c r="PUM76" s="473"/>
      <c r="PUN76" s="473"/>
      <c r="PUO76" s="473"/>
      <c r="PUP76" s="473"/>
      <c r="PUQ76" s="473"/>
      <c r="PUR76" s="473"/>
      <c r="PUS76" s="473"/>
      <c r="PUT76" s="473"/>
      <c r="PUU76" s="473"/>
      <c r="PUV76" s="473"/>
      <c r="PUW76" s="473"/>
      <c r="PUX76" s="473"/>
      <c r="PUY76" s="473"/>
      <c r="PUZ76" s="473"/>
      <c r="PVA76" s="473"/>
      <c r="PVB76" s="473"/>
      <c r="PVC76" s="473"/>
      <c r="PVD76" s="473"/>
      <c r="PVE76" s="473"/>
      <c r="PVF76" s="473"/>
      <c r="PVG76" s="473"/>
      <c r="PVH76" s="473"/>
      <c r="PVI76" s="473"/>
      <c r="PVJ76" s="473"/>
      <c r="PVK76" s="473"/>
      <c r="PVL76" s="473"/>
      <c r="PVM76" s="473"/>
      <c r="PVN76" s="473"/>
      <c r="PVO76" s="473"/>
      <c r="PVP76" s="473"/>
      <c r="PVQ76" s="473"/>
      <c r="PVR76" s="473"/>
      <c r="PVS76" s="473"/>
      <c r="PVT76" s="473"/>
      <c r="PVU76" s="473"/>
      <c r="PVV76" s="473"/>
      <c r="PVW76" s="473"/>
      <c r="PVX76" s="473"/>
      <c r="PVY76" s="473"/>
      <c r="PVZ76" s="473"/>
      <c r="PWA76" s="473"/>
      <c r="PWB76" s="473"/>
      <c r="PWC76" s="473"/>
      <c r="PWD76" s="473"/>
      <c r="PWE76" s="473"/>
      <c r="PWF76" s="473"/>
      <c r="PWG76" s="473"/>
      <c r="PWH76" s="473"/>
      <c r="PWI76" s="473"/>
      <c r="PWJ76" s="473"/>
      <c r="PWK76" s="473"/>
      <c r="PWL76" s="473"/>
      <c r="PWM76" s="473"/>
      <c r="PWN76" s="473"/>
      <c r="PWO76" s="473"/>
      <c r="PWP76" s="473"/>
      <c r="PWQ76" s="473"/>
      <c r="PWR76" s="473"/>
      <c r="PWS76" s="473"/>
      <c r="PWT76" s="473"/>
      <c r="PWU76" s="473"/>
      <c r="PWV76" s="473"/>
      <c r="PWW76" s="473"/>
      <c r="PWX76" s="473"/>
      <c r="PWY76" s="473"/>
      <c r="PWZ76" s="473"/>
      <c r="PXA76" s="473"/>
      <c r="PXB76" s="473"/>
      <c r="PXC76" s="473"/>
      <c r="PXD76" s="473"/>
      <c r="PXE76" s="473"/>
      <c r="PXF76" s="473"/>
      <c r="PXG76" s="473"/>
      <c r="PXH76" s="473"/>
      <c r="PXI76" s="473"/>
      <c r="PXJ76" s="473"/>
      <c r="PXK76" s="473"/>
      <c r="PXL76" s="473"/>
      <c r="PXM76" s="473"/>
      <c r="PXN76" s="473"/>
      <c r="PXO76" s="473"/>
      <c r="PXP76" s="473"/>
      <c r="PXQ76" s="473"/>
      <c r="PXR76" s="473"/>
      <c r="PXS76" s="473"/>
      <c r="PXT76" s="473"/>
      <c r="PXU76" s="473"/>
      <c r="PXV76" s="473"/>
      <c r="PXW76" s="473"/>
      <c r="PXX76" s="473"/>
      <c r="PXY76" s="473"/>
      <c r="PXZ76" s="473"/>
      <c r="PYA76" s="473"/>
      <c r="PYB76" s="473"/>
      <c r="PYC76" s="473"/>
      <c r="PYD76" s="473"/>
      <c r="PYE76" s="473"/>
      <c r="PYF76" s="473"/>
      <c r="PYG76" s="473"/>
      <c r="PYH76" s="473"/>
      <c r="PYI76" s="473"/>
      <c r="PYJ76" s="473"/>
      <c r="PYK76" s="473"/>
      <c r="PYL76" s="473"/>
      <c r="PYM76" s="473"/>
      <c r="PYN76" s="473"/>
      <c r="PYO76" s="473"/>
      <c r="PYP76" s="473"/>
      <c r="PYQ76" s="473"/>
      <c r="PYR76" s="473"/>
      <c r="PYS76" s="473"/>
      <c r="PYT76" s="473"/>
      <c r="PYU76" s="473"/>
      <c r="PYV76" s="473"/>
      <c r="PYW76" s="473"/>
      <c r="PYX76" s="473"/>
      <c r="PYY76" s="473"/>
      <c r="PYZ76" s="473"/>
      <c r="PZA76" s="473"/>
      <c r="PZB76" s="473"/>
      <c r="PZC76" s="473"/>
      <c r="PZD76" s="473"/>
      <c r="PZE76" s="473"/>
      <c r="PZF76" s="473"/>
      <c r="PZG76" s="473"/>
      <c r="PZH76" s="473"/>
      <c r="PZI76" s="473"/>
      <c r="PZJ76" s="473"/>
      <c r="PZK76" s="473"/>
      <c r="PZL76" s="473"/>
      <c r="PZM76" s="473"/>
      <c r="PZN76" s="473"/>
      <c r="PZO76" s="473"/>
      <c r="PZP76" s="473"/>
      <c r="PZQ76" s="473"/>
      <c r="PZR76" s="473"/>
      <c r="PZS76" s="473"/>
      <c r="PZT76" s="473"/>
      <c r="PZU76" s="473"/>
      <c r="PZV76" s="473"/>
      <c r="PZW76" s="473"/>
      <c r="PZX76" s="473"/>
      <c r="PZY76" s="473"/>
      <c r="PZZ76" s="473"/>
      <c r="QAA76" s="473"/>
      <c r="QAB76" s="473"/>
      <c r="QAC76" s="473"/>
      <c r="QAD76" s="473"/>
      <c r="QAE76" s="473"/>
      <c r="QAF76" s="473"/>
      <c r="QAG76" s="473"/>
      <c r="QAH76" s="473"/>
      <c r="QAI76" s="473"/>
      <c r="QAJ76" s="473"/>
      <c r="QAK76" s="473"/>
      <c r="QAL76" s="473"/>
      <c r="QAM76" s="473"/>
      <c r="QAN76" s="473"/>
      <c r="QAO76" s="473"/>
      <c r="QAP76" s="473"/>
      <c r="QAQ76" s="473"/>
      <c r="QAR76" s="473"/>
      <c r="QAS76" s="473"/>
      <c r="QAT76" s="473"/>
      <c r="QAU76" s="473"/>
      <c r="QAV76" s="473"/>
      <c r="QAW76" s="473"/>
      <c r="QAX76" s="473"/>
      <c r="QAY76" s="473"/>
      <c r="QAZ76" s="473"/>
      <c r="QBA76" s="473"/>
      <c r="QBB76" s="473"/>
      <c r="QBC76" s="473"/>
      <c r="QBD76" s="473"/>
      <c r="QBE76" s="473"/>
      <c r="QBF76" s="473"/>
      <c r="QBG76" s="473"/>
      <c r="QBH76" s="473"/>
      <c r="QBI76" s="473"/>
      <c r="QBJ76" s="473"/>
      <c r="QBK76" s="473"/>
      <c r="QBL76" s="473"/>
      <c r="QBM76" s="473"/>
      <c r="QBN76" s="473"/>
      <c r="QBO76" s="473"/>
      <c r="QBP76" s="473"/>
      <c r="QBQ76" s="473"/>
      <c r="QBR76" s="473"/>
      <c r="QBS76" s="473"/>
      <c r="QBT76" s="473"/>
      <c r="QBU76" s="473"/>
      <c r="QBV76" s="473"/>
      <c r="QBW76" s="473"/>
      <c r="QBX76" s="473"/>
      <c r="QBY76" s="473"/>
      <c r="QBZ76" s="473"/>
      <c r="QCA76" s="473"/>
      <c r="QCB76" s="473"/>
      <c r="QCC76" s="473"/>
      <c r="QCD76" s="473"/>
      <c r="QCE76" s="473"/>
      <c r="QCF76" s="473"/>
      <c r="QCG76" s="473"/>
      <c r="QCH76" s="473"/>
      <c r="QCI76" s="473"/>
      <c r="QCJ76" s="473"/>
      <c r="QCK76" s="473"/>
      <c r="QCL76" s="473"/>
      <c r="QCM76" s="473"/>
      <c r="QCN76" s="473"/>
      <c r="QCO76" s="473"/>
      <c r="QCP76" s="473"/>
      <c r="QCQ76" s="473"/>
      <c r="QCR76" s="473"/>
      <c r="QCS76" s="473"/>
      <c r="QCT76" s="473"/>
      <c r="QCU76" s="473"/>
      <c r="QCV76" s="473"/>
      <c r="QCW76" s="473"/>
      <c r="QCX76" s="473"/>
      <c r="QCY76" s="473"/>
      <c r="QCZ76" s="473"/>
      <c r="QDA76" s="473"/>
      <c r="QDB76" s="473"/>
      <c r="QDC76" s="473"/>
      <c r="QDD76" s="473"/>
      <c r="QDE76" s="473"/>
      <c r="QDF76" s="473"/>
      <c r="QDG76" s="473"/>
      <c r="QDH76" s="473"/>
      <c r="QDI76" s="473"/>
      <c r="QDJ76" s="473"/>
      <c r="QDK76" s="473"/>
      <c r="QDL76" s="473"/>
      <c r="QDM76" s="473"/>
      <c r="QDN76" s="473"/>
      <c r="QDO76" s="473"/>
      <c r="QDP76" s="473"/>
      <c r="QDQ76" s="473"/>
      <c r="QDR76" s="473"/>
      <c r="QDS76" s="473"/>
      <c r="QDT76" s="473"/>
      <c r="QDU76" s="473"/>
      <c r="QDV76" s="473"/>
      <c r="QDW76" s="473"/>
      <c r="QDX76" s="473"/>
      <c r="QDY76" s="473"/>
      <c r="QDZ76" s="473"/>
      <c r="QEA76" s="473"/>
      <c r="QEB76" s="473"/>
      <c r="QEC76" s="473"/>
      <c r="QED76" s="473"/>
      <c r="QEE76" s="473"/>
      <c r="QEF76" s="473"/>
      <c r="QEG76" s="473"/>
      <c r="QEH76" s="473"/>
      <c r="QEI76" s="473"/>
      <c r="QEJ76" s="473"/>
      <c r="QEK76" s="473"/>
      <c r="QEL76" s="473"/>
      <c r="QEM76" s="473"/>
      <c r="QEN76" s="473"/>
      <c r="QEO76" s="473"/>
      <c r="QEP76" s="473"/>
      <c r="QEQ76" s="473"/>
      <c r="QER76" s="473"/>
      <c r="QES76" s="473"/>
      <c r="QET76" s="473"/>
      <c r="QEU76" s="473"/>
      <c r="QEV76" s="473"/>
      <c r="QEW76" s="473"/>
      <c r="QEX76" s="473"/>
      <c r="QEY76" s="473"/>
      <c r="QEZ76" s="473"/>
      <c r="QFA76" s="473"/>
      <c r="QFB76" s="473"/>
      <c r="QFC76" s="473"/>
      <c r="QFD76" s="473"/>
      <c r="QFE76" s="473"/>
      <c r="QFF76" s="473"/>
      <c r="QFG76" s="473"/>
      <c r="QFH76" s="473"/>
      <c r="QFI76" s="473"/>
      <c r="QFJ76" s="473"/>
      <c r="QFK76" s="473"/>
      <c r="QFL76" s="473"/>
      <c r="QFM76" s="473"/>
      <c r="QFN76" s="473"/>
      <c r="QFO76" s="473"/>
      <c r="QFP76" s="473"/>
      <c r="QFQ76" s="473"/>
      <c r="QFR76" s="473"/>
      <c r="QFS76" s="473"/>
      <c r="QFT76" s="473"/>
      <c r="QFU76" s="473"/>
      <c r="QFV76" s="473"/>
      <c r="QFW76" s="473"/>
      <c r="QFX76" s="473"/>
      <c r="QFY76" s="473"/>
      <c r="QFZ76" s="473"/>
      <c r="QGA76" s="473"/>
      <c r="QGB76" s="473"/>
      <c r="QGC76" s="473"/>
      <c r="QGD76" s="473"/>
      <c r="QGE76" s="473"/>
      <c r="QGF76" s="473"/>
      <c r="QGG76" s="473"/>
      <c r="QGH76" s="473"/>
      <c r="QGI76" s="473"/>
      <c r="QGJ76" s="473"/>
      <c r="QGK76" s="473"/>
      <c r="QGL76" s="473"/>
      <c r="QGM76" s="473"/>
      <c r="QGN76" s="473"/>
      <c r="QGO76" s="473"/>
      <c r="QGP76" s="473"/>
      <c r="QGQ76" s="473"/>
      <c r="QGR76" s="473"/>
      <c r="QGS76" s="473"/>
      <c r="QGT76" s="473"/>
      <c r="QGU76" s="473"/>
      <c r="QGV76" s="473"/>
      <c r="QGW76" s="473"/>
      <c r="QGX76" s="473"/>
      <c r="QGY76" s="473"/>
      <c r="QGZ76" s="473"/>
      <c r="QHA76" s="473"/>
      <c r="QHB76" s="473"/>
      <c r="QHC76" s="473"/>
      <c r="QHD76" s="473"/>
      <c r="QHE76" s="473"/>
      <c r="QHF76" s="473"/>
      <c r="QHG76" s="473"/>
      <c r="QHH76" s="473"/>
      <c r="QHI76" s="473"/>
      <c r="QHJ76" s="473"/>
      <c r="QHK76" s="473"/>
      <c r="QHL76" s="473"/>
      <c r="QHM76" s="473"/>
      <c r="QHN76" s="473"/>
      <c r="QHO76" s="473"/>
      <c r="QHP76" s="473"/>
      <c r="QHQ76" s="473"/>
      <c r="QHR76" s="473"/>
      <c r="QHS76" s="473"/>
      <c r="QHT76" s="473"/>
      <c r="QHU76" s="473"/>
      <c r="QHV76" s="473"/>
      <c r="QHW76" s="473"/>
      <c r="QHX76" s="473"/>
      <c r="QHY76" s="473"/>
      <c r="QHZ76" s="473"/>
      <c r="QIA76" s="473"/>
      <c r="QIB76" s="473"/>
      <c r="QIC76" s="473"/>
      <c r="QID76" s="473"/>
      <c r="QIE76" s="473"/>
      <c r="QIF76" s="473"/>
      <c r="QIG76" s="473"/>
      <c r="QIH76" s="473"/>
      <c r="QII76" s="473"/>
      <c r="QIJ76" s="473"/>
      <c r="QIK76" s="473"/>
      <c r="QIL76" s="473"/>
      <c r="QIM76" s="473"/>
      <c r="QIN76" s="473"/>
      <c r="QIO76" s="473"/>
      <c r="QIP76" s="473"/>
      <c r="QIQ76" s="473"/>
      <c r="QIR76" s="473"/>
      <c r="QIS76" s="473"/>
      <c r="QIT76" s="473"/>
      <c r="QIU76" s="473"/>
      <c r="QIV76" s="473"/>
      <c r="QIW76" s="473"/>
      <c r="QIX76" s="473"/>
      <c r="QIY76" s="473"/>
      <c r="QIZ76" s="473"/>
      <c r="QJA76" s="473"/>
      <c r="QJB76" s="473"/>
      <c r="QJC76" s="473"/>
      <c r="QJD76" s="473"/>
      <c r="QJE76" s="473"/>
      <c r="QJF76" s="473"/>
      <c r="QJG76" s="473"/>
      <c r="QJH76" s="473"/>
      <c r="QJI76" s="473"/>
      <c r="QJJ76" s="473"/>
      <c r="QJK76" s="473"/>
      <c r="QJL76" s="473"/>
      <c r="QJM76" s="473"/>
      <c r="QJN76" s="473"/>
      <c r="QJO76" s="473"/>
      <c r="QJP76" s="473"/>
      <c r="QJQ76" s="473"/>
      <c r="QJR76" s="473"/>
      <c r="QJS76" s="473"/>
      <c r="QJT76" s="473"/>
      <c r="QJU76" s="473"/>
      <c r="QJV76" s="473"/>
      <c r="QJW76" s="473"/>
      <c r="QJX76" s="473"/>
      <c r="QJY76" s="473"/>
      <c r="QJZ76" s="473"/>
      <c r="QKA76" s="473"/>
      <c r="QKB76" s="473"/>
      <c r="QKC76" s="473"/>
      <c r="QKD76" s="473"/>
      <c r="QKE76" s="473"/>
      <c r="QKF76" s="473"/>
      <c r="QKG76" s="473"/>
      <c r="QKH76" s="473"/>
      <c r="QKI76" s="473"/>
      <c r="QKJ76" s="473"/>
      <c r="QKK76" s="473"/>
      <c r="QKL76" s="473"/>
      <c r="QKM76" s="473"/>
      <c r="QKN76" s="473"/>
      <c r="QKO76" s="473"/>
      <c r="QKP76" s="473"/>
      <c r="QKQ76" s="473"/>
      <c r="QKR76" s="473"/>
      <c r="QKS76" s="473"/>
      <c r="QKT76" s="473"/>
      <c r="QKU76" s="473"/>
      <c r="QKV76" s="473"/>
      <c r="QKW76" s="473"/>
      <c r="QKX76" s="473"/>
      <c r="QKY76" s="473"/>
      <c r="QKZ76" s="473"/>
      <c r="QLA76" s="473"/>
      <c r="QLB76" s="473"/>
      <c r="QLC76" s="473"/>
      <c r="QLD76" s="473"/>
      <c r="QLE76" s="473"/>
      <c r="QLF76" s="473"/>
      <c r="QLG76" s="473"/>
      <c r="QLH76" s="473"/>
      <c r="QLI76" s="473"/>
      <c r="QLJ76" s="473"/>
      <c r="QLK76" s="473"/>
      <c r="QLL76" s="473"/>
      <c r="QLM76" s="473"/>
      <c r="QLN76" s="473"/>
      <c r="QLO76" s="473"/>
      <c r="QLP76" s="473"/>
      <c r="QLQ76" s="473"/>
      <c r="QLR76" s="473"/>
      <c r="QLS76" s="473"/>
      <c r="QLT76" s="473"/>
      <c r="QLU76" s="473"/>
      <c r="QLV76" s="473"/>
      <c r="QLW76" s="473"/>
      <c r="QLX76" s="473"/>
      <c r="QLY76" s="473"/>
      <c r="QLZ76" s="473"/>
      <c r="QMA76" s="473"/>
      <c r="QMB76" s="473"/>
      <c r="QMC76" s="473"/>
      <c r="QMD76" s="473"/>
      <c r="QME76" s="473"/>
      <c r="QMF76" s="473"/>
      <c r="QMG76" s="473"/>
      <c r="QMH76" s="473"/>
      <c r="QMI76" s="473"/>
      <c r="QMJ76" s="473"/>
      <c r="QMK76" s="473"/>
      <c r="QML76" s="473"/>
      <c r="QMM76" s="473"/>
      <c r="QMN76" s="473"/>
      <c r="QMO76" s="473"/>
      <c r="QMP76" s="473"/>
      <c r="QMQ76" s="473"/>
      <c r="QMR76" s="473"/>
      <c r="QMS76" s="473"/>
      <c r="QMT76" s="473"/>
      <c r="QMU76" s="473"/>
      <c r="QMV76" s="473"/>
      <c r="QMW76" s="473"/>
      <c r="QMX76" s="473"/>
      <c r="QMY76" s="473"/>
      <c r="QMZ76" s="473"/>
      <c r="QNA76" s="473"/>
      <c r="QNB76" s="473"/>
      <c r="QNC76" s="473"/>
      <c r="QND76" s="473"/>
      <c r="QNE76" s="473"/>
      <c r="QNF76" s="473"/>
      <c r="QNG76" s="473"/>
      <c r="QNH76" s="473"/>
      <c r="QNI76" s="473"/>
      <c r="QNJ76" s="473"/>
      <c r="QNK76" s="473"/>
      <c r="QNL76" s="473"/>
      <c r="QNM76" s="473"/>
      <c r="QNN76" s="473"/>
      <c r="QNO76" s="473"/>
      <c r="QNP76" s="473"/>
      <c r="QNQ76" s="473"/>
      <c r="QNR76" s="473"/>
      <c r="QNS76" s="473"/>
      <c r="QNT76" s="473"/>
      <c r="QNU76" s="473"/>
      <c r="QNV76" s="473"/>
      <c r="QNW76" s="473"/>
      <c r="QNX76" s="473"/>
      <c r="QNY76" s="473"/>
      <c r="QNZ76" s="473"/>
      <c r="QOA76" s="473"/>
      <c r="QOB76" s="473"/>
      <c r="QOC76" s="473"/>
      <c r="QOD76" s="473"/>
      <c r="QOE76" s="473"/>
      <c r="QOF76" s="473"/>
      <c r="QOG76" s="473"/>
      <c r="QOH76" s="473"/>
      <c r="QOI76" s="473"/>
      <c r="QOJ76" s="473"/>
      <c r="QOK76" s="473"/>
      <c r="QOL76" s="473"/>
      <c r="QOM76" s="473"/>
      <c r="QON76" s="473"/>
      <c r="QOO76" s="473"/>
      <c r="QOP76" s="473"/>
      <c r="QOQ76" s="473"/>
      <c r="QOR76" s="473"/>
      <c r="QOS76" s="473"/>
      <c r="QOT76" s="473"/>
      <c r="QOU76" s="473"/>
      <c r="QOV76" s="473"/>
      <c r="QOW76" s="473"/>
      <c r="QOX76" s="473"/>
      <c r="QOY76" s="473"/>
      <c r="QOZ76" s="473"/>
      <c r="QPA76" s="473"/>
      <c r="QPB76" s="473"/>
      <c r="QPC76" s="473"/>
      <c r="QPD76" s="473"/>
      <c r="QPE76" s="473"/>
      <c r="QPF76" s="473"/>
      <c r="QPG76" s="473"/>
      <c r="QPH76" s="473"/>
      <c r="QPI76" s="473"/>
      <c r="QPJ76" s="473"/>
      <c r="QPK76" s="473"/>
      <c r="QPL76" s="473"/>
      <c r="QPM76" s="473"/>
      <c r="QPN76" s="473"/>
      <c r="QPO76" s="473"/>
      <c r="QPP76" s="473"/>
      <c r="QPQ76" s="473"/>
      <c r="QPR76" s="473"/>
      <c r="QPS76" s="473"/>
      <c r="QPT76" s="473"/>
      <c r="QPU76" s="473"/>
      <c r="QPV76" s="473"/>
      <c r="QPW76" s="473"/>
      <c r="QPX76" s="473"/>
      <c r="QPY76" s="473"/>
      <c r="QPZ76" s="473"/>
      <c r="QQA76" s="473"/>
      <c r="QQB76" s="473"/>
      <c r="QQC76" s="473"/>
      <c r="QQD76" s="473"/>
      <c r="QQE76" s="473"/>
      <c r="QQF76" s="473"/>
      <c r="QQG76" s="473"/>
      <c r="QQH76" s="473"/>
      <c r="QQI76" s="473"/>
      <c r="QQJ76" s="473"/>
      <c r="QQK76" s="473"/>
      <c r="QQL76" s="473"/>
      <c r="QQM76" s="473"/>
      <c r="QQN76" s="473"/>
      <c r="QQO76" s="473"/>
      <c r="QQP76" s="473"/>
      <c r="QQQ76" s="473"/>
      <c r="QQR76" s="473"/>
      <c r="QQS76" s="473"/>
      <c r="QQT76" s="473"/>
      <c r="QQU76" s="473"/>
      <c r="QQV76" s="473"/>
      <c r="QQW76" s="473"/>
      <c r="QQX76" s="473"/>
      <c r="QQY76" s="473"/>
      <c r="QQZ76" s="473"/>
      <c r="QRA76" s="473"/>
      <c r="QRB76" s="473"/>
      <c r="QRC76" s="473"/>
      <c r="QRD76" s="473"/>
      <c r="QRE76" s="473"/>
      <c r="QRF76" s="473"/>
      <c r="QRG76" s="473"/>
      <c r="QRH76" s="473"/>
      <c r="QRI76" s="473"/>
      <c r="QRJ76" s="473"/>
      <c r="QRK76" s="473"/>
      <c r="QRL76" s="473"/>
      <c r="QRM76" s="473"/>
      <c r="QRN76" s="473"/>
      <c r="QRO76" s="473"/>
      <c r="QRP76" s="473"/>
      <c r="QRQ76" s="473"/>
      <c r="QRR76" s="473"/>
      <c r="QRS76" s="473"/>
      <c r="QRT76" s="473"/>
      <c r="QRU76" s="473"/>
      <c r="QRV76" s="473"/>
      <c r="QRW76" s="473"/>
      <c r="QRX76" s="473"/>
      <c r="QRY76" s="473"/>
      <c r="QRZ76" s="473"/>
      <c r="QSA76" s="473"/>
      <c r="QSB76" s="473"/>
      <c r="QSC76" s="473"/>
      <c r="QSD76" s="473"/>
      <c r="QSE76" s="473"/>
      <c r="QSF76" s="473"/>
      <c r="QSG76" s="473"/>
      <c r="QSH76" s="473"/>
      <c r="QSI76" s="473"/>
      <c r="QSJ76" s="473"/>
      <c r="QSK76" s="473"/>
      <c r="QSL76" s="473"/>
      <c r="QSM76" s="473"/>
      <c r="QSN76" s="473"/>
      <c r="QSO76" s="473"/>
      <c r="QSP76" s="473"/>
      <c r="QSQ76" s="473"/>
      <c r="QSR76" s="473"/>
      <c r="QSS76" s="473"/>
      <c r="QST76" s="473"/>
      <c r="QSU76" s="473"/>
      <c r="QSV76" s="473"/>
      <c r="QSW76" s="473"/>
      <c r="QSX76" s="473"/>
      <c r="QSY76" s="473"/>
      <c r="QSZ76" s="473"/>
      <c r="QTA76" s="473"/>
      <c r="QTB76" s="473"/>
      <c r="QTC76" s="473"/>
      <c r="QTD76" s="473"/>
      <c r="QTE76" s="473"/>
      <c r="QTF76" s="473"/>
      <c r="QTG76" s="473"/>
      <c r="QTH76" s="473"/>
      <c r="QTI76" s="473"/>
      <c r="QTJ76" s="473"/>
      <c r="QTK76" s="473"/>
      <c r="QTL76" s="473"/>
      <c r="QTM76" s="473"/>
      <c r="QTN76" s="473"/>
      <c r="QTO76" s="473"/>
      <c r="QTP76" s="473"/>
      <c r="QTQ76" s="473"/>
      <c r="QTR76" s="473"/>
      <c r="QTS76" s="473"/>
      <c r="QTT76" s="473"/>
      <c r="QTU76" s="473"/>
      <c r="QTV76" s="473"/>
      <c r="QTW76" s="473"/>
      <c r="QTX76" s="473"/>
      <c r="QTY76" s="473"/>
      <c r="QTZ76" s="473"/>
      <c r="QUA76" s="473"/>
      <c r="QUB76" s="473"/>
      <c r="QUC76" s="473"/>
      <c r="QUD76" s="473"/>
      <c r="QUE76" s="473"/>
      <c r="QUF76" s="473"/>
      <c r="QUG76" s="473"/>
      <c r="QUH76" s="473"/>
      <c r="QUI76" s="473"/>
      <c r="QUJ76" s="473"/>
      <c r="QUK76" s="473"/>
      <c r="QUL76" s="473"/>
      <c r="QUM76" s="473"/>
      <c r="QUN76" s="473"/>
      <c r="QUO76" s="473"/>
      <c r="QUP76" s="473"/>
      <c r="QUQ76" s="473"/>
      <c r="QUR76" s="473"/>
      <c r="QUS76" s="473"/>
      <c r="QUT76" s="473"/>
      <c r="QUU76" s="473"/>
      <c r="QUV76" s="473"/>
      <c r="QUW76" s="473"/>
      <c r="QUX76" s="473"/>
      <c r="QUY76" s="473"/>
      <c r="QUZ76" s="473"/>
      <c r="QVA76" s="473"/>
      <c r="QVB76" s="473"/>
      <c r="QVC76" s="473"/>
      <c r="QVD76" s="473"/>
      <c r="QVE76" s="473"/>
      <c r="QVF76" s="473"/>
      <c r="QVG76" s="473"/>
      <c r="QVH76" s="473"/>
      <c r="QVI76" s="473"/>
      <c r="QVJ76" s="473"/>
      <c r="QVK76" s="473"/>
      <c r="QVL76" s="473"/>
      <c r="QVM76" s="473"/>
      <c r="QVN76" s="473"/>
      <c r="QVO76" s="473"/>
      <c r="QVP76" s="473"/>
      <c r="QVQ76" s="473"/>
      <c r="QVR76" s="473"/>
      <c r="QVS76" s="473"/>
      <c r="QVT76" s="473"/>
      <c r="QVU76" s="473"/>
      <c r="QVV76" s="473"/>
      <c r="QVW76" s="473"/>
      <c r="QVX76" s="473"/>
      <c r="QVY76" s="473"/>
      <c r="QVZ76" s="473"/>
      <c r="QWA76" s="473"/>
      <c r="QWB76" s="473"/>
      <c r="QWC76" s="473"/>
      <c r="QWD76" s="473"/>
      <c r="QWE76" s="473"/>
      <c r="QWF76" s="473"/>
      <c r="QWG76" s="473"/>
      <c r="QWH76" s="473"/>
      <c r="QWI76" s="473"/>
      <c r="QWJ76" s="473"/>
      <c r="QWK76" s="473"/>
      <c r="QWL76" s="473"/>
      <c r="QWM76" s="473"/>
      <c r="QWN76" s="473"/>
      <c r="QWO76" s="473"/>
      <c r="QWP76" s="473"/>
      <c r="QWQ76" s="473"/>
      <c r="QWR76" s="473"/>
      <c r="QWS76" s="473"/>
      <c r="QWT76" s="473"/>
      <c r="QWU76" s="473"/>
      <c r="QWV76" s="473"/>
      <c r="QWW76" s="473"/>
      <c r="QWX76" s="473"/>
      <c r="QWY76" s="473"/>
      <c r="QWZ76" s="473"/>
      <c r="QXA76" s="473"/>
      <c r="QXB76" s="473"/>
      <c r="QXC76" s="473"/>
      <c r="QXD76" s="473"/>
      <c r="QXE76" s="473"/>
      <c r="QXF76" s="473"/>
      <c r="QXG76" s="473"/>
      <c r="QXH76" s="473"/>
      <c r="QXI76" s="473"/>
      <c r="QXJ76" s="473"/>
      <c r="QXK76" s="473"/>
      <c r="QXL76" s="473"/>
      <c r="QXM76" s="473"/>
      <c r="QXN76" s="473"/>
      <c r="QXO76" s="473"/>
      <c r="QXP76" s="473"/>
      <c r="QXQ76" s="473"/>
      <c r="QXR76" s="473"/>
      <c r="QXS76" s="473"/>
      <c r="QXT76" s="473"/>
      <c r="QXU76" s="473"/>
      <c r="QXV76" s="473"/>
      <c r="QXW76" s="473"/>
      <c r="QXX76" s="473"/>
      <c r="QXY76" s="473"/>
      <c r="QXZ76" s="473"/>
      <c r="QYA76" s="473"/>
      <c r="QYB76" s="473"/>
      <c r="QYC76" s="473"/>
      <c r="QYD76" s="473"/>
      <c r="QYE76" s="473"/>
      <c r="QYF76" s="473"/>
      <c r="QYG76" s="473"/>
      <c r="QYH76" s="473"/>
      <c r="QYI76" s="473"/>
      <c r="QYJ76" s="473"/>
      <c r="QYK76" s="473"/>
      <c r="QYL76" s="473"/>
      <c r="QYM76" s="473"/>
      <c r="QYN76" s="473"/>
      <c r="QYO76" s="473"/>
      <c r="QYP76" s="473"/>
      <c r="QYQ76" s="473"/>
      <c r="QYR76" s="473"/>
      <c r="QYS76" s="473"/>
      <c r="QYT76" s="473"/>
      <c r="QYU76" s="473"/>
      <c r="QYV76" s="473"/>
      <c r="QYW76" s="473"/>
      <c r="QYX76" s="473"/>
      <c r="QYY76" s="473"/>
      <c r="QYZ76" s="473"/>
      <c r="QZA76" s="473"/>
      <c r="QZB76" s="473"/>
      <c r="QZC76" s="473"/>
      <c r="QZD76" s="473"/>
      <c r="QZE76" s="473"/>
      <c r="QZF76" s="473"/>
      <c r="QZG76" s="473"/>
      <c r="QZH76" s="473"/>
      <c r="QZI76" s="473"/>
      <c r="QZJ76" s="473"/>
      <c r="QZK76" s="473"/>
      <c r="QZL76" s="473"/>
      <c r="QZM76" s="473"/>
      <c r="QZN76" s="473"/>
      <c r="QZO76" s="473"/>
      <c r="QZP76" s="473"/>
      <c r="QZQ76" s="473"/>
      <c r="QZR76" s="473"/>
      <c r="QZS76" s="473"/>
      <c r="QZT76" s="473"/>
      <c r="QZU76" s="473"/>
      <c r="QZV76" s="473"/>
      <c r="QZW76" s="473"/>
      <c r="QZX76" s="473"/>
      <c r="QZY76" s="473"/>
      <c r="QZZ76" s="473"/>
      <c r="RAA76" s="473"/>
      <c r="RAB76" s="473"/>
      <c r="RAC76" s="473"/>
      <c r="RAD76" s="473"/>
      <c r="RAE76" s="473"/>
      <c r="RAF76" s="473"/>
      <c r="RAG76" s="473"/>
      <c r="RAH76" s="473"/>
      <c r="RAI76" s="473"/>
      <c r="RAJ76" s="473"/>
      <c r="RAK76" s="473"/>
      <c r="RAL76" s="473"/>
      <c r="RAM76" s="473"/>
      <c r="RAN76" s="473"/>
      <c r="RAO76" s="473"/>
      <c r="RAP76" s="473"/>
      <c r="RAQ76" s="473"/>
      <c r="RAR76" s="473"/>
      <c r="RAS76" s="473"/>
      <c r="RAT76" s="473"/>
      <c r="RAU76" s="473"/>
      <c r="RAV76" s="473"/>
      <c r="RAW76" s="473"/>
      <c r="RAX76" s="473"/>
      <c r="RAY76" s="473"/>
      <c r="RAZ76" s="473"/>
      <c r="RBA76" s="473"/>
      <c r="RBB76" s="473"/>
      <c r="RBC76" s="473"/>
      <c r="RBD76" s="473"/>
      <c r="RBE76" s="473"/>
      <c r="RBF76" s="473"/>
      <c r="RBG76" s="473"/>
      <c r="RBH76" s="473"/>
      <c r="RBI76" s="473"/>
      <c r="RBJ76" s="473"/>
      <c r="RBK76" s="473"/>
      <c r="RBL76" s="473"/>
      <c r="RBM76" s="473"/>
      <c r="RBN76" s="473"/>
      <c r="RBO76" s="473"/>
      <c r="RBP76" s="473"/>
      <c r="RBQ76" s="473"/>
      <c r="RBR76" s="473"/>
      <c r="RBS76" s="473"/>
      <c r="RBT76" s="473"/>
      <c r="RBU76" s="473"/>
      <c r="RBV76" s="473"/>
      <c r="RBW76" s="473"/>
      <c r="RBX76" s="473"/>
      <c r="RBY76" s="473"/>
      <c r="RBZ76" s="473"/>
      <c r="RCA76" s="473"/>
      <c r="RCB76" s="473"/>
      <c r="RCC76" s="473"/>
      <c r="RCD76" s="473"/>
      <c r="RCE76" s="473"/>
      <c r="RCF76" s="473"/>
      <c r="RCG76" s="473"/>
      <c r="RCH76" s="473"/>
      <c r="RCI76" s="473"/>
      <c r="RCJ76" s="473"/>
      <c r="RCK76" s="473"/>
      <c r="RCL76" s="473"/>
      <c r="RCM76" s="473"/>
      <c r="RCN76" s="473"/>
      <c r="RCO76" s="473"/>
      <c r="RCP76" s="473"/>
      <c r="RCQ76" s="473"/>
      <c r="RCR76" s="473"/>
      <c r="RCS76" s="473"/>
      <c r="RCT76" s="473"/>
      <c r="RCU76" s="473"/>
      <c r="RCV76" s="473"/>
      <c r="RCW76" s="473"/>
      <c r="RCX76" s="473"/>
      <c r="RCY76" s="473"/>
      <c r="RCZ76" s="473"/>
      <c r="RDA76" s="473"/>
      <c r="RDB76" s="473"/>
      <c r="RDC76" s="473"/>
      <c r="RDD76" s="473"/>
      <c r="RDE76" s="473"/>
      <c r="RDF76" s="473"/>
      <c r="RDG76" s="473"/>
      <c r="RDH76" s="473"/>
      <c r="RDI76" s="473"/>
      <c r="RDJ76" s="473"/>
      <c r="RDK76" s="473"/>
      <c r="RDL76" s="473"/>
      <c r="RDM76" s="473"/>
      <c r="RDN76" s="473"/>
      <c r="RDO76" s="473"/>
      <c r="RDP76" s="473"/>
      <c r="RDQ76" s="473"/>
      <c r="RDR76" s="473"/>
      <c r="RDS76" s="473"/>
      <c r="RDT76" s="473"/>
      <c r="RDU76" s="473"/>
      <c r="RDV76" s="473"/>
      <c r="RDW76" s="473"/>
      <c r="RDX76" s="473"/>
      <c r="RDY76" s="473"/>
      <c r="RDZ76" s="473"/>
      <c r="REA76" s="473"/>
      <c r="REB76" s="473"/>
      <c r="REC76" s="473"/>
      <c r="RED76" s="473"/>
      <c r="REE76" s="473"/>
      <c r="REF76" s="473"/>
      <c r="REG76" s="473"/>
      <c r="REH76" s="473"/>
      <c r="REI76" s="473"/>
      <c r="REJ76" s="473"/>
      <c r="REK76" s="473"/>
      <c r="REL76" s="473"/>
      <c r="REM76" s="473"/>
      <c r="REN76" s="473"/>
      <c r="REO76" s="473"/>
      <c r="REP76" s="473"/>
      <c r="REQ76" s="473"/>
      <c r="RER76" s="473"/>
      <c r="RES76" s="473"/>
      <c r="RET76" s="473"/>
      <c r="REU76" s="473"/>
      <c r="REV76" s="473"/>
      <c r="REW76" s="473"/>
      <c r="REX76" s="473"/>
      <c r="REY76" s="473"/>
      <c r="REZ76" s="473"/>
      <c r="RFA76" s="473"/>
      <c r="RFB76" s="473"/>
      <c r="RFC76" s="473"/>
      <c r="RFD76" s="473"/>
      <c r="RFE76" s="473"/>
      <c r="RFF76" s="473"/>
      <c r="RFG76" s="473"/>
      <c r="RFH76" s="473"/>
      <c r="RFI76" s="473"/>
      <c r="RFJ76" s="473"/>
      <c r="RFK76" s="473"/>
      <c r="RFL76" s="473"/>
      <c r="RFM76" s="473"/>
      <c r="RFN76" s="473"/>
      <c r="RFO76" s="473"/>
      <c r="RFP76" s="473"/>
      <c r="RFQ76" s="473"/>
      <c r="RFR76" s="473"/>
      <c r="RFS76" s="473"/>
      <c r="RFT76" s="473"/>
      <c r="RFU76" s="473"/>
      <c r="RFV76" s="473"/>
      <c r="RFW76" s="473"/>
      <c r="RFX76" s="473"/>
      <c r="RFY76" s="473"/>
      <c r="RFZ76" s="473"/>
      <c r="RGA76" s="473"/>
      <c r="RGB76" s="473"/>
      <c r="RGC76" s="473"/>
      <c r="RGD76" s="473"/>
      <c r="RGE76" s="473"/>
      <c r="RGF76" s="473"/>
      <c r="RGG76" s="473"/>
      <c r="RGH76" s="473"/>
      <c r="RGI76" s="473"/>
      <c r="RGJ76" s="473"/>
      <c r="RGK76" s="473"/>
      <c r="RGL76" s="473"/>
      <c r="RGM76" s="473"/>
      <c r="RGN76" s="473"/>
      <c r="RGO76" s="473"/>
      <c r="RGP76" s="473"/>
      <c r="RGQ76" s="473"/>
      <c r="RGR76" s="473"/>
      <c r="RGS76" s="473"/>
      <c r="RGT76" s="473"/>
      <c r="RGU76" s="473"/>
      <c r="RGV76" s="473"/>
      <c r="RGW76" s="473"/>
      <c r="RGX76" s="473"/>
      <c r="RGY76" s="473"/>
      <c r="RGZ76" s="473"/>
      <c r="RHA76" s="473"/>
      <c r="RHB76" s="473"/>
      <c r="RHC76" s="473"/>
      <c r="RHD76" s="473"/>
      <c r="RHE76" s="473"/>
      <c r="RHF76" s="473"/>
      <c r="RHG76" s="473"/>
      <c r="RHH76" s="473"/>
      <c r="RHI76" s="473"/>
      <c r="RHJ76" s="473"/>
      <c r="RHK76" s="473"/>
      <c r="RHL76" s="473"/>
      <c r="RHM76" s="473"/>
      <c r="RHN76" s="473"/>
      <c r="RHO76" s="473"/>
      <c r="RHP76" s="473"/>
      <c r="RHQ76" s="473"/>
      <c r="RHR76" s="473"/>
      <c r="RHS76" s="473"/>
      <c r="RHT76" s="473"/>
      <c r="RHU76" s="473"/>
      <c r="RHV76" s="473"/>
      <c r="RHW76" s="473"/>
      <c r="RHX76" s="473"/>
      <c r="RHY76" s="473"/>
      <c r="RHZ76" s="473"/>
      <c r="RIA76" s="473"/>
      <c r="RIB76" s="473"/>
      <c r="RIC76" s="473"/>
      <c r="RID76" s="473"/>
      <c r="RIE76" s="473"/>
      <c r="RIF76" s="473"/>
      <c r="RIG76" s="473"/>
      <c r="RIH76" s="473"/>
      <c r="RII76" s="473"/>
      <c r="RIJ76" s="473"/>
      <c r="RIK76" s="473"/>
      <c r="RIL76" s="473"/>
      <c r="RIM76" s="473"/>
      <c r="RIN76" s="473"/>
      <c r="RIO76" s="473"/>
      <c r="RIP76" s="473"/>
      <c r="RIQ76" s="473"/>
      <c r="RIR76" s="473"/>
      <c r="RIS76" s="473"/>
      <c r="RIT76" s="473"/>
      <c r="RIU76" s="473"/>
      <c r="RIV76" s="473"/>
      <c r="RIW76" s="473"/>
      <c r="RIX76" s="473"/>
      <c r="RIY76" s="473"/>
      <c r="RIZ76" s="473"/>
      <c r="RJA76" s="473"/>
      <c r="RJB76" s="473"/>
      <c r="RJC76" s="473"/>
      <c r="RJD76" s="473"/>
      <c r="RJE76" s="473"/>
      <c r="RJF76" s="473"/>
      <c r="RJG76" s="473"/>
      <c r="RJH76" s="473"/>
      <c r="RJI76" s="473"/>
      <c r="RJJ76" s="473"/>
      <c r="RJK76" s="473"/>
      <c r="RJL76" s="473"/>
      <c r="RJM76" s="473"/>
      <c r="RJN76" s="473"/>
      <c r="RJO76" s="473"/>
      <c r="RJP76" s="473"/>
      <c r="RJQ76" s="473"/>
      <c r="RJR76" s="473"/>
      <c r="RJS76" s="473"/>
      <c r="RJT76" s="473"/>
      <c r="RJU76" s="473"/>
      <c r="RJV76" s="473"/>
      <c r="RJW76" s="473"/>
      <c r="RJX76" s="473"/>
      <c r="RJY76" s="473"/>
      <c r="RJZ76" s="473"/>
      <c r="RKA76" s="473"/>
      <c r="RKB76" s="473"/>
      <c r="RKC76" s="473"/>
      <c r="RKD76" s="473"/>
      <c r="RKE76" s="473"/>
      <c r="RKF76" s="473"/>
      <c r="RKG76" s="473"/>
      <c r="RKH76" s="473"/>
      <c r="RKI76" s="473"/>
      <c r="RKJ76" s="473"/>
      <c r="RKK76" s="473"/>
      <c r="RKL76" s="473"/>
      <c r="RKM76" s="473"/>
      <c r="RKN76" s="473"/>
      <c r="RKO76" s="473"/>
      <c r="RKP76" s="473"/>
      <c r="RKQ76" s="473"/>
      <c r="RKR76" s="473"/>
      <c r="RKS76" s="473"/>
      <c r="RKT76" s="473"/>
      <c r="RKU76" s="473"/>
      <c r="RKV76" s="473"/>
      <c r="RKW76" s="473"/>
      <c r="RKX76" s="473"/>
      <c r="RKY76" s="473"/>
      <c r="RKZ76" s="473"/>
      <c r="RLA76" s="473"/>
      <c r="RLB76" s="473"/>
      <c r="RLC76" s="473"/>
      <c r="RLD76" s="473"/>
      <c r="RLE76" s="473"/>
      <c r="RLF76" s="473"/>
      <c r="RLG76" s="473"/>
      <c r="RLH76" s="473"/>
      <c r="RLI76" s="473"/>
      <c r="RLJ76" s="473"/>
      <c r="RLK76" s="473"/>
      <c r="RLL76" s="473"/>
      <c r="RLM76" s="473"/>
      <c r="RLN76" s="473"/>
      <c r="RLO76" s="473"/>
      <c r="RLP76" s="473"/>
      <c r="RLQ76" s="473"/>
      <c r="RLR76" s="473"/>
      <c r="RLS76" s="473"/>
      <c r="RLT76" s="473"/>
      <c r="RLU76" s="473"/>
      <c r="RLV76" s="473"/>
      <c r="RLW76" s="473"/>
      <c r="RLX76" s="473"/>
      <c r="RLY76" s="473"/>
      <c r="RLZ76" s="473"/>
      <c r="RMA76" s="473"/>
      <c r="RMB76" s="473"/>
      <c r="RMC76" s="473"/>
      <c r="RMD76" s="473"/>
      <c r="RME76" s="473"/>
      <c r="RMF76" s="473"/>
      <c r="RMG76" s="473"/>
      <c r="RMH76" s="473"/>
      <c r="RMI76" s="473"/>
      <c r="RMJ76" s="473"/>
      <c r="RMK76" s="473"/>
      <c r="RML76" s="473"/>
      <c r="RMM76" s="473"/>
      <c r="RMN76" s="473"/>
      <c r="RMO76" s="473"/>
      <c r="RMP76" s="473"/>
      <c r="RMQ76" s="473"/>
      <c r="RMR76" s="473"/>
      <c r="RMS76" s="473"/>
      <c r="RMT76" s="473"/>
      <c r="RMU76" s="473"/>
      <c r="RMV76" s="473"/>
      <c r="RMW76" s="473"/>
      <c r="RMX76" s="473"/>
      <c r="RMY76" s="473"/>
      <c r="RMZ76" s="473"/>
      <c r="RNA76" s="473"/>
      <c r="RNB76" s="473"/>
      <c r="RNC76" s="473"/>
      <c r="RND76" s="473"/>
      <c r="RNE76" s="473"/>
      <c r="RNF76" s="473"/>
      <c r="RNG76" s="473"/>
      <c r="RNH76" s="473"/>
      <c r="RNI76" s="473"/>
      <c r="RNJ76" s="473"/>
      <c r="RNK76" s="473"/>
      <c r="RNL76" s="473"/>
      <c r="RNM76" s="473"/>
      <c r="RNN76" s="473"/>
      <c r="RNO76" s="473"/>
      <c r="RNP76" s="473"/>
      <c r="RNQ76" s="473"/>
      <c r="RNR76" s="473"/>
      <c r="RNS76" s="473"/>
      <c r="RNT76" s="473"/>
      <c r="RNU76" s="473"/>
      <c r="RNV76" s="473"/>
      <c r="RNW76" s="473"/>
      <c r="RNX76" s="473"/>
      <c r="RNY76" s="473"/>
      <c r="RNZ76" s="473"/>
      <c r="ROA76" s="473"/>
      <c r="ROB76" s="473"/>
      <c r="ROC76" s="473"/>
      <c r="ROD76" s="473"/>
      <c r="ROE76" s="473"/>
      <c r="ROF76" s="473"/>
      <c r="ROG76" s="473"/>
      <c r="ROH76" s="473"/>
      <c r="ROI76" s="473"/>
      <c r="ROJ76" s="473"/>
      <c r="ROK76" s="473"/>
      <c r="ROL76" s="473"/>
      <c r="ROM76" s="473"/>
      <c r="RON76" s="473"/>
      <c r="ROO76" s="473"/>
      <c r="ROP76" s="473"/>
      <c r="ROQ76" s="473"/>
      <c r="ROR76" s="473"/>
      <c r="ROS76" s="473"/>
      <c r="ROT76" s="473"/>
      <c r="ROU76" s="473"/>
      <c r="ROV76" s="473"/>
      <c r="ROW76" s="473"/>
      <c r="ROX76" s="473"/>
      <c r="ROY76" s="473"/>
      <c r="ROZ76" s="473"/>
      <c r="RPA76" s="473"/>
      <c r="RPB76" s="473"/>
      <c r="RPC76" s="473"/>
      <c r="RPD76" s="473"/>
      <c r="RPE76" s="473"/>
      <c r="RPF76" s="473"/>
      <c r="RPG76" s="473"/>
      <c r="RPH76" s="473"/>
      <c r="RPI76" s="473"/>
      <c r="RPJ76" s="473"/>
      <c r="RPK76" s="473"/>
      <c r="RPL76" s="473"/>
      <c r="RPM76" s="473"/>
      <c r="RPN76" s="473"/>
      <c r="RPO76" s="473"/>
      <c r="RPP76" s="473"/>
      <c r="RPQ76" s="473"/>
      <c r="RPR76" s="473"/>
      <c r="RPS76" s="473"/>
      <c r="RPT76" s="473"/>
      <c r="RPU76" s="473"/>
      <c r="RPV76" s="473"/>
      <c r="RPW76" s="473"/>
      <c r="RPX76" s="473"/>
      <c r="RPY76" s="473"/>
      <c r="RPZ76" s="473"/>
      <c r="RQA76" s="473"/>
      <c r="RQB76" s="473"/>
      <c r="RQC76" s="473"/>
      <c r="RQD76" s="473"/>
      <c r="RQE76" s="473"/>
      <c r="RQF76" s="473"/>
      <c r="RQG76" s="473"/>
      <c r="RQH76" s="473"/>
      <c r="RQI76" s="473"/>
      <c r="RQJ76" s="473"/>
      <c r="RQK76" s="473"/>
      <c r="RQL76" s="473"/>
      <c r="RQM76" s="473"/>
      <c r="RQN76" s="473"/>
      <c r="RQO76" s="473"/>
      <c r="RQP76" s="473"/>
      <c r="RQQ76" s="473"/>
      <c r="RQR76" s="473"/>
      <c r="RQS76" s="473"/>
      <c r="RQT76" s="473"/>
      <c r="RQU76" s="473"/>
      <c r="RQV76" s="473"/>
      <c r="RQW76" s="473"/>
      <c r="RQX76" s="473"/>
      <c r="RQY76" s="473"/>
      <c r="RQZ76" s="473"/>
      <c r="RRA76" s="473"/>
      <c r="RRB76" s="473"/>
      <c r="RRC76" s="473"/>
      <c r="RRD76" s="473"/>
      <c r="RRE76" s="473"/>
      <c r="RRF76" s="473"/>
      <c r="RRG76" s="473"/>
      <c r="RRH76" s="473"/>
      <c r="RRI76" s="473"/>
      <c r="RRJ76" s="473"/>
      <c r="RRK76" s="473"/>
      <c r="RRL76" s="473"/>
      <c r="RRM76" s="473"/>
      <c r="RRN76" s="473"/>
      <c r="RRO76" s="473"/>
      <c r="RRP76" s="473"/>
      <c r="RRQ76" s="473"/>
      <c r="RRR76" s="473"/>
      <c r="RRS76" s="473"/>
      <c r="RRT76" s="473"/>
      <c r="RRU76" s="473"/>
      <c r="RRV76" s="473"/>
      <c r="RRW76" s="473"/>
      <c r="RRX76" s="473"/>
      <c r="RRY76" s="473"/>
      <c r="RRZ76" s="473"/>
      <c r="RSA76" s="473"/>
      <c r="RSB76" s="473"/>
      <c r="RSC76" s="473"/>
      <c r="RSD76" s="473"/>
      <c r="RSE76" s="473"/>
      <c r="RSF76" s="473"/>
      <c r="RSG76" s="473"/>
      <c r="RSH76" s="473"/>
      <c r="RSI76" s="473"/>
      <c r="RSJ76" s="473"/>
      <c r="RSK76" s="473"/>
      <c r="RSL76" s="473"/>
      <c r="RSM76" s="473"/>
      <c r="RSN76" s="473"/>
      <c r="RSO76" s="473"/>
      <c r="RSP76" s="473"/>
      <c r="RSQ76" s="473"/>
      <c r="RSR76" s="473"/>
      <c r="RSS76" s="473"/>
      <c r="RST76" s="473"/>
      <c r="RSU76" s="473"/>
      <c r="RSV76" s="473"/>
      <c r="RSW76" s="473"/>
      <c r="RSX76" s="473"/>
      <c r="RSY76" s="473"/>
      <c r="RSZ76" s="473"/>
      <c r="RTA76" s="473"/>
      <c r="RTB76" s="473"/>
      <c r="RTC76" s="473"/>
      <c r="RTD76" s="473"/>
      <c r="RTE76" s="473"/>
      <c r="RTF76" s="473"/>
      <c r="RTG76" s="473"/>
      <c r="RTH76" s="473"/>
      <c r="RTI76" s="473"/>
      <c r="RTJ76" s="473"/>
      <c r="RTK76" s="473"/>
      <c r="RTL76" s="473"/>
      <c r="RTM76" s="473"/>
      <c r="RTN76" s="473"/>
      <c r="RTO76" s="473"/>
      <c r="RTP76" s="473"/>
      <c r="RTQ76" s="473"/>
      <c r="RTR76" s="473"/>
      <c r="RTS76" s="473"/>
      <c r="RTT76" s="473"/>
      <c r="RTU76" s="473"/>
      <c r="RTV76" s="473"/>
      <c r="RTW76" s="473"/>
      <c r="RTX76" s="473"/>
      <c r="RTY76" s="473"/>
      <c r="RTZ76" s="473"/>
      <c r="RUA76" s="473"/>
      <c r="RUB76" s="473"/>
      <c r="RUC76" s="473"/>
      <c r="RUD76" s="473"/>
      <c r="RUE76" s="473"/>
      <c r="RUF76" s="473"/>
      <c r="RUG76" s="473"/>
      <c r="RUH76" s="473"/>
      <c r="RUI76" s="473"/>
      <c r="RUJ76" s="473"/>
      <c r="RUK76" s="473"/>
      <c r="RUL76" s="473"/>
      <c r="RUM76" s="473"/>
      <c r="RUN76" s="473"/>
      <c r="RUO76" s="473"/>
      <c r="RUP76" s="473"/>
      <c r="RUQ76" s="473"/>
      <c r="RUR76" s="473"/>
      <c r="RUS76" s="473"/>
      <c r="RUT76" s="473"/>
      <c r="RUU76" s="473"/>
      <c r="RUV76" s="473"/>
      <c r="RUW76" s="473"/>
      <c r="RUX76" s="473"/>
      <c r="RUY76" s="473"/>
      <c r="RUZ76" s="473"/>
      <c r="RVA76" s="473"/>
      <c r="RVB76" s="473"/>
      <c r="RVC76" s="473"/>
      <c r="RVD76" s="473"/>
      <c r="RVE76" s="473"/>
      <c r="RVF76" s="473"/>
      <c r="RVG76" s="473"/>
      <c r="RVH76" s="473"/>
      <c r="RVI76" s="473"/>
      <c r="RVJ76" s="473"/>
      <c r="RVK76" s="473"/>
      <c r="RVL76" s="473"/>
      <c r="RVM76" s="473"/>
      <c r="RVN76" s="473"/>
      <c r="RVO76" s="473"/>
      <c r="RVP76" s="473"/>
      <c r="RVQ76" s="473"/>
      <c r="RVR76" s="473"/>
      <c r="RVS76" s="473"/>
      <c r="RVT76" s="473"/>
      <c r="RVU76" s="473"/>
      <c r="RVV76" s="473"/>
      <c r="RVW76" s="473"/>
      <c r="RVX76" s="473"/>
      <c r="RVY76" s="473"/>
      <c r="RVZ76" s="473"/>
      <c r="RWA76" s="473"/>
      <c r="RWB76" s="473"/>
      <c r="RWC76" s="473"/>
      <c r="RWD76" s="473"/>
      <c r="RWE76" s="473"/>
      <c r="RWF76" s="473"/>
      <c r="RWG76" s="473"/>
      <c r="RWH76" s="473"/>
      <c r="RWI76" s="473"/>
      <c r="RWJ76" s="473"/>
      <c r="RWK76" s="473"/>
      <c r="RWL76" s="473"/>
      <c r="RWM76" s="473"/>
      <c r="RWN76" s="473"/>
      <c r="RWO76" s="473"/>
      <c r="RWP76" s="473"/>
      <c r="RWQ76" s="473"/>
      <c r="RWR76" s="473"/>
      <c r="RWS76" s="473"/>
      <c r="RWT76" s="473"/>
      <c r="RWU76" s="473"/>
      <c r="RWV76" s="473"/>
      <c r="RWW76" s="473"/>
      <c r="RWX76" s="473"/>
      <c r="RWY76" s="473"/>
      <c r="RWZ76" s="473"/>
      <c r="RXA76" s="473"/>
      <c r="RXB76" s="473"/>
      <c r="RXC76" s="473"/>
      <c r="RXD76" s="473"/>
      <c r="RXE76" s="473"/>
      <c r="RXF76" s="473"/>
      <c r="RXG76" s="473"/>
      <c r="RXH76" s="473"/>
      <c r="RXI76" s="473"/>
      <c r="RXJ76" s="473"/>
      <c r="RXK76" s="473"/>
      <c r="RXL76" s="473"/>
      <c r="RXM76" s="473"/>
      <c r="RXN76" s="473"/>
      <c r="RXO76" s="473"/>
      <c r="RXP76" s="473"/>
      <c r="RXQ76" s="473"/>
      <c r="RXR76" s="473"/>
      <c r="RXS76" s="473"/>
      <c r="RXT76" s="473"/>
      <c r="RXU76" s="473"/>
      <c r="RXV76" s="473"/>
      <c r="RXW76" s="473"/>
      <c r="RXX76" s="473"/>
      <c r="RXY76" s="473"/>
      <c r="RXZ76" s="473"/>
      <c r="RYA76" s="473"/>
      <c r="RYB76" s="473"/>
      <c r="RYC76" s="473"/>
      <c r="RYD76" s="473"/>
      <c r="RYE76" s="473"/>
      <c r="RYF76" s="473"/>
      <c r="RYG76" s="473"/>
      <c r="RYH76" s="473"/>
      <c r="RYI76" s="473"/>
      <c r="RYJ76" s="473"/>
      <c r="RYK76" s="473"/>
      <c r="RYL76" s="473"/>
      <c r="RYM76" s="473"/>
      <c r="RYN76" s="473"/>
      <c r="RYO76" s="473"/>
      <c r="RYP76" s="473"/>
      <c r="RYQ76" s="473"/>
      <c r="RYR76" s="473"/>
      <c r="RYS76" s="473"/>
      <c r="RYT76" s="473"/>
      <c r="RYU76" s="473"/>
      <c r="RYV76" s="473"/>
      <c r="RYW76" s="473"/>
      <c r="RYX76" s="473"/>
      <c r="RYY76" s="473"/>
      <c r="RYZ76" s="473"/>
      <c r="RZA76" s="473"/>
      <c r="RZB76" s="473"/>
      <c r="RZC76" s="473"/>
      <c r="RZD76" s="473"/>
      <c r="RZE76" s="473"/>
      <c r="RZF76" s="473"/>
      <c r="RZG76" s="473"/>
      <c r="RZH76" s="473"/>
      <c r="RZI76" s="473"/>
      <c r="RZJ76" s="473"/>
      <c r="RZK76" s="473"/>
      <c r="RZL76" s="473"/>
      <c r="RZM76" s="473"/>
      <c r="RZN76" s="473"/>
      <c r="RZO76" s="473"/>
      <c r="RZP76" s="473"/>
      <c r="RZQ76" s="473"/>
      <c r="RZR76" s="473"/>
      <c r="RZS76" s="473"/>
      <c r="RZT76" s="473"/>
      <c r="RZU76" s="473"/>
      <c r="RZV76" s="473"/>
      <c r="RZW76" s="473"/>
      <c r="RZX76" s="473"/>
      <c r="RZY76" s="473"/>
      <c r="RZZ76" s="473"/>
      <c r="SAA76" s="473"/>
      <c r="SAB76" s="473"/>
      <c r="SAC76" s="473"/>
      <c r="SAD76" s="473"/>
      <c r="SAE76" s="473"/>
      <c r="SAF76" s="473"/>
      <c r="SAG76" s="473"/>
      <c r="SAH76" s="473"/>
      <c r="SAI76" s="473"/>
      <c r="SAJ76" s="473"/>
      <c r="SAK76" s="473"/>
      <c r="SAL76" s="473"/>
      <c r="SAM76" s="473"/>
      <c r="SAN76" s="473"/>
      <c r="SAO76" s="473"/>
      <c r="SAP76" s="473"/>
      <c r="SAQ76" s="473"/>
      <c r="SAR76" s="473"/>
      <c r="SAS76" s="473"/>
      <c r="SAT76" s="473"/>
      <c r="SAU76" s="473"/>
      <c r="SAV76" s="473"/>
      <c r="SAW76" s="473"/>
      <c r="SAX76" s="473"/>
      <c r="SAY76" s="473"/>
      <c r="SAZ76" s="473"/>
      <c r="SBA76" s="473"/>
      <c r="SBB76" s="473"/>
      <c r="SBC76" s="473"/>
      <c r="SBD76" s="473"/>
      <c r="SBE76" s="473"/>
      <c r="SBF76" s="473"/>
      <c r="SBG76" s="473"/>
      <c r="SBH76" s="473"/>
      <c r="SBI76" s="473"/>
      <c r="SBJ76" s="473"/>
      <c r="SBK76" s="473"/>
      <c r="SBL76" s="473"/>
      <c r="SBM76" s="473"/>
      <c r="SBN76" s="473"/>
      <c r="SBO76" s="473"/>
      <c r="SBP76" s="473"/>
      <c r="SBQ76" s="473"/>
      <c r="SBR76" s="473"/>
      <c r="SBS76" s="473"/>
      <c r="SBT76" s="473"/>
      <c r="SBU76" s="473"/>
      <c r="SBV76" s="473"/>
      <c r="SBW76" s="473"/>
      <c r="SBX76" s="473"/>
      <c r="SBY76" s="473"/>
      <c r="SBZ76" s="473"/>
      <c r="SCA76" s="473"/>
      <c r="SCB76" s="473"/>
      <c r="SCC76" s="473"/>
      <c r="SCD76" s="473"/>
      <c r="SCE76" s="473"/>
      <c r="SCF76" s="473"/>
      <c r="SCG76" s="473"/>
      <c r="SCH76" s="473"/>
      <c r="SCI76" s="473"/>
      <c r="SCJ76" s="473"/>
      <c r="SCK76" s="473"/>
      <c r="SCL76" s="473"/>
      <c r="SCM76" s="473"/>
      <c r="SCN76" s="473"/>
      <c r="SCO76" s="473"/>
      <c r="SCP76" s="473"/>
      <c r="SCQ76" s="473"/>
      <c r="SCR76" s="473"/>
      <c r="SCS76" s="473"/>
      <c r="SCT76" s="473"/>
      <c r="SCU76" s="473"/>
      <c r="SCV76" s="473"/>
      <c r="SCW76" s="473"/>
      <c r="SCX76" s="473"/>
      <c r="SCY76" s="473"/>
      <c r="SCZ76" s="473"/>
      <c r="SDA76" s="473"/>
      <c r="SDB76" s="473"/>
      <c r="SDC76" s="473"/>
      <c r="SDD76" s="473"/>
      <c r="SDE76" s="473"/>
      <c r="SDF76" s="473"/>
      <c r="SDG76" s="473"/>
      <c r="SDH76" s="473"/>
      <c r="SDI76" s="473"/>
      <c r="SDJ76" s="473"/>
      <c r="SDK76" s="473"/>
      <c r="SDL76" s="473"/>
      <c r="SDM76" s="473"/>
      <c r="SDN76" s="473"/>
      <c r="SDO76" s="473"/>
      <c r="SDP76" s="473"/>
      <c r="SDQ76" s="473"/>
      <c r="SDR76" s="473"/>
      <c r="SDS76" s="473"/>
      <c r="SDT76" s="473"/>
      <c r="SDU76" s="473"/>
      <c r="SDV76" s="473"/>
      <c r="SDW76" s="473"/>
      <c r="SDX76" s="473"/>
      <c r="SDY76" s="473"/>
      <c r="SDZ76" s="473"/>
      <c r="SEA76" s="473"/>
      <c r="SEB76" s="473"/>
      <c r="SEC76" s="473"/>
      <c r="SED76" s="473"/>
      <c r="SEE76" s="473"/>
      <c r="SEF76" s="473"/>
      <c r="SEG76" s="473"/>
      <c r="SEH76" s="473"/>
      <c r="SEI76" s="473"/>
      <c r="SEJ76" s="473"/>
      <c r="SEK76" s="473"/>
      <c r="SEL76" s="473"/>
      <c r="SEM76" s="473"/>
      <c r="SEN76" s="473"/>
      <c r="SEO76" s="473"/>
      <c r="SEP76" s="473"/>
      <c r="SEQ76" s="473"/>
      <c r="SER76" s="473"/>
      <c r="SES76" s="473"/>
      <c r="SET76" s="473"/>
      <c r="SEU76" s="473"/>
      <c r="SEV76" s="473"/>
      <c r="SEW76" s="473"/>
      <c r="SEX76" s="473"/>
      <c r="SEY76" s="473"/>
      <c r="SEZ76" s="473"/>
      <c r="SFA76" s="473"/>
      <c r="SFB76" s="473"/>
      <c r="SFC76" s="473"/>
      <c r="SFD76" s="473"/>
      <c r="SFE76" s="473"/>
      <c r="SFF76" s="473"/>
      <c r="SFG76" s="473"/>
      <c r="SFH76" s="473"/>
      <c r="SFI76" s="473"/>
      <c r="SFJ76" s="473"/>
      <c r="SFK76" s="473"/>
      <c r="SFL76" s="473"/>
      <c r="SFM76" s="473"/>
      <c r="SFN76" s="473"/>
      <c r="SFO76" s="473"/>
      <c r="SFP76" s="473"/>
      <c r="SFQ76" s="473"/>
      <c r="SFR76" s="473"/>
      <c r="SFS76" s="473"/>
      <c r="SFT76" s="473"/>
      <c r="SFU76" s="473"/>
      <c r="SFV76" s="473"/>
      <c r="SFW76" s="473"/>
      <c r="SFX76" s="473"/>
      <c r="SFY76" s="473"/>
      <c r="SFZ76" s="473"/>
      <c r="SGA76" s="473"/>
      <c r="SGB76" s="473"/>
      <c r="SGC76" s="473"/>
      <c r="SGD76" s="473"/>
      <c r="SGE76" s="473"/>
      <c r="SGF76" s="473"/>
      <c r="SGG76" s="473"/>
      <c r="SGH76" s="473"/>
      <c r="SGI76" s="473"/>
      <c r="SGJ76" s="473"/>
      <c r="SGK76" s="473"/>
      <c r="SGL76" s="473"/>
      <c r="SGM76" s="473"/>
      <c r="SGN76" s="473"/>
      <c r="SGO76" s="473"/>
      <c r="SGP76" s="473"/>
      <c r="SGQ76" s="473"/>
      <c r="SGR76" s="473"/>
      <c r="SGS76" s="473"/>
      <c r="SGT76" s="473"/>
      <c r="SGU76" s="473"/>
      <c r="SGV76" s="473"/>
      <c r="SGW76" s="473"/>
      <c r="SGX76" s="473"/>
      <c r="SGY76" s="473"/>
      <c r="SGZ76" s="473"/>
      <c r="SHA76" s="473"/>
      <c r="SHB76" s="473"/>
      <c r="SHC76" s="473"/>
      <c r="SHD76" s="473"/>
      <c r="SHE76" s="473"/>
      <c r="SHF76" s="473"/>
      <c r="SHG76" s="473"/>
      <c r="SHH76" s="473"/>
      <c r="SHI76" s="473"/>
      <c r="SHJ76" s="473"/>
      <c r="SHK76" s="473"/>
      <c r="SHL76" s="473"/>
      <c r="SHM76" s="473"/>
      <c r="SHN76" s="473"/>
      <c r="SHO76" s="473"/>
      <c r="SHP76" s="473"/>
      <c r="SHQ76" s="473"/>
      <c r="SHR76" s="473"/>
      <c r="SHS76" s="473"/>
      <c r="SHT76" s="473"/>
      <c r="SHU76" s="473"/>
      <c r="SHV76" s="473"/>
      <c r="SHW76" s="473"/>
      <c r="SHX76" s="473"/>
      <c r="SHY76" s="473"/>
      <c r="SHZ76" s="473"/>
      <c r="SIA76" s="473"/>
      <c r="SIB76" s="473"/>
      <c r="SIC76" s="473"/>
      <c r="SID76" s="473"/>
      <c r="SIE76" s="473"/>
      <c r="SIF76" s="473"/>
      <c r="SIG76" s="473"/>
      <c r="SIH76" s="473"/>
      <c r="SII76" s="473"/>
      <c r="SIJ76" s="473"/>
      <c r="SIK76" s="473"/>
      <c r="SIL76" s="473"/>
      <c r="SIM76" s="473"/>
      <c r="SIN76" s="473"/>
      <c r="SIO76" s="473"/>
      <c r="SIP76" s="473"/>
      <c r="SIQ76" s="473"/>
      <c r="SIR76" s="473"/>
      <c r="SIS76" s="473"/>
      <c r="SIT76" s="473"/>
      <c r="SIU76" s="473"/>
      <c r="SIV76" s="473"/>
      <c r="SIW76" s="473"/>
      <c r="SIX76" s="473"/>
      <c r="SIY76" s="473"/>
      <c r="SIZ76" s="473"/>
      <c r="SJA76" s="473"/>
      <c r="SJB76" s="473"/>
      <c r="SJC76" s="473"/>
      <c r="SJD76" s="473"/>
      <c r="SJE76" s="473"/>
      <c r="SJF76" s="473"/>
      <c r="SJG76" s="473"/>
      <c r="SJH76" s="473"/>
      <c r="SJI76" s="473"/>
      <c r="SJJ76" s="473"/>
      <c r="SJK76" s="473"/>
      <c r="SJL76" s="473"/>
      <c r="SJM76" s="473"/>
      <c r="SJN76" s="473"/>
      <c r="SJO76" s="473"/>
      <c r="SJP76" s="473"/>
      <c r="SJQ76" s="473"/>
      <c r="SJR76" s="473"/>
      <c r="SJS76" s="473"/>
      <c r="SJT76" s="473"/>
      <c r="SJU76" s="473"/>
      <c r="SJV76" s="473"/>
      <c r="SJW76" s="473"/>
      <c r="SJX76" s="473"/>
      <c r="SJY76" s="473"/>
      <c r="SJZ76" s="473"/>
      <c r="SKA76" s="473"/>
      <c r="SKB76" s="473"/>
      <c r="SKC76" s="473"/>
      <c r="SKD76" s="473"/>
      <c r="SKE76" s="473"/>
      <c r="SKF76" s="473"/>
      <c r="SKG76" s="473"/>
      <c r="SKH76" s="473"/>
      <c r="SKI76" s="473"/>
      <c r="SKJ76" s="473"/>
      <c r="SKK76" s="473"/>
      <c r="SKL76" s="473"/>
      <c r="SKM76" s="473"/>
      <c r="SKN76" s="473"/>
      <c r="SKO76" s="473"/>
      <c r="SKP76" s="473"/>
      <c r="SKQ76" s="473"/>
      <c r="SKR76" s="473"/>
      <c r="SKS76" s="473"/>
      <c r="SKT76" s="473"/>
      <c r="SKU76" s="473"/>
      <c r="SKV76" s="473"/>
      <c r="SKW76" s="473"/>
      <c r="SKX76" s="473"/>
      <c r="SKY76" s="473"/>
      <c r="SKZ76" s="473"/>
      <c r="SLA76" s="473"/>
      <c r="SLB76" s="473"/>
      <c r="SLC76" s="473"/>
      <c r="SLD76" s="473"/>
      <c r="SLE76" s="473"/>
      <c r="SLF76" s="473"/>
      <c r="SLG76" s="473"/>
      <c r="SLH76" s="473"/>
      <c r="SLI76" s="473"/>
      <c r="SLJ76" s="473"/>
      <c r="SLK76" s="473"/>
      <c r="SLL76" s="473"/>
      <c r="SLM76" s="473"/>
      <c r="SLN76" s="473"/>
      <c r="SLO76" s="473"/>
      <c r="SLP76" s="473"/>
      <c r="SLQ76" s="473"/>
      <c r="SLR76" s="473"/>
      <c r="SLS76" s="473"/>
      <c r="SLT76" s="473"/>
      <c r="SLU76" s="473"/>
      <c r="SLV76" s="473"/>
      <c r="SLW76" s="473"/>
      <c r="SLX76" s="473"/>
      <c r="SLY76" s="473"/>
      <c r="SLZ76" s="473"/>
      <c r="SMA76" s="473"/>
      <c r="SMB76" s="473"/>
      <c r="SMC76" s="473"/>
      <c r="SMD76" s="473"/>
      <c r="SME76" s="473"/>
      <c r="SMF76" s="473"/>
      <c r="SMG76" s="473"/>
      <c r="SMH76" s="473"/>
      <c r="SMI76" s="473"/>
      <c r="SMJ76" s="473"/>
      <c r="SMK76" s="473"/>
      <c r="SML76" s="473"/>
      <c r="SMM76" s="473"/>
      <c r="SMN76" s="473"/>
      <c r="SMO76" s="473"/>
      <c r="SMP76" s="473"/>
      <c r="SMQ76" s="473"/>
      <c r="SMR76" s="473"/>
      <c r="SMS76" s="473"/>
      <c r="SMT76" s="473"/>
      <c r="SMU76" s="473"/>
      <c r="SMV76" s="473"/>
      <c r="SMW76" s="473"/>
      <c r="SMX76" s="473"/>
      <c r="SMY76" s="473"/>
      <c r="SMZ76" s="473"/>
      <c r="SNA76" s="473"/>
      <c r="SNB76" s="473"/>
      <c r="SNC76" s="473"/>
      <c r="SND76" s="473"/>
      <c r="SNE76" s="473"/>
      <c r="SNF76" s="473"/>
      <c r="SNG76" s="473"/>
      <c r="SNH76" s="473"/>
      <c r="SNI76" s="473"/>
      <c r="SNJ76" s="473"/>
      <c r="SNK76" s="473"/>
      <c r="SNL76" s="473"/>
      <c r="SNM76" s="473"/>
      <c r="SNN76" s="473"/>
      <c r="SNO76" s="473"/>
      <c r="SNP76" s="473"/>
      <c r="SNQ76" s="473"/>
      <c r="SNR76" s="473"/>
      <c r="SNS76" s="473"/>
      <c r="SNT76" s="473"/>
      <c r="SNU76" s="473"/>
      <c r="SNV76" s="473"/>
      <c r="SNW76" s="473"/>
      <c r="SNX76" s="473"/>
      <c r="SNY76" s="473"/>
      <c r="SNZ76" s="473"/>
      <c r="SOA76" s="473"/>
      <c r="SOB76" s="473"/>
      <c r="SOC76" s="473"/>
      <c r="SOD76" s="473"/>
      <c r="SOE76" s="473"/>
      <c r="SOF76" s="473"/>
      <c r="SOG76" s="473"/>
      <c r="SOH76" s="473"/>
      <c r="SOI76" s="473"/>
      <c r="SOJ76" s="473"/>
      <c r="SOK76" s="473"/>
      <c r="SOL76" s="473"/>
      <c r="SOM76" s="473"/>
      <c r="SON76" s="473"/>
      <c r="SOO76" s="473"/>
      <c r="SOP76" s="473"/>
      <c r="SOQ76" s="473"/>
      <c r="SOR76" s="473"/>
      <c r="SOS76" s="473"/>
      <c r="SOT76" s="473"/>
      <c r="SOU76" s="473"/>
      <c r="SOV76" s="473"/>
      <c r="SOW76" s="473"/>
      <c r="SOX76" s="473"/>
      <c r="SOY76" s="473"/>
      <c r="SOZ76" s="473"/>
      <c r="SPA76" s="473"/>
      <c r="SPB76" s="473"/>
      <c r="SPC76" s="473"/>
      <c r="SPD76" s="473"/>
      <c r="SPE76" s="473"/>
      <c r="SPF76" s="473"/>
      <c r="SPG76" s="473"/>
      <c r="SPH76" s="473"/>
      <c r="SPI76" s="473"/>
      <c r="SPJ76" s="473"/>
      <c r="SPK76" s="473"/>
      <c r="SPL76" s="473"/>
      <c r="SPM76" s="473"/>
      <c r="SPN76" s="473"/>
      <c r="SPO76" s="473"/>
      <c r="SPP76" s="473"/>
      <c r="SPQ76" s="473"/>
      <c r="SPR76" s="473"/>
      <c r="SPS76" s="473"/>
      <c r="SPT76" s="473"/>
      <c r="SPU76" s="473"/>
      <c r="SPV76" s="473"/>
      <c r="SPW76" s="473"/>
      <c r="SPX76" s="473"/>
      <c r="SPY76" s="473"/>
      <c r="SPZ76" s="473"/>
      <c r="SQA76" s="473"/>
      <c r="SQB76" s="473"/>
      <c r="SQC76" s="473"/>
      <c r="SQD76" s="473"/>
      <c r="SQE76" s="473"/>
      <c r="SQF76" s="473"/>
      <c r="SQG76" s="473"/>
      <c r="SQH76" s="473"/>
      <c r="SQI76" s="473"/>
      <c r="SQJ76" s="473"/>
      <c r="SQK76" s="473"/>
      <c r="SQL76" s="473"/>
      <c r="SQM76" s="473"/>
      <c r="SQN76" s="473"/>
      <c r="SQO76" s="473"/>
      <c r="SQP76" s="473"/>
      <c r="SQQ76" s="473"/>
      <c r="SQR76" s="473"/>
      <c r="SQS76" s="473"/>
      <c r="SQT76" s="473"/>
      <c r="SQU76" s="473"/>
      <c r="SQV76" s="473"/>
      <c r="SQW76" s="473"/>
      <c r="SQX76" s="473"/>
      <c r="SQY76" s="473"/>
      <c r="SQZ76" s="473"/>
      <c r="SRA76" s="473"/>
      <c r="SRB76" s="473"/>
      <c r="SRC76" s="473"/>
      <c r="SRD76" s="473"/>
      <c r="SRE76" s="473"/>
      <c r="SRF76" s="473"/>
      <c r="SRG76" s="473"/>
      <c r="SRH76" s="473"/>
      <c r="SRI76" s="473"/>
      <c r="SRJ76" s="473"/>
      <c r="SRK76" s="473"/>
      <c r="SRL76" s="473"/>
      <c r="SRM76" s="473"/>
      <c r="SRN76" s="473"/>
      <c r="SRO76" s="473"/>
      <c r="SRP76" s="473"/>
      <c r="SRQ76" s="473"/>
      <c r="SRR76" s="473"/>
      <c r="SRS76" s="473"/>
      <c r="SRT76" s="473"/>
      <c r="SRU76" s="473"/>
      <c r="SRV76" s="473"/>
      <c r="SRW76" s="473"/>
      <c r="SRX76" s="473"/>
      <c r="SRY76" s="473"/>
      <c r="SRZ76" s="473"/>
      <c r="SSA76" s="473"/>
      <c r="SSB76" s="473"/>
      <c r="SSC76" s="473"/>
      <c r="SSD76" s="473"/>
      <c r="SSE76" s="473"/>
      <c r="SSF76" s="473"/>
      <c r="SSG76" s="473"/>
      <c r="SSH76" s="473"/>
      <c r="SSI76" s="473"/>
      <c r="SSJ76" s="473"/>
      <c r="SSK76" s="473"/>
      <c r="SSL76" s="473"/>
      <c r="SSM76" s="473"/>
      <c r="SSN76" s="473"/>
      <c r="SSO76" s="473"/>
      <c r="SSP76" s="473"/>
      <c r="SSQ76" s="473"/>
      <c r="SSR76" s="473"/>
      <c r="SSS76" s="473"/>
      <c r="SST76" s="473"/>
      <c r="SSU76" s="473"/>
      <c r="SSV76" s="473"/>
      <c r="SSW76" s="473"/>
      <c r="SSX76" s="473"/>
      <c r="SSY76" s="473"/>
      <c r="SSZ76" s="473"/>
      <c r="STA76" s="473"/>
      <c r="STB76" s="473"/>
      <c r="STC76" s="473"/>
      <c r="STD76" s="473"/>
      <c r="STE76" s="473"/>
      <c r="STF76" s="473"/>
      <c r="STG76" s="473"/>
      <c r="STH76" s="473"/>
      <c r="STI76" s="473"/>
      <c r="STJ76" s="473"/>
      <c r="STK76" s="473"/>
      <c r="STL76" s="473"/>
      <c r="STM76" s="473"/>
      <c r="STN76" s="473"/>
      <c r="STO76" s="473"/>
      <c r="STP76" s="473"/>
      <c r="STQ76" s="473"/>
      <c r="STR76" s="473"/>
      <c r="STS76" s="473"/>
      <c r="STT76" s="473"/>
      <c r="STU76" s="473"/>
      <c r="STV76" s="473"/>
      <c r="STW76" s="473"/>
      <c r="STX76" s="473"/>
      <c r="STY76" s="473"/>
      <c r="STZ76" s="473"/>
      <c r="SUA76" s="473"/>
      <c r="SUB76" s="473"/>
      <c r="SUC76" s="473"/>
      <c r="SUD76" s="473"/>
      <c r="SUE76" s="473"/>
      <c r="SUF76" s="473"/>
      <c r="SUG76" s="473"/>
      <c r="SUH76" s="473"/>
      <c r="SUI76" s="473"/>
      <c r="SUJ76" s="473"/>
      <c r="SUK76" s="473"/>
      <c r="SUL76" s="473"/>
      <c r="SUM76" s="473"/>
      <c r="SUN76" s="473"/>
      <c r="SUO76" s="473"/>
      <c r="SUP76" s="473"/>
      <c r="SUQ76" s="473"/>
      <c r="SUR76" s="473"/>
      <c r="SUS76" s="473"/>
      <c r="SUT76" s="473"/>
      <c r="SUU76" s="473"/>
      <c r="SUV76" s="473"/>
      <c r="SUW76" s="473"/>
      <c r="SUX76" s="473"/>
      <c r="SUY76" s="473"/>
      <c r="SUZ76" s="473"/>
      <c r="SVA76" s="473"/>
      <c r="SVB76" s="473"/>
      <c r="SVC76" s="473"/>
      <c r="SVD76" s="473"/>
      <c r="SVE76" s="473"/>
      <c r="SVF76" s="473"/>
      <c r="SVG76" s="473"/>
      <c r="SVH76" s="473"/>
      <c r="SVI76" s="473"/>
      <c r="SVJ76" s="473"/>
      <c r="SVK76" s="473"/>
      <c r="SVL76" s="473"/>
      <c r="SVM76" s="473"/>
      <c r="SVN76" s="473"/>
      <c r="SVO76" s="473"/>
      <c r="SVP76" s="473"/>
      <c r="SVQ76" s="473"/>
      <c r="SVR76" s="473"/>
      <c r="SVS76" s="473"/>
      <c r="SVT76" s="473"/>
      <c r="SVU76" s="473"/>
      <c r="SVV76" s="473"/>
      <c r="SVW76" s="473"/>
      <c r="SVX76" s="473"/>
      <c r="SVY76" s="473"/>
      <c r="SVZ76" s="473"/>
      <c r="SWA76" s="473"/>
      <c r="SWB76" s="473"/>
      <c r="SWC76" s="473"/>
      <c r="SWD76" s="473"/>
      <c r="SWE76" s="473"/>
      <c r="SWF76" s="473"/>
      <c r="SWG76" s="473"/>
      <c r="SWH76" s="473"/>
      <c r="SWI76" s="473"/>
      <c r="SWJ76" s="473"/>
      <c r="SWK76" s="473"/>
      <c r="SWL76" s="473"/>
      <c r="SWM76" s="473"/>
      <c r="SWN76" s="473"/>
      <c r="SWO76" s="473"/>
      <c r="SWP76" s="473"/>
      <c r="SWQ76" s="473"/>
      <c r="SWR76" s="473"/>
      <c r="SWS76" s="473"/>
      <c r="SWT76" s="473"/>
      <c r="SWU76" s="473"/>
      <c r="SWV76" s="473"/>
      <c r="SWW76" s="473"/>
      <c r="SWX76" s="473"/>
      <c r="SWY76" s="473"/>
      <c r="SWZ76" s="473"/>
      <c r="SXA76" s="473"/>
      <c r="SXB76" s="473"/>
      <c r="SXC76" s="473"/>
      <c r="SXD76" s="473"/>
      <c r="SXE76" s="473"/>
      <c r="SXF76" s="473"/>
      <c r="SXG76" s="473"/>
      <c r="SXH76" s="473"/>
      <c r="SXI76" s="473"/>
      <c r="SXJ76" s="473"/>
      <c r="SXK76" s="473"/>
      <c r="SXL76" s="473"/>
      <c r="SXM76" s="473"/>
      <c r="SXN76" s="473"/>
      <c r="SXO76" s="473"/>
      <c r="SXP76" s="473"/>
      <c r="SXQ76" s="473"/>
      <c r="SXR76" s="473"/>
      <c r="SXS76" s="473"/>
      <c r="SXT76" s="473"/>
      <c r="SXU76" s="473"/>
      <c r="SXV76" s="473"/>
      <c r="SXW76" s="473"/>
      <c r="SXX76" s="473"/>
      <c r="SXY76" s="473"/>
      <c r="SXZ76" s="473"/>
      <c r="SYA76" s="473"/>
      <c r="SYB76" s="473"/>
      <c r="SYC76" s="473"/>
      <c r="SYD76" s="473"/>
      <c r="SYE76" s="473"/>
      <c r="SYF76" s="473"/>
      <c r="SYG76" s="473"/>
      <c r="SYH76" s="473"/>
      <c r="SYI76" s="473"/>
      <c r="SYJ76" s="473"/>
      <c r="SYK76" s="473"/>
      <c r="SYL76" s="473"/>
      <c r="SYM76" s="473"/>
      <c r="SYN76" s="473"/>
      <c r="SYO76" s="473"/>
      <c r="SYP76" s="473"/>
      <c r="SYQ76" s="473"/>
      <c r="SYR76" s="473"/>
      <c r="SYS76" s="473"/>
      <c r="SYT76" s="473"/>
      <c r="SYU76" s="473"/>
      <c r="SYV76" s="473"/>
      <c r="SYW76" s="473"/>
      <c r="SYX76" s="473"/>
      <c r="SYY76" s="473"/>
      <c r="SYZ76" s="473"/>
      <c r="SZA76" s="473"/>
      <c r="SZB76" s="473"/>
      <c r="SZC76" s="473"/>
      <c r="SZD76" s="473"/>
      <c r="SZE76" s="473"/>
      <c r="SZF76" s="473"/>
      <c r="SZG76" s="473"/>
      <c r="SZH76" s="473"/>
      <c r="SZI76" s="473"/>
      <c r="SZJ76" s="473"/>
      <c r="SZK76" s="473"/>
      <c r="SZL76" s="473"/>
      <c r="SZM76" s="473"/>
      <c r="SZN76" s="473"/>
      <c r="SZO76" s="473"/>
      <c r="SZP76" s="473"/>
      <c r="SZQ76" s="473"/>
      <c r="SZR76" s="473"/>
      <c r="SZS76" s="473"/>
      <c r="SZT76" s="473"/>
      <c r="SZU76" s="473"/>
      <c r="SZV76" s="473"/>
      <c r="SZW76" s="473"/>
      <c r="SZX76" s="473"/>
      <c r="SZY76" s="473"/>
      <c r="SZZ76" s="473"/>
      <c r="TAA76" s="473"/>
      <c r="TAB76" s="473"/>
      <c r="TAC76" s="473"/>
      <c r="TAD76" s="473"/>
      <c r="TAE76" s="473"/>
      <c r="TAF76" s="473"/>
      <c r="TAG76" s="473"/>
      <c r="TAH76" s="473"/>
      <c r="TAI76" s="473"/>
      <c r="TAJ76" s="473"/>
      <c r="TAK76" s="473"/>
      <c r="TAL76" s="473"/>
      <c r="TAM76" s="473"/>
      <c r="TAN76" s="473"/>
      <c r="TAO76" s="473"/>
      <c r="TAP76" s="473"/>
      <c r="TAQ76" s="473"/>
      <c r="TAR76" s="473"/>
      <c r="TAS76" s="473"/>
      <c r="TAT76" s="473"/>
      <c r="TAU76" s="473"/>
      <c r="TAV76" s="473"/>
      <c r="TAW76" s="473"/>
      <c r="TAX76" s="473"/>
      <c r="TAY76" s="473"/>
      <c r="TAZ76" s="473"/>
      <c r="TBA76" s="473"/>
      <c r="TBB76" s="473"/>
      <c r="TBC76" s="473"/>
      <c r="TBD76" s="473"/>
      <c r="TBE76" s="473"/>
      <c r="TBF76" s="473"/>
      <c r="TBG76" s="473"/>
      <c r="TBH76" s="473"/>
      <c r="TBI76" s="473"/>
      <c r="TBJ76" s="473"/>
      <c r="TBK76" s="473"/>
      <c r="TBL76" s="473"/>
      <c r="TBM76" s="473"/>
      <c r="TBN76" s="473"/>
      <c r="TBO76" s="473"/>
      <c r="TBP76" s="473"/>
      <c r="TBQ76" s="473"/>
      <c r="TBR76" s="473"/>
      <c r="TBS76" s="473"/>
      <c r="TBT76" s="473"/>
      <c r="TBU76" s="473"/>
      <c r="TBV76" s="473"/>
      <c r="TBW76" s="473"/>
      <c r="TBX76" s="473"/>
      <c r="TBY76" s="473"/>
      <c r="TBZ76" s="473"/>
      <c r="TCA76" s="473"/>
      <c r="TCB76" s="473"/>
      <c r="TCC76" s="473"/>
      <c r="TCD76" s="473"/>
      <c r="TCE76" s="473"/>
      <c r="TCF76" s="473"/>
      <c r="TCG76" s="473"/>
      <c r="TCH76" s="473"/>
      <c r="TCI76" s="473"/>
      <c r="TCJ76" s="473"/>
      <c r="TCK76" s="473"/>
      <c r="TCL76" s="473"/>
      <c r="TCM76" s="473"/>
      <c r="TCN76" s="473"/>
      <c r="TCO76" s="473"/>
      <c r="TCP76" s="473"/>
      <c r="TCQ76" s="473"/>
      <c r="TCR76" s="473"/>
      <c r="TCS76" s="473"/>
      <c r="TCT76" s="473"/>
      <c r="TCU76" s="473"/>
      <c r="TCV76" s="473"/>
      <c r="TCW76" s="473"/>
      <c r="TCX76" s="473"/>
      <c r="TCY76" s="473"/>
      <c r="TCZ76" s="473"/>
      <c r="TDA76" s="473"/>
      <c r="TDB76" s="473"/>
      <c r="TDC76" s="473"/>
      <c r="TDD76" s="473"/>
      <c r="TDE76" s="473"/>
      <c r="TDF76" s="473"/>
      <c r="TDG76" s="473"/>
      <c r="TDH76" s="473"/>
      <c r="TDI76" s="473"/>
      <c r="TDJ76" s="473"/>
      <c r="TDK76" s="473"/>
      <c r="TDL76" s="473"/>
      <c r="TDM76" s="473"/>
      <c r="TDN76" s="473"/>
      <c r="TDO76" s="473"/>
      <c r="TDP76" s="473"/>
      <c r="TDQ76" s="473"/>
      <c r="TDR76" s="473"/>
      <c r="TDS76" s="473"/>
      <c r="TDT76" s="473"/>
      <c r="TDU76" s="473"/>
      <c r="TDV76" s="473"/>
      <c r="TDW76" s="473"/>
      <c r="TDX76" s="473"/>
      <c r="TDY76" s="473"/>
      <c r="TDZ76" s="473"/>
      <c r="TEA76" s="473"/>
      <c r="TEB76" s="473"/>
      <c r="TEC76" s="473"/>
      <c r="TED76" s="473"/>
      <c r="TEE76" s="473"/>
      <c r="TEF76" s="473"/>
      <c r="TEG76" s="473"/>
      <c r="TEH76" s="473"/>
      <c r="TEI76" s="473"/>
      <c r="TEJ76" s="473"/>
      <c r="TEK76" s="473"/>
      <c r="TEL76" s="473"/>
      <c r="TEM76" s="473"/>
      <c r="TEN76" s="473"/>
      <c r="TEO76" s="473"/>
      <c r="TEP76" s="473"/>
      <c r="TEQ76" s="473"/>
      <c r="TER76" s="473"/>
      <c r="TES76" s="473"/>
      <c r="TET76" s="473"/>
      <c r="TEU76" s="473"/>
      <c r="TEV76" s="473"/>
      <c r="TEW76" s="473"/>
      <c r="TEX76" s="473"/>
      <c r="TEY76" s="473"/>
      <c r="TEZ76" s="473"/>
      <c r="TFA76" s="473"/>
      <c r="TFB76" s="473"/>
      <c r="TFC76" s="473"/>
      <c r="TFD76" s="473"/>
      <c r="TFE76" s="473"/>
      <c r="TFF76" s="473"/>
      <c r="TFG76" s="473"/>
      <c r="TFH76" s="473"/>
      <c r="TFI76" s="473"/>
      <c r="TFJ76" s="473"/>
      <c r="TFK76" s="473"/>
      <c r="TFL76" s="473"/>
      <c r="TFM76" s="473"/>
      <c r="TFN76" s="473"/>
      <c r="TFO76" s="473"/>
      <c r="TFP76" s="473"/>
      <c r="TFQ76" s="473"/>
      <c r="TFR76" s="473"/>
      <c r="TFS76" s="473"/>
      <c r="TFT76" s="473"/>
      <c r="TFU76" s="473"/>
      <c r="TFV76" s="473"/>
      <c r="TFW76" s="473"/>
      <c r="TFX76" s="473"/>
      <c r="TFY76" s="473"/>
      <c r="TFZ76" s="473"/>
      <c r="TGA76" s="473"/>
      <c r="TGB76" s="473"/>
      <c r="TGC76" s="473"/>
      <c r="TGD76" s="473"/>
      <c r="TGE76" s="473"/>
      <c r="TGF76" s="473"/>
      <c r="TGG76" s="473"/>
      <c r="TGH76" s="473"/>
      <c r="TGI76" s="473"/>
      <c r="TGJ76" s="473"/>
      <c r="TGK76" s="473"/>
      <c r="TGL76" s="473"/>
      <c r="TGM76" s="473"/>
      <c r="TGN76" s="473"/>
      <c r="TGO76" s="473"/>
      <c r="TGP76" s="473"/>
      <c r="TGQ76" s="473"/>
      <c r="TGR76" s="473"/>
      <c r="TGS76" s="473"/>
      <c r="TGT76" s="473"/>
      <c r="TGU76" s="473"/>
      <c r="TGV76" s="473"/>
      <c r="TGW76" s="473"/>
      <c r="TGX76" s="473"/>
      <c r="TGY76" s="473"/>
      <c r="TGZ76" s="473"/>
      <c r="THA76" s="473"/>
      <c r="THB76" s="473"/>
      <c r="THC76" s="473"/>
      <c r="THD76" s="473"/>
      <c r="THE76" s="473"/>
      <c r="THF76" s="473"/>
      <c r="THG76" s="473"/>
      <c r="THH76" s="473"/>
      <c r="THI76" s="473"/>
      <c r="THJ76" s="473"/>
      <c r="THK76" s="473"/>
      <c r="THL76" s="473"/>
      <c r="THM76" s="473"/>
      <c r="THN76" s="473"/>
      <c r="THO76" s="473"/>
      <c r="THP76" s="473"/>
      <c r="THQ76" s="473"/>
      <c r="THR76" s="473"/>
      <c r="THS76" s="473"/>
      <c r="THT76" s="473"/>
      <c r="THU76" s="473"/>
      <c r="THV76" s="473"/>
      <c r="THW76" s="473"/>
      <c r="THX76" s="473"/>
      <c r="THY76" s="473"/>
      <c r="THZ76" s="473"/>
      <c r="TIA76" s="473"/>
      <c r="TIB76" s="473"/>
      <c r="TIC76" s="473"/>
      <c r="TID76" s="473"/>
      <c r="TIE76" s="473"/>
      <c r="TIF76" s="473"/>
      <c r="TIG76" s="473"/>
      <c r="TIH76" s="473"/>
      <c r="TII76" s="473"/>
      <c r="TIJ76" s="473"/>
      <c r="TIK76" s="473"/>
      <c r="TIL76" s="473"/>
      <c r="TIM76" s="473"/>
      <c r="TIN76" s="473"/>
      <c r="TIO76" s="473"/>
      <c r="TIP76" s="473"/>
      <c r="TIQ76" s="473"/>
      <c r="TIR76" s="473"/>
      <c r="TIS76" s="473"/>
      <c r="TIT76" s="473"/>
      <c r="TIU76" s="473"/>
      <c r="TIV76" s="473"/>
      <c r="TIW76" s="473"/>
      <c r="TIX76" s="473"/>
      <c r="TIY76" s="473"/>
      <c r="TIZ76" s="473"/>
      <c r="TJA76" s="473"/>
      <c r="TJB76" s="473"/>
      <c r="TJC76" s="473"/>
      <c r="TJD76" s="473"/>
      <c r="TJE76" s="473"/>
      <c r="TJF76" s="473"/>
      <c r="TJG76" s="473"/>
      <c r="TJH76" s="473"/>
      <c r="TJI76" s="473"/>
      <c r="TJJ76" s="473"/>
      <c r="TJK76" s="473"/>
      <c r="TJL76" s="473"/>
      <c r="TJM76" s="473"/>
      <c r="TJN76" s="473"/>
      <c r="TJO76" s="473"/>
      <c r="TJP76" s="473"/>
      <c r="TJQ76" s="473"/>
      <c r="TJR76" s="473"/>
      <c r="TJS76" s="473"/>
      <c r="TJT76" s="473"/>
      <c r="TJU76" s="473"/>
      <c r="TJV76" s="473"/>
      <c r="TJW76" s="473"/>
      <c r="TJX76" s="473"/>
      <c r="TJY76" s="473"/>
      <c r="TJZ76" s="473"/>
      <c r="TKA76" s="473"/>
      <c r="TKB76" s="473"/>
      <c r="TKC76" s="473"/>
      <c r="TKD76" s="473"/>
      <c r="TKE76" s="473"/>
      <c r="TKF76" s="473"/>
      <c r="TKG76" s="473"/>
      <c r="TKH76" s="473"/>
      <c r="TKI76" s="473"/>
      <c r="TKJ76" s="473"/>
      <c r="TKK76" s="473"/>
      <c r="TKL76" s="473"/>
      <c r="TKM76" s="473"/>
      <c r="TKN76" s="473"/>
      <c r="TKO76" s="473"/>
      <c r="TKP76" s="473"/>
      <c r="TKQ76" s="473"/>
      <c r="TKR76" s="473"/>
      <c r="TKS76" s="473"/>
      <c r="TKT76" s="473"/>
      <c r="TKU76" s="473"/>
      <c r="TKV76" s="473"/>
      <c r="TKW76" s="473"/>
      <c r="TKX76" s="473"/>
      <c r="TKY76" s="473"/>
      <c r="TKZ76" s="473"/>
      <c r="TLA76" s="473"/>
      <c r="TLB76" s="473"/>
      <c r="TLC76" s="473"/>
      <c r="TLD76" s="473"/>
      <c r="TLE76" s="473"/>
      <c r="TLF76" s="473"/>
      <c r="TLG76" s="473"/>
      <c r="TLH76" s="473"/>
      <c r="TLI76" s="473"/>
      <c r="TLJ76" s="473"/>
      <c r="TLK76" s="473"/>
      <c r="TLL76" s="473"/>
      <c r="TLM76" s="473"/>
      <c r="TLN76" s="473"/>
      <c r="TLO76" s="473"/>
      <c r="TLP76" s="473"/>
      <c r="TLQ76" s="473"/>
      <c r="TLR76" s="473"/>
      <c r="TLS76" s="473"/>
      <c r="TLT76" s="473"/>
      <c r="TLU76" s="473"/>
      <c r="TLV76" s="473"/>
      <c r="TLW76" s="473"/>
      <c r="TLX76" s="473"/>
      <c r="TLY76" s="473"/>
      <c r="TLZ76" s="473"/>
      <c r="TMA76" s="473"/>
      <c r="TMB76" s="473"/>
      <c r="TMC76" s="473"/>
      <c r="TMD76" s="473"/>
      <c r="TME76" s="473"/>
      <c r="TMF76" s="473"/>
      <c r="TMG76" s="473"/>
      <c r="TMH76" s="473"/>
      <c r="TMI76" s="473"/>
      <c r="TMJ76" s="473"/>
      <c r="TMK76" s="473"/>
      <c r="TML76" s="473"/>
      <c r="TMM76" s="473"/>
      <c r="TMN76" s="473"/>
      <c r="TMO76" s="473"/>
      <c r="TMP76" s="473"/>
      <c r="TMQ76" s="473"/>
      <c r="TMR76" s="473"/>
      <c r="TMS76" s="473"/>
      <c r="TMT76" s="473"/>
      <c r="TMU76" s="473"/>
      <c r="TMV76" s="473"/>
      <c r="TMW76" s="473"/>
      <c r="TMX76" s="473"/>
      <c r="TMY76" s="473"/>
      <c r="TMZ76" s="473"/>
      <c r="TNA76" s="473"/>
      <c r="TNB76" s="473"/>
      <c r="TNC76" s="473"/>
      <c r="TND76" s="473"/>
      <c r="TNE76" s="473"/>
      <c r="TNF76" s="473"/>
      <c r="TNG76" s="473"/>
      <c r="TNH76" s="473"/>
      <c r="TNI76" s="473"/>
      <c r="TNJ76" s="473"/>
      <c r="TNK76" s="473"/>
      <c r="TNL76" s="473"/>
      <c r="TNM76" s="473"/>
      <c r="TNN76" s="473"/>
      <c r="TNO76" s="473"/>
      <c r="TNP76" s="473"/>
      <c r="TNQ76" s="473"/>
      <c r="TNR76" s="473"/>
      <c r="TNS76" s="473"/>
      <c r="TNT76" s="473"/>
      <c r="TNU76" s="473"/>
      <c r="TNV76" s="473"/>
      <c r="TNW76" s="473"/>
      <c r="TNX76" s="473"/>
      <c r="TNY76" s="473"/>
      <c r="TNZ76" s="473"/>
      <c r="TOA76" s="473"/>
      <c r="TOB76" s="473"/>
      <c r="TOC76" s="473"/>
      <c r="TOD76" s="473"/>
      <c r="TOE76" s="473"/>
      <c r="TOF76" s="473"/>
      <c r="TOG76" s="473"/>
      <c r="TOH76" s="473"/>
      <c r="TOI76" s="473"/>
      <c r="TOJ76" s="473"/>
      <c r="TOK76" s="473"/>
      <c r="TOL76" s="473"/>
      <c r="TOM76" s="473"/>
      <c r="TON76" s="473"/>
      <c r="TOO76" s="473"/>
      <c r="TOP76" s="473"/>
      <c r="TOQ76" s="473"/>
      <c r="TOR76" s="473"/>
      <c r="TOS76" s="473"/>
      <c r="TOT76" s="473"/>
      <c r="TOU76" s="473"/>
      <c r="TOV76" s="473"/>
      <c r="TOW76" s="473"/>
      <c r="TOX76" s="473"/>
      <c r="TOY76" s="473"/>
      <c r="TOZ76" s="473"/>
      <c r="TPA76" s="473"/>
      <c r="TPB76" s="473"/>
      <c r="TPC76" s="473"/>
      <c r="TPD76" s="473"/>
      <c r="TPE76" s="473"/>
      <c r="TPF76" s="473"/>
      <c r="TPG76" s="473"/>
      <c r="TPH76" s="473"/>
      <c r="TPI76" s="473"/>
      <c r="TPJ76" s="473"/>
      <c r="TPK76" s="473"/>
      <c r="TPL76" s="473"/>
      <c r="TPM76" s="473"/>
      <c r="TPN76" s="473"/>
      <c r="TPO76" s="473"/>
      <c r="TPP76" s="473"/>
      <c r="TPQ76" s="473"/>
      <c r="TPR76" s="473"/>
      <c r="TPS76" s="473"/>
      <c r="TPT76" s="473"/>
      <c r="TPU76" s="473"/>
      <c r="TPV76" s="473"/>
      <c r="TPW76" s="473"/>
      <c r="TPX76" s="473"/>
      <c r="TPY76" s="473"/>
      <c r="TPZ76" s="473"/>
      <c r="TQA76" s="473"/>
      <c r="TQB76" s="473"/>
      <c r="TQC76" s="473"/>
      <c r="TQD76" s="473"/>
      <c r="TQE76" s="473"/>
      <c r="TQF76" s="473"/>
      <c r="TQG76" s="473"/>
      <c r="TQH76" s="473"/>
      <c r="TQI76" s="473"/>
      <c r="TQJ76" s="473"/>
      <c r="TQK76" s="473"/>
      <c r="TQL76" s="473"/>
      <c r="TQM76" s="473"/>
      <c r="TQN76" s="473"/>
      <c r="TQO76" s="473"/>
      <c r="TQP76" s="473"/>
      <c r="TQQ76" s="473"/>
      <c r="TQR76" s="473"/>
      <c r="TQS76" s="473"/>
      <c r="TQT76" s="473"/>
      <c r="TQU76" s="473"/>
      <c r="TQV76" s="473"/>
      <c r="TQW76" s="473"/>
      <c r="TQX76" s="473"/>
      <c r="TQY76" s="473"/>
      <c r="TQZ76" s="473"/>
      <c r="TRA76" s="473"/>
      <c r="TRB76" s="473"/>
      <c r="TRC76" s="473"/>
      <c r="TRD76" s="473"/>
      <c r="TRE76" s="473"/>
      <c r="TRF76" s="473"/>
      <c r="TRG76" s="473"/>
      <c r="TRH76" s="473"/>
      <c r="TRI76" s="473"/>
      <c r="TRJ76" s="473"/>
      <c r="TRK76" s="473"/>
      <c r="TRL76" s="473"/>
      <c r="TRM76" s="473"/>
      <c r="TRN76" s="473"/>
      <c r="TRO76" s="473"/>
      <c r="TRP76" s="473"/>
      <c r="TRQ76" s="473"/>
      <c r="TRR76" s="473"/>
      <c r="TRS76" s="473"/>
      <c r="TRT76" s="473"/>
      <c r="TRU76" s="473"/>
      <c r="TRV76" s="473"/>
      <c r="TRW76" s="473"/>
      <c r="TRX76" s="473"/>
      <c r="TRY76" s="473"/>
      <c r="TRZ76" s="473"/>
      <c r="TSA76" s="473"/>
      <c r="TSB76" s="473"/>
      <c r="TSC76" s="473"/>
      <c r="TSD76" s="473"/>
      <c r="TSE76" s="473"/>
      <c r="TSF76" s="473"/>
      <c r="TSG76" s="473"/>
      <c r="TSH76" s="473"/>
      <c r="TSI76" s="473"/>
      <c r="TSJ76" s="473"/>
      <c r="TSK76" s="473"/>
      <c r="TSL76" s="473"/>
      <c r="TSM76" s="473"/>
      <c r="TSN76" s="473"/>
      <c r="TSO76" s="473"/>
      <c r="TSP76" s="473"/>
      <c r="TSQ76" s="473"/>
      <c r="TSR76" s="473"/>
      <c r="TSS76" s="473"/>
      <c r="TST76" s="473"/>
      <c r="TSU76" s="473"/>
      <c r="TSV76" s="473"/>
      <c r="TSW76" s="473"/>
      <c r="TSX76" s="473"/>
      <c r="TSY76" s="473"/>
      <c r="TSZ76" s="473"/>
      <c r="TTA76" s="473"/>
      <c r="TTB76" s="473"/>
      <c r="TTC76" s="473"/>
      <c r="TTD76" s="473"/>
      <c r="TTE76" s="473"/>
      <c r="TTF76" s="473"/>
      <c r="TTG76" s="473"/>
      <c r="TTH76" s="473"/>
      <c r="TTI76" s="473"/>
      <c r="TTJ76" s="473"/>
      <c r="TTK76" s="473"/>
      <c r="TTL76" s="473"/>
      <c r="TTM76" s="473"/>
      <c r="TTN76" s="473"/>
      <c r="TTO76" s="473"/>
      <c r="TTP76" s="473"/>
      <c r="TTQ76" s="473"/>
      <c r="TTR76" s="473"/>
      <c r="TTS76" s="473"/>
      <c r="TTT76" s="473"/>
      <c r="TTU76" s="473"/>
      <c r="TTV76" s="473"/>
      <c r="TTW76" s="473"/>
      <c r="TTX76" s="473"/>
      <c r="TTY76" s="473"/>
      <c r="TTZ76" s="473"/>
      <c r="TUA76" s="473"/>
      <c r="TUB76" s="473"/>
      <c r="TUC76" s="473"/>
      <c r="TUD76" s="473"/>
      <c r="TUE76" s="473"/>
      <c r="TUF76" s="473"/>
      <c r="TUG76" s="473"/>
      <c r="TUH76" s="473"/>
      <c r="TUI76" s="473"/>
      <c r="TUJ76" s="473"/>
      <c r="TUK76" s="473"/>
      <c r="TUL76" s="473"/>
      <c r="TUM76" s="473"/>
      <c r="TUN76" s="473"/>
      <c r="TUO76" s="473"/>
      <c r="TUP76" s="473"/>
      <c r="TUQ76" s="473"/>
      <c r="TUR76" s="473"/>
      <c r="TUS76" s="473"/>
      <c r="TUT76" s="473"/>
      <c r="TUU76" s="473"/>
      <c r="TUV76" s="473"/>
      <c r="TUW76" s="473"/>
      <c r="TUX76" s="473"/>
      <c r="TUY76" s="473"/>
      <c r="TUZ76" s="473"/>
      <c r="TVA76" s="473"/>
      <c r="TVB76" s="473"/>
      <c r="TVC76" s="473"/>
      <c r="TVD76" s="473"/>
      <c r="TVE76" s="473"/>
      <c r="TVF76" s="473"/>
      <c r="TVG76" s="473"/>
      <c r="TVH76" s="473"/>
      <c r="TVI76" s="473"/>
      <c r="TVJ76" s="473"/>
      <c r="TVK76" s="473"/>
      <c r="TVL76" s="473"/>
      <c r="TVM76" s="473"/>
      <c r="TVN76" s="473"/>
      <c r="TVO76" s="473"/>
      <c r="TVP76" s="473"/>
      <c r="TVQ76" s="473"/>
      <c r="TVR76" s="473"/>
      <c r="TVS76" s="473"/>
      <c r="TVT76" s="473"/>
      <c r="TVU76" s="473"/>
      <c r="TVV76" s="473"/>
      <c r="TVW76" s="473"/>
      <c r="TVX76" s="473"/>
      <c r="TVY76" s="473"/>
      <c r="TVZ76" s="473"/>
      <c r="TWA76" s="473"/>
      <c r="TWB76" s="473"/>
      <c r="TWC76" s="473"/>
      <c r="TWD76" s="473"/>
      <c r="TWE76" s="473"/>
      <c r="TWF76" s="473"/>
      <c r="TWG76" s="473"/>
      <c r="TWH76" s="473"/>
      <c r="TWI76" s="473"/>
      <c r="TWJ76" s="473"/>
      <c r="TWK76" s="473"/>
      <c r="TWL76" s="473"/>
      <c r="TWM76" s="473"/>
      <c r="TWN76" s="473"/>
      <c r="TWO76" s="473"/>
      <c r="TWP76" s="473"/>
      <c r="TWQ76" s="473"/>
      <c r="TWR76" s="473"/>
      <c r="TWS76" s="473"/>
      <c r="TWT76" s="473"/>
      <c r="TWU76" s="473"/>
      <c r="TWV76" s="473"/>
      <c r="TWW76" s="473"/>
      <c r="TWX76" s="473"/>
      <c r="TWY76" s="473"/>
      <c r="TWZ76" s="473"/>
      <c r="TXA76" s="473"/>
      <c r="TXB76" s="473"/>
      <c r="TXC76" s="473"/>
      <c r="TXD76" s="473"/>
      <c r="TXE76" s="473"/>
      <c r="TXF76" s="473"/>
      <c r="TXG76" s="473"/>
      <c r="TXH76" s="473"/>
      <c r="TXI76" s="473"/>
      <c r="TXJ76" s="473"/>
      <c r="TXK76" s="473"/>
      <c r="TXL76" s="473"/>
      <c r="TXM76" s="473"/>
      <c r="TXN76" s="473"/>
      <c r="TXO76" s="473"/>
      <c r="TXP76" s="473"/>
      <c r="TXQ76" s="473"/>
      <c r="TXR76" s="473"/>
      <c r="TXS76" s="473"/>
      <c r="TXT76" s="473"/>
      <c r="TXU76" s="473"/>
      <c r="TXV76" s="473"/>
      <c r="TXW76" s="473"/>
      <c r="TXX76" s="473"/>
      <c r="TXY76" s="473"/>
      <c r="TXZ76" s="473"/>
      <c r="TYA76" s="473"/>
      <c r="TYB76" s="473"/>
      <c r="TYC76" s="473"/>
      <c r="TYD76" s="473"/>
      <c r="TYE76" s="473"/>
      <c r="TYF76" s="473"/>
      <c r="TYG76" s="473"/>
      <c r="TYH76" s="473"/>
      <c r="TYI76" s="473"/>
      <c r="TYJ76" s="473"/>
      <c r="TYK76" s="473"/>
      <c r="TYL76" s="473"/>
      <c r="TYM76" s="473"/>
      <c r="TYN76" s="473"/>
      <c r="TYO76" s="473"/>
      <c r="TYP76" s="473"/>
      <c r="TYQ76" s="473"/>
      <c r="TYR76" s="473"/>
      <c r="TYS76" s="473"/>
      <c r="TYT76" s="473"/>
      <c r="TYU76" s="473"/>
      <c r="TYV76" s="473"/>
      <c r="TYW76" s="473"/>
      <c r="TYX76" s="473"/>
      <c r="TYY76" s="473"/>
      <c r="TYZ76" s="473"/>
      <c r="TZA76" s="473"/>
      <c r="TZB76" s="473"/>
      <c r="TZC76" s="473"/>
      <c r="TZD76" s="473"/>
      <c r="TZE76" s="473"/>
      <c r="TZF76" s="473"/>
      <c r="TZG76" s="473"/>
      <c r="TZH76" s="473"/>
      <c r="TZI76" s="473"/>
      <c r="TZJ76" s="473"/>
      <c r="TZK76" s="473"/>
      <c r="TZL76" s="473"/>
      <c r="TZM76" s="473"/>
      <c r="TZN76" s="473"/>
      <c r="TZO76" s="473"/>
      <c r="TZP76" s="473"/>
      <c r="TZQ76" s="473"/>
      <c r="TZR76" s="473"/>
      <c r="TZS76" s="473"/>
      <c r="TZT76" s="473"/>
      <c r="TZU76" s="473"/>
      <c r="TZV76" s="473"/>
      <c r="TZW76" s="473"/>
      <c r="TZX76" s="473"/>
      <c r="TZY76" s="473"/>
      <c r="TZZ76" s="473"/>
      <c r="UAA76" s="473"/>
      <c r="UAB76" s="473"/>
      <c r="UAC76" s="473"/>
      <c r="UAD76" s="473"/>
      <c r="UAE76" s="473"/>
      <c r="UAF76" s="473"/>
      <c r="UAG76" s="473"/>
      <c r="UAH76" s="473"/>
      <c r="UAI76" s="473"/>
      <c r="UAJ76" s="473"/>
      <c r="UAK76" s="473"/>
      <c r="UAL76" s="473"/>
      <c r="UAM76" s="473"/>
      <c r="UAN76" s="473"/>
      <c r="UAO76" s="473"/>
      <c r="UAP76" s="473"/>
      <c r="UAQ76" s="473"/>
      <c r="UAR76" s="473"/>
      <c r="UAS76" s="473"/>
      <c r="UAT76" s="473"/>
      <c r="UAU76" s="473"/>
      <c r="UAV76" s="473"/>
      <c r="UAW76" s="473"/>
      <c r="UAX76" s="473"/>
      <c r="UAY76" s="473"/>
      <c r="UAZ76" s="473"/>
      <c r="UBA76" s="473"/>
      <c r="UBB76" s="473"/>
      <c r="UBC76" s="473"/>
      <c r="UBD76" s="473"/>
      <c r="UBE76" s="473"/>
      <c r="UBF76" s="473"/>
      <c r="UBG76" s="473"/>
      <c r="UBH76" s="473"/>
      <c r="UBI76" s="473"/>
      <c r="UBJ76" s="473"/>
      <c r="UBK76" s="473"/>
      <c r="UBL76" s="473"/>
      <c r="UBM76" s="473"/>
      <c r="UBN76" s="473"/>
      <c r="UBO76" s="473"/>
      <c r="UBP76" s="473"/>
      <c r="UBQ76" s="473"/>
      <c r="UBR76" s="473"/>
      <c r="UBS76" s="473"/>
      <c r="UBT76" s="473"/>
      <c r="UBU76" s="473"/>
      <c r="UBV76" s="473"/>
      <c r="UBW76" s="473"/>
      <c r="UBX76" s="473"/>
      <c r="UBY76" s="473"/>
      <c r="UBZ76" s="473"/>
      <c r="UCA76" s="473"/>
      <c r="UCB76" s="473"/>
      <c r="UCC76" s="473"/>
      <c r="UCD76" s="473"/>
      <c r="UCE76" s="473"/>
      <c r="UCF76" s="473"/>
      <c r="UCG76" s="473"/>
      <c r="UCH76" s="473"/>
      <c r="UCI76" s="473"/>
      <c r="UCJ76" s="473"/>
      <c r="UCK76" s="473"/>
      <c r="UCL76" s="473"/>
      <c r="UCM76" s="473"/>
      <c r="UCN76" s="473"/>
      <c r="UCO76" s="473"/>
      <c r="UCP76" s="473"/>
      <c r="UCQ76" s="473"/>
      <c r="UCR76" s="473"/>
      <c r="UCS76" s="473"/>
      <c r="UCT76" s="473"/>
      <c r="UCU76" s="473"/>
      <c r="UCV76" s="473"/>
      <c r="UCW76" s="473"/>
      <c r="UCX76" s="473"/>
      <c r="UCY76" s="473"/>
      <c r="UCZ76" s="473"/>
      <c r="UDA76" s="473"/>
      <c r="UDB76" s="473"/>
      <c r="UDC76" s="473"/>
      <c r="UDD76" s="473"/>
      <c r="UDE76" s="473"/>
      <c r="UDF76" s="473"/>
      <c r="UDG76" s="473"/>
      <c r="UDH76" s="473"/>
      <c r="UDI76" s="473"/>
      <c r="UDJ76" s="473"/>
      <c r="UDK76" s="473"/>
      <c r="UDL76" s="473"/>
      <c r="UDM76" s="473"/>
      <c r="UDN76" s="473"/>
      <c r="UDO76" s="473"/>
      <c r="UDP76" s="473"/>
      <c r="UDQ76" s="473"/>
      <c r="UDR76" s="473"/>
      <c r="UDS76" s="473"/>
      <c r="UDT76" s="473"/>
      <c r="UDU76" s="473"/>
      <c r="UDV76" s="473"/>
      <c r="UDW76" s="473"/>
      <c r="UDX76" s="473"/>
      <c r="UDY76" s="473"/>
      <c r="UDZ76" s="473"/>
      <c r="UEA76" s="473"/>
      <c r="UEB76" s="473"/>
      <c r="UEC76" s="473"/>
      <c r="UED76" s="473"/>
      <c r="UEE76" s="473"/>
      <c r="UEF76" s="473"/>
      <c r="UEG76" s="473"/>
      <c r="UEH76" s="473"/>
      <c r="UEI76" s="473"/>
      <c r="UEJ76" s="473"/>
      <c r="UEK76" s="473"/>
      <c r="UEL76" s="473"/>
      <c r="UEM76" s="473"/>
      <c r="UEN76" s="473"/>
      <c r="UEO76" s="473"/>
      <c r="UEP76" s="473"/>
      <c r="UEQ76" s="473"/>
      <c r="UER76" s="473"/>
      <c r="UES76" s="473"/>
      <c r="UET76" s="473"/>
      <c r="UEU76" s="473"/>
      <c r="UEV76" s="473"/>
      <c r="UEW76" s="473"/>
      <c r="UEX76" s="473"/>
      <c r="UEY76" s="473"/>
      <c r="UEZ76" s="473"/>
      <c r="UFA76" s="473"/>
      <c r="UFB76" s="473"/>
      <c r="UFC76" s="473"/>
      <c r="UFD76" s="473"/>
      <c r="UFE76" s="473"/>
      <c r="UFF76" s="473"/>
      <c r="UFG76" s="473"/>
      <c r="UFH76" s="473"/>
      <c r="UFI76" s="473"/>
      <c r="UFJ76" s="473"/>
      <c r="UFK76" s="473"/>
      <c r="UFL76" s="473"/>
      <c r="UFM76" s="473"/>
      <c r="UFN76" s="473"/>
      <c r="UFO76" s="473"/>
      <c r="UFP76" s="473"/>
      <c r="UFQ76" s="473"/>
      <c r="UFR76" s="473"/>
      <c r="UFS76" s="473"/>
      <c r="UFT76" s="473"/>
      <c r="UFU76" s="473"/>
      <c r="UFV76" s="473"/>
      <c r="UFW76" s="473"/>
      <c r="UFX76" s="473"/>
      <c r="UFY76" s="473"/>
      <c r="UFZ76" s="473"/>
      <c r="UGA76" s="473"/>
      <c r="UGB76" s="473"/>
      <c r="UGC76" s="473"/>
      <c r="UGD76" s="473"/>
      <c r="UGE76" s="473"/>
      <c r="UGF76" s="473"/>
      <c r="UGG76" s="473"/>
      <c r="UGH76" s="473"/>
      <c r="UGI76" s="473"/>
      <c r="UGJ76" s="473"/>
      <c r="UGK76" s="473"/>
      <c r="UGL76" s="473"/>
      <c r="UGM76" s="473"/>
      <c r="UGN76" s="473"/>
      <c r="UGO76" s="473"/>
      <c r="UGP76" s="473"/>
      <c r="UGQ76" s="473"/>
      <c r="UGR76" s="473"/>
      <c r="UGS76" s="473"/>
      <c r="UGT76" s="473"/>
      <c r="UGU76" s="473"/>
      <c r="UGV76" s="473"/>
      <c r="UGW76" s="473"/>
      <c r="UGX76" s="473"/>
      <c r="UGY76" s="473"/>
      <c r="UGZ76" s="473"/>
      <c r="UHA76" s="473"/>
      <c r="UHB76" s="473"/>
      <c r="UHC76" s="473"/>
      <c r="UHD76" s="473"/>
      <c r="UHE76" s="473"/>
      <c r="UHF76" s="473"/>
      <c r="UHG76" s="473"/>
      <c r="UHH76" s="473"/>
      <c r="UHI76" s="473"/>
      <c r="UHJ76" s="473"/>
      <c r="UHK76" s="473"/>
      <c r="UHL76" s="473"/>
      <c r="UHM76" s="473"/>
      <c r="UHN76" s="473"/>
      <c r="UHO76" s="473"/>
      <c r="UHP76" s="473"/>
      <c r="UHQ76" s="473"/>
      <c r="UHR76" s="473"/>
      <c r="UHS76" s="473"/>
      <c r="UHT76" s="473"/>
      <c r="UHU76" s="473"/>
      <c r="UHV76" s="473"/>
      <c r="UHW76" s="473"/>
      <c r="UHX76" s="473"/>
      <c r="UHY76" s="473"/>
      <c r="UHZ76" s="473"/>
      <c r="UIA76" s="473"/>
      <c r="UIB76" s="473"/>
      <c r="UIC76" s="473"/>
      <c r="UID76" s="473"/>
      <c r="UIE76" s="473"/>
      <c r="UIF76" s="473"/>
      <c r="UIG76" s="473"/>
      <c r="UIH76" s="473"/>
      <c r="UII76" s="473"/>
      <c r="UIJ76" s="473"/>
      <c r="UIK76" s="473"/>
      <c r="UIL76" s="473"/>
      <c r="UIM76" s="473"/>
      <c r="UIN76" s="473"/>
      <c r="UIO76" s="473"/>
      <c r="UIP76" s="473"/>
      <c r="UIQ76" s="473"/>
      <c r="UIR76" s="473"/>
      <c r="UIS76" s="473"/>
      <c r="UIT76" s="473"/>
      <c r="UIU76" s="473"/>
      <c r="UIV76" s="473"/>
      <c r="UIW76" s="473"/>
      <c r="UIX76" s="473"/>
      <c r="UIY76" s="473"/>
      <c r="UIZ76" s="473"/>
      <c r="UJA76" s="473"/>
      <c r="UJB76" s="473"/>
      <c r="UJC76" s="473"/>
      <c r="UJD76" s="473"/>
      <c r="UJE76" s="473"/>
      <c r="UJF76" s="473"/>
      <c r="UJG76" s="473"/>
      <c r="UJH76" s="473"/>
      <c r="UJI76" s="473"/>
      <c r="UJJ76" s="473"/>
      <c r="UJK76" s="473"/>
      <c r="UJL76" s="473"/>
      <c r="UJM76" s="473"/>
      <c r="UJN76" s="473"/>
      <c r="UJO76" s="473"/>
      <c r="UJP76" s="473"/>
      <c r="UJQ76" s="473"/>
      <c r="UJR76" s="473"/>
      <c r="UJS76" s="473"/>
      <c r="UJT76" s="473"/>
      <c r="UJU76" s="473"/>
      <c r="UJV76" s="473"/>
      <c r="UJW76" s="473"/>
      <c r="UJX76" s="473"/>
      <c r="UJY76" s="473"/>
      <c r="UJZ76" s="473"/>
      <c r="UKA76" s="473"/>
      <c r="UKB76" s="473"/>
      <c r="UKC76" s="473"/>
      <c r="UKD76" s="473"/>
      <c r="UKE76" s="473"/>
      <c r="UKF76" s="473"/>
      <c r="UKG76" s="473"/>
      <c r="UKH76" s="473"/>
      <c r="UKI76" s="473"/>
      <c r="UKJ76" s="473"/>
      <c r="UKK76" s="473"/>
      <c r="UKL76" s="473"/>
      <c r="UKM76" s="473"/>
      <c r="UKN76" s="473"/>
      <c r="UKO76" s="473"/>
      <c r="UKP76" s="473"/>
      <c r="UKQ76" s="473"/>
      <c r="UKR76" s="473"/>
      <c r="UKS76" s="473"/>
      <c r="UKT76" s="473"/>
      <c r="UKU76" s="473"/>
      <c r="UKV76" s="473"/>
      <c r="UKW76" s="473"/>
      <c r="UKX76" s="473"/>
      <c r="UKY76" s="473"/>
      <c r="UKZ76" s="473"/>
      <c r="ULA76" s="473"/>
      <c r="ULB76" s="473"/>
      <c r="ULC76" s="473"/>
      <c r="ULD76" s="473"/>
      <c r="ULE76" s="473"/>
      <c r="ULF76" s="473"/>
      <c r="ULG76" s="473"/>
      <c r="ULH76" s="473"/>
      <c r="ULI76" s="473"/>
      <c r="ULJ76" s="473"/>
      <c r="ULK76" s="473"/>
      <c r="ULL76" s="473"/>
      <c r="ULM76" s="473"/>
      <c r="ULN76" s="473"/>
      <c r="ULO76" s="473"/>
      <c r="ULP76" s="473"/>
      <c r="ULQ76" s="473"/>
      <c r="ULR76" s="473"/>
      <c r="ULS76" s="473"/>
      <c r="ULT76" s="473"/>
      <c r="ULU76" s="473"/>
      <c r="ULV76" s="473"/>
      <c r="ULW76" s="473"/>
      <c r="ULX76" s="473"/>
      <c r="ULY76" s="473"/>
      <c r="ULZ76" s="473"/>
      <c r="UMA76" s="473"/>
      <c r="UMB76" s="473"/>
      <c r="UMC76" s="473"/>
      <c r="UMD76" s="473"/>
      <c r="UME76" s="473"/>
      <c r="UMF76" s="473"/>
      <c r="UMG76" s="473"/>
      <c r="UMH76" s="473"/>
      <c r="UMI76" s="473"/>
      <c r="UMJ76" s="473"/>
      <c r="UMK76" s="473"/>
      <c r="UML76" s="473"/>
      <c r="UMM76" s="473"/>
      <c r="UMN76" s="473"/>
      <c r="UMO76" s="473"/>
      <c r="UMP76" s="473"/>
      <c r="UMQ76" s="473"/>
      <c r="UMR76" s="473"/>
      <c r="UMS76" s="473"/>
      <c r="UMT76" s="473"/>
      <c r="UMU76" s="473"/>
      <c r="UMV76" s="473"/>
      <c r="UMW76" s="473"/>
      <c r="UMX76" s="473"/>
      <c r="UMY76" s="473"/>
      <c r="UMZ76" s="473"/>
      <c r="UNA76" s="473"/>
      <c r="UNB76" s="473"/>
      <c r="UNC76" s="473"/>
      <c r="UND76" s="473"/>
      <c r="UNE76" s="473"/>
      <c r="UNF76" s="473"/>
      <c r="UNG76" s="473"/>
      <c r="UNH76" s="473"/>
      <c r="UNI76" s="473"/>
      <c r="UNJ76" s="473"/>
      <c r="UNK76" s="473"/>
      <c r="UNL76" s="473"/>
      <c r="UNM76" s="473"/>
      <c r="UNN76" s="473"/>
      <c r="UNO76" s="473"/>
      <c r="UNP76" s="473"/>
      <c r="UNQ76" s="473"/>
      <c r="UNR76" s="473"/>
      <c r="UNS76" s="473"/>
      <c r="UNT76" s="473"/>
      <c r="UNU76" s="473"/>
      <c r="UNV76" s="473"/>
      <c r="UNW76" s="473"/>
      <c r="UNX76" s="473"/>
      <c r="UNY76" s="473"/>
      <c r="UNZ76" s="473"/>
      <c r="UOA76" s="473"/>
      <c r="UOB76" s="473"/>
      <c r="UOC76" s="473"/>
      <c r="UOD76" s="473"/>
      <c r="UOE76" s="473"/>
      <c r="UOF76" s="473"/>
      <c r="UOG76" s="473"/>
      <c r="UOH76" s="473"/>
      <c r="UOI76" s="473"/>
      <c r="UOJ76" s="473"/>
      <c r="UOK76" s="473"/>
      <c r="UOL76" s="473"/>
      <c r="UOM76" s="473"/>
      <c r="UON76" s="473"/>
      <c r="UOO76" s="473"/>
      <c r="UOP76" s="473"/>
      <c r="UOQ76" s="473"/>
      <c r="UOR76" s="473"/>
      <c r="UOS76" s="473"/>
      <c r="UOT76" s="473"/>
      <c r="UOU76" s="473"/>
      <c r="UOV76" s="473"/>
      <c r="UOW76" s="473"/>
      <c r="UOX76" s="473"/>
      <c r="UOY76" s="473"/>
      <c r="UOZ76" s="473"/>
      <c r="UPA76" s="473"/>
      <c r="UPB76" s="473"/>
      <c r="UPC76" s="473"/>
      <c r="UPD76" s="473"/>
      <c r="UPE76" s="473"/>
      <c r="UPF76" s="473"/>
      <c r="UPG76" s="473"/>
      <c r="UPH76" s="473"/>
      <c r="UPI76" s="473"/>
      <c r="UPJ76" s="473"/>
      <c r="UPK76" s="473"/>
      <c r="UPL76" s="473"/>
      <c r="UPM76" s="473"/>
      <c r="UPN76" s="473"/>
      <c r="UPO76" s="473"/>
      <c r="UPP76" s="473"/>
      <c r="UPQ76" s="473"/>
      <c r="UPR76" s="473"/>
      <c r="UPS76" s="473"/>
      <c r="UPT76" s="473"/>
      <c r="UPU76" s="473"/>
      <c r="UPV76" s="473"/>
      <c r="UPW76" s="473"/>
      <c r="UPX76" s="473"/>
      <c r="UPY76" s="473"/>
      <c r="UPZ76" s="473"/>
      <c r="UQA76" s="473"/>
      <c r="UQB76" s="473"/>
      <c r="UQC76" s="473"/>
      <c r="UQD76" s="473"/>
      <c r="UQE76" s="473"/>
      <c r="UQF76" s="473"/>
      <c r="UQG76" s="473"/>
      <c r="UQH76" s="473"/>
      <c r="UQI76" s="473"/>
      <c r="UQJ76" s="473"/>
      <c r="UQK76" s="473"/>
      <c r="UQL76" s="473"/>
      <c r="UQM76" s="473"/>
      <c r="UQN76" s="473"/>
      <c r="UQO76" s="473"/>
      <c r="UQP76" s="473"/>
      <c r="UQQ76" s="473"/>
      <c r="UQR76" s="473"/>
      <c r="UQS76" s="473"/>
      <c r="UQT76" s="473"/>
      <c r="UQU76" s="473"/>
      <c r="UQV76" s="473"/>
      <c r="UQW76" s="473"/>
      <c r="UQX76" s="473"/>
      <c r="UQY76" s="473"/>
      <c r="UQZ76" s="473"/>
      <c r="URA76" s="473"/>
      <c r="URB76" s="473"/>
      <c r="URC76" s="473"/>
      <c r="URD76" s="473"/>
      <c r="URE76" s="473"/>
      <c r="URF76" s="473"/>
      <c r="URG76" s="473"/>
      <c r="URH76" s="473"/>
      <c r="URI76" s="473"/>
      <c r="URJ76" s="473"/>
      <c r="URK76" s="473"/>
      <c r="URL76" s="473"/>
      <c r="URM76" s="473"/>
      <c r="URN76" s="473"/>
      <c r="URO76" s="473"/>
      <c r="URP76" s="473"/>
      <c r="URQ76" s="473"/>
      <c r="URR76" s="473"/>
      <c r="URS76" s="473"/>
      <c r="URT76" s="473"/>
      <c r="URU76" s="473"/>
      <c r="URV76" s="473"/>
      <c r="URW76" s="473"/>
      <c r="URX76" s="473"/>
      <c r="URY76" s="473"/>
      <c r="URZ76" s="473"/>
      <c r="USA76" s="473"/>
      <c r="USB76" s="473"/>
      <c r="USC76" s="473"/>
      <c r="USD76" s="473"/>
      <c r="USE76" s="473"/>
      <c r="USF76" s="473"/>
      <c r="USG76" s="473"/>
      <c r="USH76" s="473"/>
      <c r="USI76" s="473"/>
      <c r="USJ76" s="473"/>
      <c r="USK76" s="473"/>
      <c r="USL76" s="473"/>
      <c r="USM76" s="473"/>
      <c r="USN76" s="473"/>
      <c r="USO76" s="473"/>
      <c r="USP76" s="473"/>
      <c r="USQ76" s="473"/>
      <c r="USR76" s="473"/>
      <c r="USS76" s="473"/>
      <c r="UST76" s="473"/>
      <c r="USU76" s="473"/>
      <c r="USV76" s="473"/>
      <c r="USW76" s="473"/>
      <c r="USX76" s="473"/>
      <c r="USY76" s="473"/>
      <c r="USZ76" s="473"/>
      <c r="UTA76" s="473"/>
      <c r="UTB76" s="473"/>
      <c r="UTC76" s="473"/>
      <c r="UTD76" s="473"/>
      <c r="UTE76" s="473"/>
      <c r="UTF76" s="473"/>
      <c r="UTG76" s="473"/>
      <c r="UTH76" s="473"/>
      <c r="UTI76" s="473"/>
      <c r="UTJ76" s="473"/>
      <c r="UTK76" s="473"/>
      <c r="UTL76" s="473"/>
      <c r="UTM76" s="473"/>
      <c r="UTN76" s="473"/>
      <c r="UTO76" s="473"/>
      <c r="UTP76" s="473"/>
      <c r="UTQ76" s="473"/>
      <c r="UTR76" s="473"/>
      <c r="UTS76" s="473"/>
      <c r="UTT76" s="473"/>
      <c r="UTU76" s="473"/>
      <c r="UTV76" s="473"/>
      <c r="UTW76" s="473"/>
      <c r="UTX76" s="473"/>
      <c r="UTY76" s="473"/>
      <c r="UTZ76" s="473"/>
      <c r="UUA76" s="473"/>
      <c r="UUB76" s="473"/>
      <c r="UUC76" s="473"/>
      <c r="UUD76" s="473"/>
      <c r="UUE76" s="473"/>
      <c r="UUF76" s="473"/>
      <c r="UUG76" s="473"/>
      <c r="UUH76" s="473"/>
      <c r="UUI76" s="473"/>
      <c r="UUJ76" s="473"/>
      <c r="UUK76" s="473"/>
      <c r="UUL76" s="473"/>
      <c r="UUM76" s="473"/>
      <c r="UUN76" s="473"/>
      <c r="UUO76" s="473"/>
      <c r="UUP76" s="473"/>
      <c r="UUQ76" s="473"/>
      <c r="UUR76" s="473"/>
      <c r="UUS76" s="473"/>
      <c r="UUT76" s="473"/>
      <c r="UUU76" s="473"/>
      <c r="UUV76" s="473"/>
      <c r="UUW76" s="473"/>
      <c r="UUX76" s="473"/>
      <c r="UUY76" s="473"/>
      <c r="UUZ76" s="473"/>
      <c r="UVA76" s="473"/>
      <c r="UVB76" s="473"/>
      <c r="UVC76" s="473"/>
      <c r="UVD76" s="473"/>
      <c r="UVE76" s="473"/>
      <c r="UVF76" s="473"/>
      <c r="UVG76" s="473"/>
      <c r="UVH76" s="473"/>
      <c r="UVI76" s="473"/>
      <c r="UVJ76" s="473"/>
      <c r="UVK76" s="473"/>
      <c r="UVL76" s="473"/>
      <c r="UVM76" s="473"/>
      <c r="UVN76" s="473"/>
      <c r="UVO76" s="473"/>
      <c r="UVP76" s="473"/>
      <c r="UVQ76" s="473"/>
      <c r="UVR76" s="473"/>
      <c r="UVS76" s="473"/>
      <c r="UVT76" s="473"/>
      <c r="UVU76" s="473"/>
      <c r="UVV76" s="473"/>
      <c r="UVW76" s="473"/>
      <c r="UVX76" s="473"/>
      <c r="UVY76" s="473"/>
      <c r="UVZ76" s="473"/>
      <c r="UWA76" s="473"/>
      <c r="UWB76" s="473"/>
      <c r="UWC76" s="473"/>
      <c r="UWD76" s="473"/>
      <c r="UWE76" s="473"/>
      <c r="UWF76" s="473"/>
      <c r="UWG76" s="473"/>
      <c r="UWH76" s="473"/>
      <c r="UWI76" s="473"/>
      <c r="UWJ76" s="473"/>
      <c r="UWK76" s="473"/>
      <c r="UWL76" s="473"/>
      <c r="UWM76" s="473"/>
      <c r="UWN76" s="473"/>
      <c r="UWO76" s="473"/>
      <c r="UWP76" s="473"/>
      <c r="UWQ76" s="473"/>
      <c r="UWR76" s="473"/>
      <c r="UWS76" s="473"/>
      <c r="UWT76" s="473"/>
      <c r="UWU76" s="473"/>
      <c r="UWV76" s="473"/>
      <c r="UWW76" s="473"/>
      <c r="UWX76" s="473"/>
      <c r="UWY76" s="473"/>
      <c r="UWZ76" s="473"/>
      <c r="UXA76" s="473"/>
      <c r="UXB76" s="473"/>
      <c r="UXC76" s="473"/>
      <c r="UXD76" s="473"/>
      <c r="UXE76" s="473"/>
      <c r="UXF76" s="473"/>
      <c r="UXG76" s="473"/>
      <c r="UXH76" s="473"/>
      <c r="UXI76" s="473"/>
      <c r="UXJ76" s="473"/>
      <c r="UXK76" s="473"/>
      <c r="UXL76" s="473"/>
      <c r="UXM76" s="473"/>
      <c r="UXN76" s="473"/>
      <c r="UXO76" s="473"/>
      <c r="UXP76" s="473"/>
      <c r="UXQ76" s="473"/>
      <c r="UXR76" s="473"/>
      <c r="UXS76" s="473"/>
      <c r="UXT76" s="473"/>
      <c r="UXU76" s="473"/>
      <c r="UXV76" s="473"/>
      <c r="UXW76" s="473"/>
      <c r="UXX76" s="473"/>
      <c r="UXY76" s="473"/>
      <c r="UXZ76" s="473"/>
      <c r="UYA76" s="473"/>
      <c r="UYB76" s="473"/>
      <c r="UYC76" s="473"/>
      <c r="UYD76" s="473"/>
      <c r="UYE76" s="473"/>
      <c r="UYF76" s="473"/>
      <c r="UYG76" s="473"/>
      <c r="UYH76" s="473"/>
      <c r="UYI76" s="473"/>
      <c r="UYJ76" s="473"/>
      <c r="UYK76" s="473"/>
      <c r="UYL76" s="473"/>
      <c r="UYM76" s="473"/>
      <c r="UYN76" s="473"/>
      <c r="UYO76" s="473"/>
      <c r="UYP76" s="473"/>
      <c r="UYQ76" s="473"/>
      <c r="UYR76" s="473"/>
      <c r="UYS76" s="473"/>
      <c r="UYT76" s="473"/>
      <c r="UYU76" s="473"/>
      <c r="UYV76" s="473"/>
      <c r="UYW76" s="473"/>
      <c r="UYX76" s="473"/>
      <c r="UYY76" s="473"/>
      <c r="UYZ76" s="473"/>
      <c r="UZA76" s="473"/>
      <c r="UZB76" s="473"/>
      <c r="UZC76" s="473"/>
      <c r="UZD76" s="473"/>
      <c r="UZE76" s="473"/>
      <c r="UZF76" s="473"/>
      <c r="UZG76" s="473"/>
      <c r="UZH76" s="473"/>
      <c r="UZI76" s="473"/>
      <c r="UZJ76" s="473"/>
      <c r="UZK76" s="473"/>
      <c r="UZL76" s="473"/>
      <c r="UZM76" s="473"/>
      <c r="UZN76" s="473"/>
      <c r="UZO76" s="473"/>
      <c r="UZP76" s="473"/>
      <c r="UZQ76" s="473"/>
      <c r="UZR76" s="473"/>
      <c r="UZS76" s="473"/>
      <c r="UZT76" s="473"/>
      <c r="UZU76" s="473"/>
      <c r="UZV76" s="473"/>
      <c r="UZW76" s="473"/>
      <c r="UZX76" s="473"/>
      <c r="UZY76" s="473"/>
      <c r="UZZ76" s="473"/>
      <c r="VAA76" s="473"/>
      <c r="VAB76" s="473"/>
      <c r="VAC76" s="473"/>
      <c r="VAD76" s="473"/>
      <c r="VAE76" s="473"/>
      <c r="VAF76" s="473"/>
      <c r="VAG76" s="473"/>
      <c r="VAH76" s="473"/>
      <c r="VAI76" s="473"/>
      <c r="VAJ76" s="473"/>
      <c r="VAK76" s="473"/>
      <c r="VAL76" s="473"/>
      <c r="VAM76" s="473"/>
      <c r="VAN76" s="473"/>
      <c r="VAO76" s="473"/>
      <c r="VAP76" s="473"/>
      <c r="VAQ76" s="473"/>
      <c r="VAR76" s="473"/>
      <c r="VAS76" s="473"/>
      <c r="VAT76" s="473"/>
      <c r="VAU76" s="473"/>
      <c r="VAV76" s="473"/>
      <c r="VAW76" s="473"/>
      <c r="VAX76" s="473"/>
      <c r="VAY76" s="473"/>
      <c r="VAZ76" s="473"/>
      <c r="VBA76" s="473"/>
      <c r="VBB76" s="473"/>
      <c r="VBC76" s="473"/>
      <c r="VBD76" s="473"/>
      <c r="VBE76" s="473"/>
      <c r="VBF76" s="473"/>
      <c r="VBG76" s="473"/>
      <c r="VBH76" s="473"/>
      <c r="VBI76" s="473"/>
      <c r="VBJ76" s="473"/>
      <c r="VBK76" s="473"/>
      <c r="VBL76" s="473"/>
      <c r="VBM76" s="473"/>
      <c r="VBN76" s="473"/>
      <c r="VBO76" s="473"/>
      <c r="VBP76" s="473"/>
      <c r="VBQ76" s="473"/>
      <c r="VBR76" s="473"/>
      <c r="VBS76" s="473"/>
      <c r="VBT76" s="473"/>
      <c r="VBU76" s="473"/>
      <c r="VBV76" s="473"/>
      <c r="VBW76" s="473"/>
      <c r="VBX76" s="473"/>
      <c r="VBY76" s="473"/>
      <c r="VBZ76" s="473"/>
      <c r="VCA76" s="473"/>
      <c r="VCB76" s="473"/>
      <c r="VCC76" s="473"/>
      <c r="VCD76" s="473"/>
      <c r="VCE76" s="473"/>
      <c r="VCF76" s="473"/>
      <c r="VCG76" s="473"/>
      <c r="VCH76" s="473"/>
      <c r="VCI76" s="473"/>
      <c r="VCJ76" s="473"/>
      <c r="VCK76" s="473"/>
      <c r="VCL76" s="473"/>
      <c r="VCM76" s="473"/>
      <c r="VCN76" s="473"/>
      <c r="VCO76" s="473"/>
      <c r="VCP76" s="473"/>
      <c r="VCQ76" s="473"/>
      <c r="VCR76" s="473"/>
      <c r="VCS76" s="473"/>
      <c r="VCT76" s="473"/>
      <c r="VCU76" s="473"/>
      <c r="VCV76" s="473"/>
      <c r="VCW76" s="473"/>
      <c r="VCX76" s="473"/>
      <c r="VCY76" s="473"/>
      <c r="VCZ76" s="473"/>
      <c r="VDA76" s="473"/>
      <c r="VDB76" s="473"/>
      <c r="VDC76" s="473"/>
      <c r="VDD76" s="473"/>
      <c r="VDE76" s="473"/>
      <c r="VDF76" s="473"/>
      <c r="VDG76" s="473"/>
      <c r="VDH76" s="473"/>
      <c r="VDI76" s="473"/>
      <c r="VDJ76" s="473"/>
      <c r="VDK76" s="473"/>
      <c r="VDL76" s="473"/>
      <c r="VDM76" s="473"/>
      <c r="VDN76" s="473"/>
      <c r="VDO76" s="473"/>
      <c r="VDP76" s="473"/>
      <c r="VDQ76" s="473"/>
      <c r="VDR76" s="473"/>
      <c r="VDS76" s="473"/>
      <c r="VDT76" s="473"/>
      <c r="VDU76" s="473"/>
      <c r="VDV76" s="473"/>
      <c r="VDW76" s="473"/>
      <c r="VDX76" s="473"/>
      <c r="VDY76" s="473"/>
      <c r="VDZ76" s="473"/>
      <c r="VEA76" s="473"/>
      <c r="VEB76" s="473"/>
      <c r="VEC76" s="473"/>
      <c r="VED76" s="473"/>
      <c r="VEE76" s="473"/>
      <c r="VEF76" s="473"/>
      <c r="VEG76" s="473"/>
      <c r="VEH76" s="473"/>
      <c r="VEI76" s="473"/>
      <c r="VEJ76" s="473"/>
      <c r="VEK76" s="473"/>
      <c r="VEL76" s="473"/>
      <c r="VEM76" s="473"/>
      <c r="VEN76" s="473"/>
      <c r="VEO76" s="473"/>
      <c r="VEP76" s="473"/>
      <c r="VEQ76" s="473"/>
      <c r="VER76" s="473"/>
      <c r="VES76" s="473"/>
      <c r="VET76" s="473"/>
      <c r="VEU76" s="473"/>
      <c r="VEV76" s="473"/>
      <c r="VEW76" s="473"/>
      <c r="VEX76" s="473"/>
      <c r="VEY76" s="473"/>
      <c r="VEZ76" s="473"/>
      <c r="VFA76" s="473"/>
      <c r="VFB76" s="473"/>
      <c r="VFC76" s="473"/>
      <c r="VFD76" s="473"/>
      <c r="VFE76" s="473"/>
      <c r="VFF76" s="473"/>
      <c r="VFG76" s="473"/>
      <c r="VFH76" s="473"/>
      <c r="VFI76" s="473"/>
      <c r="VFJ76" s="473"/>
      <c r="VFK76" s="473"/>
      <c r="VFL76" s="473"/>
      <c r="VFM76" s="473"/>
      <c r="VFN76" s="473"/>
      <c r="VFO76" s="473"/>
      <c r="VFP76" s="473"/>
      <c r="VFQ76" s="473"/>
      <c r="VFR76" s="473"/>
      <c r="VFS76" s="473"/>
      <c r="VFT76" s="473"/>
      <c r="VFU76" s="473"/>
      <c r="VFV76" s="473"/>
      <c r="VFW76" s="473"/>
      <c r="VFX76" s="473"/>
      <c r="VFY76" s="473"/>
      <c r="VFZ76" s="473"/>
      <c r="VGA76" s="473"/>
      <c r="VGB76" s="473"/>
      <c r="VGC76" s="473"/>
      <c r="VGD76" s="473"/>
      <c r="VGE76" s="473"/>
      <c r="VGF76" s="473"/>
      <c r="VGG76" s="473"/>
      <c r="VGH76" s="473"/>
      <c r="VGI76" s="473"/>
      <c r="VGJ76" s="473"/>
      <c r="VGK76" s="473"/>
      <c r="VGL76" s="473"/>
      <c r="VGM76" s="473"/>
      <c r="VGN76" s="473"/>
      <c r="VGO76" s="473"/>
      <c r="VGP76" s="473"/>
      <c r="VGQ76" s="473"/>
      <c r="VGR76" s="473"/>
      <c r="VGS76" s="473"/>
      <c r="VGT76" s="473"/>
      <c r="VGU76" s="473"/>
      <c r="VGV76" s="473"/>
      <c r="VGW76" s="473"/>
      <c r="VGX76" s="473"/>
      <c r="VGY76" s="473"/>
      <c r="VGZ76" s="473"/>
      <c r="VHA76" s="473"/>
      <c r="VHB76" s="473"/>
      <c r="VHC76" s="473"/>
      <c r="VHD76" s="473"/>
      <c r="VHE76" s="473"/>
      <c r="VHF76" s="473"/>
      <c r="VHG76" s="473"/>
      <c r="VHH76" s="473"/>
      <c r="VHI76" s="473"/>
      <c r="VHJ76" s="473"/>
      <c r="VHK76" s="473"/>
      <c r="VHL76" s="473"/>
      <c r="VHM76" s="473"/>
      <c r="VHN76" s="473"/>
      <c r="VHO76" s="473"/>
      <c r="VHP76" s="473"/>
      <c r="VHQ76" s="473"/>
      <c r="VHR76" s="473"/>
      <c r="VHS76" s="473"/>
      <c r="VHT76" s="473"/>
      <c r="VHU76" s="473"/>
      <c r="VHV76" s="473"/>
      <c r="VHW76" s="473"/>
      <c r="VHX76" s="473"/>
      <c r="VHY76" s="473"/>
      <c r="VHZ76" s="473"/>
      <c r="VIA76" s="473"/>
      <c r="VIB76" s="473"/>
      <c r="VIC76" s="473"/>
      <c r="VID76" s="473"/>
      <c r="VIE76" s="473"/>
      <c r="VIF76" s="473"/>
      <c r="VIG76" s="473"/>
      <c r="VIH76" s="473"/>
      <c r="VII76" s="473"/>
      <c r="VIJ76" s="473"/>
      <c r="VIK76" s="473"/>
      <c r="VIL76" s="473"/>
      <c r="VIM76" s="473"/>
      <c r="VIN76" s="473"/>
      <c r="VIO76" s="473"/>
      <c r="VIP76" s="473"/>
      <c r="VIQ76" s="473"/>
      <c r="VIR76" s="473"/>
      <c r="VIS76" s="473"/>
      <c r="VIT76" s="473"/>
      <c r="VIU76" s="473"/>
      <c r="VIV76" s="473"/>
      <c r="VIW76" s="473"/>
      <c r="VIX76" s="473"/>
      <c r="VIY76" s="473"/>
      <c r="VIZ76" s="473"/>
      <c r="VJA76" s="473"/>
      <c r="VJB76" s="473"/>
      <c r="VJC76" s="473"/>
      <c r="VJD76" s="473"/>
      <c r="VJE76" s="473"/>
      <c r="VJF76" s="473"/>
      <c r="VJG76" s="473"/>
      <c r="VJH76" s="473"/>
      <c r="VJI76" s="473"/>
      <c r="VJJ76" s="473"/>
      <c r="VJK76" s="473"/>
      <c r="VJL76" s="473"/>
      <c r="VJM76" s="473"/>
      <c r="VJN76" s="473"/>
      <c r="VJO76" s="473"/>
      <c r="VJP76" s="473"/>
      <c r="VJQ76" s="473"/>
      <c r="VJR76" s="473"/>
      <c r="VJS76" s="473"/>
      <c r="VJT76" s="473"/>
      <c r="VJU76" s="473"/>
      <c r="VJV76" s="473"/>
      <c r="VJW76" s="473"/>
      <c r="VJX76" s="473"/>
      <c r="VJY76" s="473"/>
      <c r="VJZ76" s="473"/>
      <c r="VKA76" s="473"/>
      <c r="VKB76" s="473"/>
      <c r="VKC76" s="473"/>
      <c r="VKD76" s="473"/>
      <c r="VKE76" s="473"/>
      <c r="VKF76" s="473"/>
      <c r="VKG76" s="473"/>
      <c r="VKH76" s="473"/>
      <c r="VKI76" s="473"/>
      <c r="VKJ76" s="473"/>
      <c r="VKK76" s="473"/>
      <c r="VKL76" s="473"/>
      <c r="VKM76" s="473"/>
      <c r="VKN76" s="473"/>
      <c r="VKO76" s="473"/>
      <c r="VKP76" s="473"/>
      <c r="VKQ76" s="473"/>
      <c r="VKR76" s="473"/>
      <c r="VKS76" s="473"/>
      <c r="VKT76" s="473"/>
      <c r="VKU76" s="473"/>
      <c r="VKV76" s="473"/>
      <c r="VKW76" s="473"/>
      <c r="VKX76" s="473"/>
      <c r="VKY76" s="473"/>
      <c r="VKZ76" s="473"/>
      <c r="VLA76" s="473"/>
      <c r="VLB76" s="473"/>
      <c r="VLC76" s="473"/>
      <c r="VLD76" s="473"/>
      <c r="VLE76" s="473"/>
      <c r="VLF76" s="473"/>
      <c r="VLG76" s="473"/>
      <c r="VLH76" s="473"/>
      <c r="VLI76" s="473"/>
      <c r="VLJ76" s="473"/>
      <c r="VLK76" s="473"/>
      <c r="VLL76" s="473"/>
      <c r="VLM76" s="473"/>
      <c r="VLN76" s="473"/>
      <c r="VLO76" s="473"/>
      <c r="VLP76" s="473"/>
      <c r="VLQ76" s="473"/>
      <c r="VLR76" s="473"/>
      <c r="VLS76" s="473"/>
      <c r="VLT76" s="473"/>
      <c r="VLU76" s="473"/>
      <c r="VLV76" s="473"/>
      <c r="VLW76" s="473"/>
      <c r="VLX76" s="473"/>
      <c r="VLY76" s="473"/>
      <c r="VLZ76" s="473"/>
      <c r="VMA76" s="473"/>
      <c r="VMB76" s="473"/>
      <c r="VMC76" s="473"/>
      <c r="VMD76" s="473"/>
      <c r="VME76" s="473"/>
      <c r="VMF76" s="473"/>
      <c r="VMG76" s="473"/>
      <c r="VMH76" s="473"/>
      <c r="VMI76" s="473"/>
      <c r="VMJ76" s="473"/>
      <c r="VMK76" s="473"/>
      <c r="VML76" s="473"/>
      <c r="VMM76" s="473"/>
      <c r="VMN76" s="473"/>
      <c r="VMO76" s="473"/>
      <c r="VMP76" s="473"/>
      <c r="VMQ76" s="473"/>
      <c r="VMR76" s="473"/>
      <c r="VMS76" s="473"/>
      <c r="VMT76" s="473"/>
      <c r="VMU76" s="473"/>
      <c r="VMV76" s="473"/>
      <c r="VMW76" s="473"/>
      <c r="VMX76" s="473"/>
      <c r="VMY76" s="473"/>
      <c r="VMZ76" s="473"/>
      <c r="VNA76" s="473"/>
      <c r="VNB76" s="473"/>
      <c r="VNC76" s="473"/>
      <c r="VND76" s="473"/>
      <c r="VNE76" s="473"/>
      <c r="VNF76" s="473"/>
      <c r="VNG76" s="473"/>
      <c r="VNH76" s="473"/>
      <c r="VNI76" s="473"/>
      <c r="VNJ76" s="473"/>
      <c r="VNK76" s="473"/>
      <c r="VNL76" s="473"/>
      <c r="VNM76" s="473"/>
      <c r="VNN76" s="473"/>
      <c r="VNO76" s="473"/>
      <c r="VNP76" s="473"/>
      <c r="VNQ76" s="473"/>
      <c r="VNR76" s="473"/>
      <c r="VNS76" s="473"/>
      <c r="VNT76" s="473"/>
      <c r="VNU76" s="473"/>
      <c r="VNV76" s="473"/>
      <c r="VNW76" s="473"/>
      <c r="VNX76" s="473"/>
      <c r="VNY76" s="473"/>
      <c r="VNZ76" s="473"/>
      <c r="VOA76" s="473"/>
      <c r="VOB76" s="473"/>
      <c r="VOC76" s="473"/>
      <c r="VOD76" s="473"/>
      <c r="VOE76" s="473"/>
      <c r="VOF76" s="473"/>
      <c r="VOG76" s="473"/>
      <c r="VOH76" s="473"/>
      <c r="VOI76" s="473"/>
      <c r="VOJ76" s="473"/>
      <c r="VOK76" s="473"/>
      <c r="VOL76" s="473"/>
      <c r="VOM76" s="473"/>
      <c r="VON76" s="473"/>
      <c r="VOO76" s="473"/>
      <c r="VOP76" s="473"/>
      <c r="VOQ76" s="473"/>
      <c r="VOR76" s="473"/>
      <c r="VOS76" s="473"/>
      <c r="VOT76" s="473"/>
      <c r="VOU76" s="473"/>
      <c r="VOV76" s="473"/>
      <c r="VOW76" s="473"/>
      <c r="VOX76" s="473"/>
      <c r="VOY76" s="473"/>
      <c r="VOZ76" s="473"/>
      <c r="VPA76" s="473"/>
      <c r="VPB76" s="473"/>
      <c r="VPC76" s="473"/>
      <c r="VPD76" s="473"/>
      <c r="VPE76" s="473"/>
      <c r="VPF76" s="473"/>
      <c r="VPG76" s="473"/>
      <c r="VPH76" s="473"/>
      <c r="VPI76" s="473"/>
      <c r="VPJ76" s="473"/>
      <c r="VPK76" s="473"/>
      <c r="VPL76" s="473"/>
      <c r="VPM76" s="473"/>
      <c r="VPN76" s="473"/>
      <c r="VPO76" s="473"/>
      <c r="VPP76" s="473"/>
      <c r="VPQ76" s="473"/>
      <c r="VPR76" s="473"/>
      <c r="VPS76" s="473"/>
      <c r="VPT76" s="473"/>
      <c r="VPU76" s="473"/>
      <c r="VPV76" s="473"/>
      <c r="VPW76" s="473"/>
      <c r="VPX76" s="473"/>
      <c r="VPY76" s="473"/>
      <c r="VPZ76" s="473"/>
      <c r="VQA76" s="473"/>
      <c r="VQB76" s="473"/>
      <c r="VQC76" s="473"/>
      <c r="VQD76" s="473"/>
      <c r="VQE76" s="473"/>
      <c r="VQF76" s="473"/>
      <c r="VQG76" s="473"/>
      <c r="VQH76" s="473"/>
      <c r="VQI76" s="473"/>
      <c r="VQJ76" s="473"/>
      <c r="VQK76" s="473"/>
      <c r="VQL76" s="473"/>
      <c r="VQM76" s="473"/>
      <c r="VQN76" s="473"/>
      <c r="VQO76" s="473"/>
      <c r="VQP76" s="473"/>
      <c r="VQQ76" s="473"/>
      <c r="VQR76" s="473"/>
      <c r="VQS76" s="473"/>
      <c r="VQT76" s="473"/>
      <c r="VQU76" s="473"/>
      <c r="VQV76" s="473"/>
      <c r="VQW76" s="473"/>
      <c r="VQX76" s="473"/>
      <c r="VQY76" s="473"/>
      <c r="VQZ76" s="473"/>
      <c r="VRA76" s="473"/>
      <c r="VRB76" s="473"/>
      <c r="VRC76" s="473"/>
      <c r="VRD76" s="473"/>
      <c r="VRE76" s="473"/>
      <c r="VRF76" s="473"/>
      <c r="VRG76" s="473"/>
      <c r="VRH76" s="473"/>
      <c r="VRI76" s="473"/>
      <c r="VRJ76" s="473"/>
      <c r="VRK76" s="473"/>
      <c r="VRL76" s="473"/>
      <c r="VRM76" s="473"/>
      <c r="VRN76" s="473"/>
      <c r="VRO76" s="473"/>
      <c r="VRP76" s="473"/>
      <c r="VRQ76" s="473"/>
      <c r="VRR76" s="473"/>
      <c r="VRS76" s="473"/>
      <c r="VRT76" s="473"/>
      <c r="VRU76" s="473"/>
      <c r="VRV76" s="473"/>
      <c r="VRW76" s="473"/>
      <c r="VRX76" s="473"/>
      <c r="VRY76" s="473"/>
      <c r="VRZ76" s="473"/>
      <c r="VSA76" s="473"/>
      <c r="VSB76" s="473"/>
      <c r="VSC76" s="473"/>
      <c r="VSD76" s="473"/>
      <c r="VSE76" s="473"/>
      <c r="VSF76" s="473"/>
      <c r="VSG76" s="473"/>
      <c r="VSH76" s="473"/>
      <c r="VSI76" s="473"/>
      <c r="VSJ76" s="473"/>
      <c r="VSK76" s="473"/>
      <c r="VSL76" s="473"/>
      <c r="VSM76" s="473"/>
      <c r="VSN76" s="473"/>
      <c r="VSO76" s="473"/>
      <c r="VSP76" s="473"/>
      <c r="VSQ76" s="473"/>
      <c r="VSR76" s="473"/>
      <c r="VSS76" s="473"/>
      <c r="VST76" s="473"/>
      <c r="VSU76" s="473"/>
      <c r="VSV76" s="473"/>
      <c r="VSW76" s="473"/>
      <c r="VSX76" s="473"/>
      <c r="VSY76" s="473"/>
      <c r="VSZ76" s="473"/>
      <c r="VTA76" s="473"/>
      <c r="VTB76" s="473"/>
      <c r="VTC76" s="473"/>
      <c r="VTD76" s="473"/>
      <c r="VTE76" s="473"/>
      <c r="VTF76" s="473"/>
      <c r="VTG76" s="473"/>
      <c r="VTH76" s="473"/>
      <c r="VTI76" s="473"/>
      <c r="VTJ76" s="473"/>
      <c r="VTK76" s="473"/>
      <c r="VTL76" s="473"/>
      <c r="VTM76" s="473"/>
      <c r="VTN76" s="473"/>
      <c r="VTO76" s="473"/>
      <c r="VTP76" s="473"/>
      <c r="VTQ76" s="473"/>
      <c r="VTR76" s="473"/>
      <c r="VTS76" s="473"/>
      <c r="VTT76" s="473"/>
      <c r="VTU76" s="473"/>
      <c r="VTV76" s="473"/>
      <c r="VTW76" s="473"/>
      <c r="VTX76" s="473"/>
      <c r="VTY76" s="473"/>
      <c r="VTZ76" s="473"/>
      <c r="VUA76" s="473"/>
      <c r="VUB76" s="473"/>
      <c r="VUC76" s="473"/>
      <c r="VUD76" s="473"/>
      <c r="VUE76" s="473"/>
      <c r="VUF76" s="473"/>
      <c r="VUG76" s="473"/>
      <c r="VUH76" s="473"/>
      <c r="VUI76" s="473"/>
      <c r="VUJ76" s="473"/>
      <c r="VUK76" s="473"/>
      <c r="VUL76" s="473"/>
      <c r="VUM76" s="473"/>
      <c r="VUN76" s="473"/>
      <c r="VUO76" s="473"/>
      <c r="VUP76" s="473"/>
      <c r="VUQ76" s="473"/>
      <c r="VUR76" s="473"/>
      <c r="VUS76" s="473"/>
      <c r="VUT76" s="473"/>
      <c r="VUU76" s="473"/>
      <c r="VUV76" s="473"/>
      <c r="VUW76" s="473"/>
      <c r="VUX76" s="473"/>
      <c r="VUY76" s="473"/>
      <c r="VUZ76" s="473"/>
      <c r="VVA76" s="473"/>
      <c r="VVB76" s="473"/>
      <c r="VVC76" s="473"/>
      <c r="VVD76" s="473"/>
      <c r="VVE76" s="473"/>
      <c r="VVF76" s="473"/>
      <c r="VVG76" s="473"/>
      <c r="VVH76" s="473"/>
      <c r="VVI76" s="473"/>
      <c r="VVJ76" s="473"/>
      <c r="VVK76" s="473"/>
      <c r="VVL76" s="473"/>
      <c r="VVM76" s="473"/>
      <c r="VVN76" s="473"/>
      <c r="VVO76" s="473"/>
      <c r="VVP76" s="473"/>
      <c r="VVQ76" s="473"/>
      <c r="VVR76" s="473"/>
      <c r="VVS76" s="473"/>
      <c r="VVT76" s="473"/>
      <c r="VVU76" s="473"/>
      <c r="VVV76" s="473"/>
      <c r="VVW76" s="473"/>
      <c r="VVX76" s="473"/>
      <c r="VVY76" s="473"/>
      <c r="VVZ76" s="473"/>
      <c r="VWA76" s="473"/>
      <c r="VWB76" s="473"/>
      <c r="VWC76" s="473"/>
      <c r="VWD76" s="473"/>
      <c r="VWE76" s="473"/>
      <c r="VWF76" s="473"/>
      <c r="VWG76" s="473"/>
      <c r="VWH76" s="473"/>
      <c r="VWI76" s="473"/>
      <c r="VWJ76" s="473"/>
      <c r="VWK76" s="473"/>
      <c r="VWL76" s="473"/>
      <c r="VWM76" s="473"/>
      <c r="VWN76" s="473"/>
      <c r="VWO76" s="473"/>
      <c r="VWP76" s="473"/>
      <c r="VWQ76" s="473"/>
      <c r="VWR76" s="473"/>
      <c r="VWS76" s="473"/>
      <c r="VWT76" s="473"/>
      <c r="VWU76" s="473"/>
      <c r="VWV76" s="473"/>
      <c r="VWW76" s="473"/>
      <c r="VWX76" s="473"/>
      <c r="VWY76" s="473"/>
      <c r="VWZ76" s="473"/>
      <c r="VXA76" s="473"/>
      <c r="VXB76" s="473"/>
      <c r="VXC76" s="473"/>
      <c r="VXD76" s="473"/>
      <c r="VXE76" s="473"/>
      <c r="VXF76" s="473"/>
      <c r="VXG76" s="473"/>
      <c r="VXH76" s="473"/>
      <c r="VXI76" s="473"/>
      <c r="VXJ76" s="473"/>
      <c r="VXK76" s="473"/>
      <c r="VXL76" s="473"/>
      <c r="VXM76" s="473"/>
      <c r="VXN76" s="473"/>
      <c r="VXO76" s="473"/>
      <c r="VXP76" s="473"/>
      <c r="VXQ76" s="473"/>
      <c r="VXR76" s="473"/>
      <c r="VXS76" s="473"/>
      <c r="VXT76" s="473"/>
      <c r="VXU76" s="473"/>
      <c r="VXV76" s="473"/>
      <c r="VXW76" s="473"/>
      <c r="VXX76" s="473"/>
      <c r="VXY76" s="473"/>
      <c r="VXZ76" s="473"/>
      <c r="VYA76" s="473"/>
      <c r="VYB76" s="473"/>
      <c r="VYC76" s="473"/>
      <c r="VYD76" s="473"/>
      <c r="VYE76" s="473"/>
      <c r="VYF76" s="473"/>
      <c r="VYG76" s="473"/>
      <c r="VYH76" s="473"/>
      <c r="VYI76" s="473"/>
      <c r="VYJ76" s="473"/>
      <c r="VYK76" s="473"/>
      <c r="VYL76" s="473"/>
      <c r="VYM76" s="473"/>
      <c r="VYN76" s="473"/>
      <c r="VYO76" s="473"/>
      <c r="VYP76" s="473"/>
      <c r="VYQ76" s="473"/>
      <c r="VYR76" s="473"/>
      <c r="VYS76" s="473"/>
      <c r="VYT76" s="473"/>
      <c r="VYU76" s="473"/>
      <c r="VYV76" s="473"/>
      <c r="VYW76" s="473"/>
      <c r="VYX76" s="473"/>
      <c r="VYY76" s="473"/>
      <c r="VYZ76" s="473"/>
      <c r="VZA76" s="473"/>
      <c r="VZB76" s="473"/>
      <c r="VZC76" s="473"/>
      <c r="VZD76" s="473"/>
      <c r="VZE76" s="473"/>
      <c r="VZF76" s="473"/>
      <c r="VZG76" s="473"/>
      <c r="VZH76" s="473"/>
      <c r="VZI76" s="473"/>
      <c r="VZJ76" s="473"/>
      <c r="VZK76" s="473"/>
      <c r="VZL76" s="473"/>
      <c r="VZM76" s="473"/>
      <c r="VZN76" s="473"/>
      <c r="VZO76" s="473"/>
      <c r="VZP76" s="473"/>
      <c r="VZQ76" s="473"/>
      <c r="VZR76" s="473"/>
      <c r="VZS76" s="473"/>
      <c r="VZT76" s="473"/>
      <c r="VZU76" s="473"/>
      <c r="VZV76" s="473"/>
      <c r="VZW76" s="473"/>
      <c r="VZX76" s="473"/>
      <c r="VZY76" s="473"/>
      <c r="VZZ76" s="473"/>
      <c r="WAA76" s="473"/>
      <c r="WAB76" s="473"/>
      <c r="WAC76" s="473"/>
      <c r="WAD76" s="473"/>
      <c r="WAE76" s="473"/>
      <c r="WAF76" s="473"/>
      <c r="WAG76" s="473"/>
      <c r="WAH76" s="473"/>
      <c r="WAI76" s="473"/>
      <c r="WAJ76" s="473"/>
      <c r="WAK76" s="473"/>
      <c r="WAL76" s="473"/>
      <c r="WAM76" s="473"/>
      <c r="WAN76" s="473"/>
      <c r="WAO76" s="473"/>
      <c r="WAP76" s="473"/>
      <c r="WAQ76" s="473"/>
      <c r="WAR76" s="473"/>
      <c r="WAS76" s="473"/>
      <c r="WAT76" s="473"/>
      <c r="WAU76" s="473"/>
      <c r="WAV76" s="473"/>
      <c r="WAW76" s="473"/>
      <c r="WAX76" s="473"/>
      <c r="WAY76" s="473"/>
      <c r="WAZ76" s="473"/>
      <c r="WBA76" s="473"/>
      <c r="WBB76" s="473"/>
      <c r="WBC76" s="473"/>
      <c r="WBD76" s="473"/>
      <c r="WBE76" s="473"/>
      <c r="WBF76" s="473"/>
      <c r="WBG76" s="473"/>
      <c r="WBH76" s="473"/>
      <c r="WBI76" s="473"/>
      <c r="WBJ76" s="473"/>
      <c r="WBK76" s="473"/>
      <c r="WBL76" s="473"/>
      <c r="WBM76" s="473"/>
      <c r="WBN76" s="473"/>
      <c r="WBO76" s="473"/>
      <c r="WBP76" s="473"/>
      <c r="WBQ76" s="473"/>
      <c r="WBR76" s="473"/>
      <c r="WBS76" s="473"/>
      <c r="WBT76" s="473"/>
      <c r="WBU76" s="473"/>
      <c r="WBV76" s="473"/>
      <c r="WBW76" s="473"/>
      <c r="WBX76" s="473"/>
      <c r="WBY76" s="473"/>
      <c r="WBZ76" s="473"/>
      <c r="WCA76" s="473"/>
      <c r="WCB76" s="473"/>
      <c r="WCC76" s="473"/>
      <c r="WCD76" s="473"/>
      <c r="WCE76" s="473"/>
      <c r="WCF76" s="473"/>
      <c r="WCG76" s="473"/>
      <c r="WCH76" s="473"/>
      <c r="WCI76" s="473"/>
      <c r="WCJ76" s="473"/>
      <c r="WCK76" s="473"/>
      <c r="WCL76" s="473"/>
      <c r="WCM76" s="473"/>
      <c r="WCN76" s="473"/>
      <c r="WCO76" s="473"/>
      <c r="WCP76" s="473"/>
      <c r="WCQ76" s="473"/>
      <c r="WCR76" s="473"/>
      <c r="WCS76" s="473"/>
      <c r="WCT76" s="473"/>
      <c r="WCU76" s="473"/>
      <c r="WCV76" s="473"/>
      <c r="WCW76" s="473"/>
      <c r="WCX76" s="473"/>
      <c r="WCY76" s="473"/>
      <c r="WCZ76" s="473"/>
      <c r="WDA76" s="473"/>
      <c r="WDB76" s="473"/>
      <c r="WDC76" s="473"/>
      <c r="WDD76" s="473"/>
      <c r="WDE76" s="473"/>
      <c r="WDF76" s="473"/>
      <c r="WDG76" s="473"/>
      <c r="WDH76" s="473"/>
      <c r="WDI76" s="473"/>
      <c r="WDJ76" s="473"/>
      <c r="WDK76" s="473"/>
      <c r="WDL76" s="473"/>
      <c r="WDM76" s="473"/>
      <c r="WDN76" s="473"/>
      <c r="WDO76" s="473"/>
      <c r="WDP76" s="473"/>
      <c r="WDQ76" s="473"/>
      <c r="WDR76" s="473"/>
      <c r="WDS76" s="473"/>
      <c r="WDT76" s="473"/>
      <c r="WDU76" s="473"/>
      <c r="WDV76" s="473"/>
      <c r="WDW76" s="473"/>
      <c r="WDX76" s="473"/>
      <c r="WDY76" s="473"/>
      <c r="WDZ76" s="473"/>
      <c r="WEA76" s="473"/>
      <c r="WEB76" s="473"/>
      <c r="WEC76" s="473"/>
      <c r="WED76" s="473"/>
      <c r="WEE76" s="473"/>
      <c r="WEF76" s="473"/>
      <c r="WEG76" s="473"/>
      <c r="WEH76" s="473"/>
      <c r="WEI76" s="473"/>
      <c r="WEJ76" s="473"/>
      <c r="WEK76" s="473"/>
      <c r="WEL76" s="473"/>
      <c r="WEM76" s="473"/>
      <c r="WEN76" s="473"/>
      <c r="WEO76" s="473"/>
      <c r="WEP76" s="473"/>
      <c r="WEQ76" s="473"/>
      <c r="WER76" s="473"/>
      <c r="WES76" s="473"/>
      <c r="WET76" s="473"/>
      <c r="WEU76" s="473"/>
      <c r="WEV76" s="473"/>
      <c r="WEW76" s="473"/>
      <c r="WEX76" s="473"/>
      <c r="WEY76" s="473"/>
      <c r="WEZ76" s="473"/>
      <c r="WFA76" s="473"/>
      <c r="WFB76" s="473"/>
      <c r="WFC76" s="473"/>
      <c r="WFD76" s="473"/>
      <c r="WFE76" s="473"/>
      <c r="WFF76" s="473"/>
      <c r="WFG76" s="473"/>
      <c r="WFH76" s="473"/>
      <c r="WFI76" s="473"/>
      <c r="WFJ76" s="473"/>
      <c r="WFK76" s="473"/>
      <c r="WFL76" s="473"/>
      <c r="WFM76" s="473"/>
      <c r="WFN76" s="473"/>
      <c r="WFO76" s="473"/>
      <c r="WFP76" s="473"/>
      <c r="WFQ76" s="473"/>
      <c r="WFR76" s="473"/>
      <c r="WFS76" s="473"/>
      <c r="WFT76" s="473"/>
      <c r="WFU76" s="473"/>
      <c r="WFV76" s="473"/>
      <c r="WFW76" s="473"/>
      <c r="WFX76" s="473"/>
      <c r="WFY76" s="473"/>
      <c r="WFZ76" s="473"/>
      <c r="WGA76" s="473"/>
      <c r="WGB76" s="473"/>
      <c r="WGC76" s="473"/>
      <c r="WGD76" s="473"/>
      <c r="WGE76" s="473"/>
      <c r="WGF76" s="473"/>
      <c r="WGG76" s="473"/>
      <c r="WGH76" s="473"/>
      <c r="WGI76" s="473"/>
      <c r="WGJ76" s="473"/>
      <c r="WGK76" s="473"/>
      <c r="WGL76" s="473"/>
      <c r="WGM76" s="473"/>
      <c r="WGN76" s="473"/>
      <c r="WGO76" s="473"/>
      <c r="WGP76" s="473"/>
      <c r="WGQ76" s="473"/>
      <c r="WGR76" s="473"/>
      <c r="WGS76" s="473"/>
      <c r="WGT76" s="473"/>
      <c r="WGU76" s="473"/>
      <c r="WGV76" s="473"/>
      <c r="WGW76" s="473"/>
      <c r="WGX76" s="473"/>
      <c r="WGY76" s="473"/>
      <c r="WGZ76" s="473"/>
      <c r="WHA76" s="473"/>
      <c r="WHB76" s="473"/>
      <c r="WHC76" s="473"/>
      <c r="WHD76" s="473"/>
      <c r="WHE76" s="473"/>
      <c r="WHF76" s="473"/>
      <c r="WHG76" s="473"/>
      <c r="WHH76" s="473"/>
      <c r="WHI76" s="473"/>
      <c r="WHJ76" s="473"/>
      <c r="WHK76" s="473"/>
      <c r="WHL76" s="473"/>
      <c r="WHM76" s="473"/>
      <c r="WHN76" s="473"/>
      <c r="WHO76" s="473"/>
      <c r="WHP76" s="473"/>
      <c r="WHQ76" s="473"/>
      <c r="WHR76" s="473"/>
      <c r="WHS76" s="473"/>
      <c r="WHT76" s="473"/>
      <c r="WHU76" s="473"/>
      <c r="WHV76" s="473"/>
      <c r="WHW76" s="473"/>
      <c r="WHX76" s="473"/>
      <c r="WHY76" s="473"/>
      <c r="WHZ76" s="473"/>
      <c r="WIA76" s="473"/>
      <c r="WIB76" s="473"/>
      <c r="WIC76" s="473"/>
      <c r="WID76" s="473"/>
      <c r="WIE76" s="473"/>
      <c r="WIF76" s="473"/>
      <c r="WIG76" s="473"/>
      <c r="WIH76" s="473"/>
      <c r="WII76" s="473"/>
      <c r="WIJ76" s="473"/>
      <c r="WIK76" s="473"/>
      <c r="WIL76" s="473"/>
      <c r="WIM76" s="473"/>
      <c r="WIN76" s="473"/>
      <c r="WIO76" s="473"/>
      <c r="WIP76" s="473"/>
      <c r="WIQ76" s="473"/>
      <c r="WIR76" s="473"/>
      <c r="WIS76" s="473"/>
      <c r="WIT76" s="473"/>
      <c r="WIU76" s="473"/>
      <c r="WIV76" s="473"/>
      <c r="WIW76" s="473"/>
      <c r="WIX76" s="473"/>
      <c r="WIY76" s="473"/>
      <c r="WIZ76" s="473"/>
      <c r="WJA76" s="473"/>
      <c r="WJB76" s="473"/>
      <c r="WJC76" s="473"/>
      <c r="WJD76" s="473"/>
      <c r="WJE76" s="473"/>
      <c r="WJF76" s="473"/>
      <c r="WJG76" s="473"/>
      <c r="WJH76" s="473"/>
      <c r="WJI76" s="473"/>
      <c r="WJJ76" s="473"/>
      <c r="WJK76" s="473"/>
      <c r="WJL76" s="473"/>
      <c r="WJM76" s="473"/>
      <c r="WJN76" s="473"/>
      <c r="WJO76" s="473"/>
      <c r="WJP76" s="473"/>
      <c r="WJQ76" s="473"/>
      <c r="WJR76" s="473"/>
      <c r="WJS76" s="473"/>
      <c r="WJT76" s="473"/>
      <c r="WJU76" s="473"/>
      <c r="WJV76" s="473"/>
      <c r="WJW76" s="473"/>
      <c r="WJX76" s="473"/>
      <c r="WJY76" s="473"/>
      <c r="WJZ76" s="473"/>
      <c r="WKA76" s="473"/>
      <c r="WKB76" s="473"/>
      <c r="WKC76" s="473"/>
      <c r="WKD76" s="473"/>
      <c r="WKE76" s="473"/>
      <c r="WKF76" s="473"/>
      <c r="WKG76" s="473"/>
      <c r="WKH76" s="473"/>
      <c r="WKI76" s="473"/>
      <c r="WKJ76" s="473"/>
      <c r="WKK76" s="473"/>
      <c r="WKL76" s="473"/>
      <c r="WKM76" s="473"/>
      <c r="WKN76" s="473"/>
      <c r="WKO76" s="473"/>
      <c r="WKP76" s="473"/>
      <c r="WKQ76" s="473"/>
      <c r="WKR76" s="473"/>
      <c r="WKS76" s="473"/>
      <c r="WKT76" s="473"/>
      <c r="WKU76" s="473"/>
      <c r="WKV76" s="473"/>
      <c r="WKW76" s="473"/>
      <c r="WKX76" s="473"/>
      <c r="WKY76" s="473"/>
      <c r="WKZ76" s="473"/>
      <c r="WLA76" s="473"/>
      <c r="WLB76" s="473"/>
      <c r="WLC76" s="473"/>
      <c r="WLD76" s="473"/>
      <c r="WLE76" s="473"/>
      <c r="WLF76" s="473"/>
      <c r="WLG76" s="473"/>
      <c r="WLH76" s="473"/>
      <c r="WLI76" s="473"/>
      <c r="WLJ76" s="473"/>
      <c r="WLK76" s="473"/>
      <c r="WLL76" s="473"/>
      <c r="WLM76" s="473"/>
      <c r="WLN76" s="473"/>
      <c r="WLO76" s="473"/>
      <c r="WLP76" s="473"/>
      <c r="WLQ76" s="473"/>
      <c r="WLR76" s="473"/>
      <c r="WLS76" s="473"/>
      <c r="WLT76" s="473"/>
      <c r="WLU76" s="473"/>
      <c r="WLV76" s="473"/>
      <c r="WLW76" s="473"/>
      <c r="WLX76" s="473"/>
      <c r="WLY76" s="473"/>
      <c r="WLZ76" s="473"/>
      <c r="WMA76" s="473"/>
      <c r="WMB76" s="473"/>
      <c r="WMC76" s="473"/>
      <c r="WMD76" s="473"/>
      <c r="WME76" s="473"/>
      <c r="WMF76" s="473"/>
      <c r="WMG76" s="473"/>
      <c r="WMH76" s="473"/>
      <c r="WMI76" s="473"/>
      <c r="WMJ76" s="473"/>
      <c r="WMK76" s="473"/>
      <c r="WML76" s="473"/>
      <c r="WMM76" s="473"/>
      <c r="WMN76" s="473"/>
      <c r="WMO76" s="473"/>
      <c r="WMP76" s="473"/>
      <c r="WMQ76" s="473"/>
      <c r="WMR76" s="473"/>
      <c r="WMS76" s="473"/>
      <c r="WMT76" s="473"/>
      <c r="WMU76" s="473"/>
      <c r="WMV76" s="473"/>
      <c r="WMW76" s="473"/>
      <c r="WMX76" s="473"/>
      <c r="WMY76" s="473"/>
      <c r="WMZ76" s="473"/>
      <c r="WNA76" s="473"/>
      <c r="WNB76" s="473"/>
      <c r="WNC76" s="473"/>
      <c r="WND76" s="473"/>
      <c r="WNE76" s="473"/>
      <c r="WNF76" s="473"/>
      <c r="WNG76" s="473"/>
      <c r="WNH76" s="473"/>
      <c r="WNI76" s="473"/>
      <c r="WNJ76" s="473"/>
      <c r="WNK76" s="473"/>
      <c r="WNL76" s="473"/>
      <c r="WNM76" s="473"/>
      <c r="WNN76" s="473"/>
      <c r="WNO76" s="473"/>
      <c r="WNP76" s="473"/>
      <c r="WNQ76" s="473"/>
      <c r="WNR76" s="473"/>
      <c r="WNS76" s="473"/>
      <c r="WNT76" s="473"/>
      <c r="WNU76" s="473"/>
      <c r="WNV76" s="473"/>
      <c r="WNW76" s="473"/>
      <c r="WNX76" s="473"/>
      <c r="WNY76" s="473"/>
      <c r="WNZ76" s="473"/>
      <c r="WOA76" s="473"/>
      <c r="WOB76" s="473"/>
      <c r="WOC76" s="473"/>
      <c r="WOD76" s="473"/>
      <c r="WOE76" s="473"/>
      <c r="WOF76" s="473"/>
      <c r="WOG76" s="473"/>
      <c r="WOH76" s="473"/>
      <c r="WOI76" s="473"/>
      <c r="WOJ76" s="473"/>
      <c r="WOK76" s="473"/>
      <c r="WOL76" s="473"/>
      <c r="WOM76" s="473"/>
      <c r="WON76" s="473"/>
      <c r="WOO76" s="473"/>
      <c r="WOP76" s="473"/>
      <c r="WOQ76" s="473"/>
      <c r="WOR76" s="473"/>
      <c r="WOS76" s="473"/>
      <c r="WOT76" s="473"/>
      <c r="WOU76" s="473"/>
      <c r="WOV76" s="473"/>
      <c r="WOW76" s="473"/>
      <c r="WOX76" s="473"/>
      <c r="WOY76" s="473"/>
      <c r="WOZ76" s="473"/>
      <c r="WPA76" s="473"/>
      <c r="WPB76" s="473"/>
      <c r="WPC76" s="473"/>
      <c r="WPD76" s="473"/>
      <c r="WPE76" s="473"/>
      <c r="WPF76" s="473"/>
      <c r="WPG76" s="473"/>
      <c r="WPH76" s="473"/>
      <c r="WPI76" s="473"/>
      <c r="WPJ76" s="473"/>
      <c r="WPK76" s="473"/>
      <c r="WPL76" s="473"/>
      <c r="WPM76" s="473"/>
      <c r="WPN76" s="473"/>
      <c r="WPO76" s="473"/>
      <c r="WPP76" s="473"/>
      <c r="WPQ76" s="473"/>
      <c r="WPR76" s="473"/>
      <c r="WPS76" s="473"/>
      <c r="WPT76" s="473"/>
      <c r="WPU76" s="473"/>
      <c r="WPV76" s="473"/>
      <c r="WPW76" s="473"/>
      <c r="WPX76" s="473"/>
      <c r="WPY76" s="473"/>
      <c r="WPZ76" s="473"/>
      <c r="WQA76" s="473"/>
      <c r="WQB76" s="473"/>
      <c r="WQC76" s="473"/>
      <c r="WQD76" s="473"/>
      <c r="WQE76" s="473"/>
      <c r="WQF76" s="473"/>
      <c r="WQG76" s="473"/>
      <c r="WQH76" s="473"/>
      <c r="WQI76" s="473"/>
      <c r="WQJ76" s="473"/>
      <c r="WQK76" s="473"/>
      <c r="WQL76" s="473"/>
      <c r="WQM76" s="473"/>
      <c r="WQN76" s="473"/>
      <c r="WQO76" s="473"/>
      <c r="WQP76" s="473"/>
      <c r="WQQ76" s="473"/>
      <c r="WQR76" s="473"/>
      <c r="WQS76" s="473"/>
      <c r="WQT76" s="473"/>
      <c r="WQU76" s="473"/>
      <c r="WQV76" s="473"/>
      <c r="WQW76" s="473"/>
      <c r="WQX76" s="473"/>
      <c r="WQY76" s="473"/>
      <c r="WQZ76" s="473"/>
      <c r="WRA76" s="473"/>
      <c r="WRB76" s="473"/>
      <c r="WRC76" s="473"/>
      <c r="WRD76" s="473"/>
      <c r="WRE76" s="473"/>
      <c r="WRF76" s="473"/>
      <c r="WRG76" s="473"/>
      <c r="WRH76" s="473"/>
      <c r="WRI76" s="473"/>
      <c r="WRJ76" s="473"/>
      <c r="WRK76" s="473"/>
      <c r="WRL76" s="473"/>
      <c r="WRM76" s="473"/>
      <c r="WRN76" s="473"/>
      <c r="WRO76" s="473"/>
      <c r="WRP76" s="473"/>
      <c r="WRQ76" s="473"/>
      <c r="WRR76" s="473"/>
      <c r="WRS76" s="473"/>
      <c r="WRT76" s="473"/>
      <c r="WRU76" s="473"/>
      <c r="WRV76" s="473"/>
      <c r="WRW76" s="473"/>
      <c r="WRX76" s="473"/>
      <c r="WRY76" s="473"/>
      <c r="WRZ76" s="473"/>
      <c r="WSA76" s="473"/>
      <c r="WSB76" s="473"/>
      <c r="WSC76" s="473"/>
      <c r="WSD76" s="473"/>
      <c r="WSE76" s="473"/>
      <c r="WSF76" s="473"/>
      <c r="WSG76" s="473"/>
      <c r="WSH76" s="473"/>
      <c r="WSI76" s="473"/>
      <c r="WSJ76" s="473"/>
      <c r="WSK76" s="473"/>
      <c r="WSL76" s="473"/>
      <c r="WSM76" s="473"/>
      <c r="WSN76" s="473"/>
      <c r="WSO76" s="473"/>
      <c r="WSP76" s="473"/>
      <c r="WSQ76" s="473"/>
      <c r="WSR76" s="473"/>
      <c r="WSS76" s="473"/>
      <c r="WST76" s="473"/>
      <c r="WSU76" s="473"/>
      <c r="WSV76" s="473"/>
      <c r="WSW76" s="473"/>
      <c r="WSX76" s="473"/>
      <c r="WSY76" s="473"/>
      <c r="WSZ76" s="473"/>
      <c r="WTA76" s="473"/>
      <c r="WTB76" s="473"/>
      <c r="WTC76" s="473"/>
      <c r="WTD76" s="473"/>
      <c r="WTE76" s="473"/>
      <c r="WTF76" s="473"/>
      <c r="WTG76" s="473"/>
      <c r="WTH76" s="473"/>
      <c r="WTI76" s="473"/>
      <c r="WTJ76" s="473"/>
      <c r="WTK76" s="473"/>
      <c r="WTL76" s="473"/>
      <c r="WTM76" s="473"/>
      <c r="WTN76" s="473"/>
      <c r="WTO76" s="473"/>
      <c r="WTP76" s="473"/>
      <c r="WTQ76" s="473"/>
      <c r="WTR76" s="473"/>
      <c r="WTS76" s="473"/>
      <c r="WTT76" s="473"/>
      <c r="WTU76" s="473"/>
      <c r="WTV76" s="473"/>
      <c r="WTW76" s="473"/>
      <c r="WTX76" s="473"/>
      <c r="WTY76" s="473"/>
      <c r="WTZ76" s="473"/>
      <c r="WUA76" s="473"/>
      <c r="WUB76" s="473"/>
      <c r="WUC76" s="473"/>
      <c r="WUD76" s="473"/>
      <c r="WUE76" s="473"/>
      <c r="WUF76" s="473"/>
      <c r="WUG76" s="473"/>
      <c r="WUH76" s="473"/>
      <c r="WUI76" s="473"/>
      <c r="WUJ76" s="473"/>
      <c r="WUK76" s="473"/>
      <c r="WUL76" s="473"/>
      <c r="WUM76" s="473"/>
      <c r="WUN76" s="473"/>
      <c r="WUO76" s="473"/>
      <c r="WUP76" s="473"/>
      <c r="WUQ76" s="473"/>
      <c r="WUR76" s="473"/>
      <c r="WUS76" s="473"/>
      <c r="WUT76" s="473"/>
      <c r="WUU76" s="473"/>
      <c r="WUV76" s="473"/>
      <c r="WUW76" s="473"/>
      <c r="WUX76" s="473"/>
      <c r="WUY76" s="473"/>
      <c r="WUZ76" s="473"/>
      <c r="WVA76" s="473"/>
      <c r="WVB76" s="473"/>
      <c r="WVC76" s="473"/>
      <c r="WVD76" s="473"/>
      <c r="WVE76" s="473"/>
      <c r="WVF76" s="473"/>
      <c r="WVG76" s="473"/>
      <c r="WVH76" s="473"/>
      <c r="WVI76" s="473"/>
      <c r="WVJ76" s="473"/>
      <c r="WVK76" s="473"/>
      <c r="WVL76" s="473"/>
      <c r="WVM76" s="473"/>
      <c r="WVN76" s="473"/>
      <c r="WVO76" s="473"/>
      <c r="WVP76" s="473"/>
      <c r="WVQ76" s="473"/>
      <c r="WVR76" s="473"/>
      <c r="WVS76" s="473"/>
      <c r="WVT76" s="473"/>
      <c r="WVU76" s="473"/>
      <c r="WVV76" s="473"/>
      <c r="WVW76" s="473"/>
      <c r="WVX76" s="473"/>
      <c r="WVY76" s="473"/>
      <c r="WVZ76" s="473"/>
      <c r="WWA76" s="473"/>
      <c r="WWB76" s="473"/>
      <c r="WWC76" s="473"/>
      <c r="WWD76" s="473"/>
      <c r="WWE76" s="473"/>
      <c r="WWF76" s="473"/>
      <c r="WWG76" s="473"/>
      <c r="WWH76" s="473"/>
      <c r="WWI76" s="473"/>
      <c r="WWJ76" s="473"/>
      <c r="WWK76" s="473"/>
      <c r="WWL76" s="473"/>
      <c r="WWM76" s="473"/>
      <c r="WWN76" s="473"/>
      <c r="WWO76" s="473"/>
      <c r="WWP76" s="473"/>
      <c r="WWQ76" s="473"/>
      <c r="WWR76" s="473"/>
      <c r="WWS76" s="473"/>
      <c r="WWT76" s="473"/>
      <c r="WWU76" s="473"/>
      <c r="WWV76" s="473"/>
      <c r="WWW76" s="473"/>
      <c r="WWX76" s="473"/>
      <c r="WWY76" s="473"/>
      <c r="WWZ76" s="473"/>
      <c r="WXA76" s="473"/>
      <c r="WXB76" s="473"/>
      <c r="WXC76" s="473"/>
      <c r="WXD76" s="473"/>
      <c r="WXE76" s="473"/>
      <c r="WXF76" s="473"/>
      <c r="WXG76" s="473"/>
      <c r="WXH76" s="473"/>
      <c r="WXI76" s="473"/>
      <c r="WXJ76" s="473"/>
      <c r="WXK76" s="473"/>
      <c r="WXL76" s="473"/>
      <c r="WXM76" s="473"/>
      <c r="WXN76" s="473"/>
      <c r="WXO76" s="473"/>
      <c r="WXP76" s="473"/>
      <c r="WXQ76" s="473"/>
      <c r="WXR76" s="473"/>
      <c r="WXS76" s="473"/>
      <c r="WXT76" s="473"/>
      <c r="WXU76" s="473"/>
      <c r="WXV76" s="473"/>
      <c r="WXW76" s="473"/>
      <c r="WXX76" s="473"/>
      <c r="WXY76" s="473"/>
      <c r="WXZ76" s="473"/>
      <c r="WYA76" s="473"/>
      <c r="WYB76" s="473"/>
      <c r="WYC76" s="473"/>
      <c r="WYD76" s="473"/>
      <c r="WYE76" s="473"/>
      <c r="WYF76" s="473"/>
      <c r="WYG76" s="473"/>
      <c r="WYH76" s="473"/>
      <c r="WYI76" s="473"/>
      <c r="WYJ76" s="473"/>
      <c r="WYK76" s="473"/>
      <c r="WYL76" s="473"/>
      <c r="WYM76" s="473"/>
      <c r="WYN76" s="473"/>
      <c r="WYO76" s="473"/>
      <c r="WYP76" s="473"/>
      <c r="WYQ76" s="473"/>
      <c r="WYR76" s="473"/>
      <c r="WYS76" s="473"/>
      <c r="WYT76" s="473"/>
      <c r="WYU76" s="473"/>
      <c r="WYV76" s="473"/>
      <c r="WYW76" s="473"/>
      <c r="WYX76" s="473"/>
      <c r="WYY76" s="473"/>
      <c r="WYZ76" s="473"/>
      <c r="WZA76" s="473"/>
      <c r="WZB76" s="473"/>
      <c r="WZC76" s="473"/>
      <c r="WZD76" s="473"/>
      <c r="WZE76" s="473"/>
      <c r="WZF76" s="473"/>
      <c r="WZG76" s="473"/>
      <c r="WZH76" s="473"/>
      <c r="WZI76" s="473"/>
      <c r="WZJ76" s="473"/>
      <c r="WZK76" s="473"/>
      <c r="WZL76" s="473"/>
      <c r="WZM76" s="473"/>
      <c r="WZN76" s="473"/>
      <c r="WZO76" s="473"/>
      <c r="WZP76" s="473"/>
      <c r="WZQ76" s="473"/>
      <c r="WZR76" s="473"/>
      <c r="WZS76" s="473"/>
      <c r="WZT76" s="473"/>
      <c r="WZU76" s="473"/>
      <c r="WZV76" s="473"/>
      <c r="WZW76" s="473"/>
      <c r="WZX76" s="473"/>
      <c r="WZY76" s="473"/>
      <c r="WZZ76" s="473"/>
      <c r="XAA76" s="473"/>
      <c r="XAB76" s="473"/>
      <c r="XAC76" s="473"/>
      <c r="XAD76" s="473"/>
      <c r="XAE76" s="473"/>
      <c r="XAF76" s="473"/>
      <c r="XAG76" s="473"/>
      <c r="XAH76" s="473"/>
      <c r="XAI76" s="473"/>
      <c r="XAJ76" s="473"/>
      <c r="XAK76" s="473"/>
      <c r="XAL76" s="473"/>
      <c r="XAM76" s="473"/>
      <c r="XAN76" s="473"/>
      <c r="XAO76" s="473"/>
      <c r="XAP76" s="473"/>
      <c r="XAQ76" s="473"/>
      <c r="XAR76" s="473"/>
      <c r="XAS76" s="473"/>
      <c r="XAT76" s="473"/>
      <c r="XAU76" s="473"/>
      <c r="XAV76" s="473"/>
      <c r="XAW76" s="473"/>
      <c r="XAX76" s="473"/>
      <c r="XAY76" s="473"/>
      <c r="XAZ76" s="473"/>
      <c r="XBA76" s="473"/>
      <c r="XBB76" s="473"/>
      <c r="XBC76" s="473"/>
      <c r="XBD76" s="473"/>
      <c r="XBE76" s="473"/>
      <c r="XBF76" s="473"/>
      <c r="XBG76" s="473"/>
      <c r="XBH76" s="473"/>
      <c r="XBI76" s="473"/>
      <c r="XBJ76" s="473"/>
      <c r="XBK76" s="473"/>
      <c r="XBL76" s="473"/>
      <c r="XBM76" s="473"/>
      <c r="XBN76" s="473"/>
      <c r="XBO76" s="473"/>
      <c r="XBP76" s="473"/>
      <c r="XBQ76" s="473"/>
      <c r="XBR76" s="473"/>
      <c r="XBS76" s="473"/>
      <c r="XBT76" s="473"/>
    </row>
    <row r="77" spans="1:16296" s="474" customFormat="1" ht="57" customHeight="1" x14ac:dyDescent="0.2">
      <c r="A77" s="498">
        <v>17</v>
      </c>
      <c r="B77" s="533" t="s">
        <v>235</v>
      </c>
      <c r="C77" s="501" t="s">
        <v>134</v>
      </c>
      <c r="D77" s="501" t="s">
        <v>134</v>
      </c>
      <c r="E77" s="501" t="s">
        <v>134</v>
      </c>
      <c r="F77" s="501" t="s">
        <v>134</v>
      </c>
      <c r="G77" s="501" t="s">
        <v>134</v>
      </c>
      <c r="H77" s="501" t="s">
        <v>134</v>
      </c>
      <c r="I77" s="501">
        <v>0</v>
      </c>
      <c r="J77" s="501">
        <v>464.73</v>
      </c>
      <c r="K77" s="501">
        <v>0</v>
      </c>
      <c r="L77" s="501">
        <v>464.73</v>
      </c>
      <c r="M77" s="501">
        <v>0</v>
      </c>
      <c r="BC77" s="473"/>
      <c r="BD77" s="473"/>
      <c r="BE77" s="473"/>
      <c r="BF77" s="473"/>
      <c r="BG77" s="473"/>
      <c r="BH77" s="473"/>
      <c r="BI77" s="473"/>
      <c r="BJ77" s="473"/>
      <c r="BK77" s="473"/>
      <c r="BL77" s="473"/>
      <c r="BM77" s="473"/>
      <c r="BN77" s="473"/>
      <c r="BO77" s="473"/>
      <c r="BP77" s="473"/>
      <c r="BQ77" s="473"/>
      <c r="BR77" s="473"/>
      <c r="BS77" s="473"/>
      <c r="BT77" s="473"/>
      <c r="BU77" s="473"/>
      <c r="BV77" s="473"/>
      <c r="BW77" s="473"/>
      <c r="BX77" s="473"/>
      <c r="BY77" s="473"/>
      <c r="BZ77" s="473"/>
      <c r="CA77" s="473"/>
      <c r="CB77" s="473"/>
      <c r="CC77" s="473"/>
      <c r="CD77" s="473"/>
      <c r="CE77" s="473"/>
      <c r="CF77" s="473"/>
      <c r="CG77" s="473"/>
      <c r="CH77" s="473"/>
      <c r="CI77" s="473"/>
      <c r="CJ77" s="473"/>
      <c r="CK77" s="473"/>
      <c r="CL77" s="473"/>
      <c r="CM77" s="473"/>
      <c r="CN77" s="473"/>
      <c r="CO77" s="473"/>
      <c r="CP77" s="473"/>
      <c r="CQ77" s="473"/>
      <c r="CR77" s="473"/>
      <c r="CS77" s="473"/>
      <c r="CT77" s="473"/>
      <c r="CU77" s="473"/>
      <c r="CV77" s="473"/>
      <c r="CW77" s="473"/>
      <c r="CX77" s="473"/>
      <c r="CY77" s="473"/>
      <c r="CZ77" s="473"/>
      <c r="DA77" s="473"/>
      <c r="DB77" s="473"/>
      <c r="DC77" s="473"/>
      <c r="DD77" s="473"/>
      <c r="DE77" s="473"/>
      <c r="DF77" s="473"/>
      <c r="DG77" s="473"/>
      <c r="DH77" s="473"/>
      <c r="DI77" s="473"/>
      <c r="DJ77" s="473"/>
      <c r="DK77" s="473"/>
      <c r="DL77" s="473"/>
      <c r="DM77" s="473"/>
      <c r="DN77" s="473"/>
      <c r="DO77" s="473"/>
      <c r="DP77" s="473"/>
      <c r="DQ77" s="473"/>
      <c r="DR77" s="473"/>
      <c r="DS77" s="473"/>
      <c r="DT77" s="473"/>
      <c r="DU77" s="473"/>
      <c r="DV77" s="473"/>
      <c r="DW77" s="473"/>
      <c r="DX77" s="473"/>
      <c r="DY77" s="473"/>
      <c r="DZ77" s="473"/>
      <c r="EA77" s="473"/>
      <c r="EB77" s="473"/>
      <c r="EC77" s="473"/>
      <c r="ED77" s="473"/>
      <c r="EE77" s="473"/>
      <c r="EF77" s="473"/>
      <c r="EG77" s="473"/>
      <c r="EH77" s="473"/>
      <c r="EI77" s="473"/>
      <c r="EJ77" s="473"/>
      <c r="EK77" s="473"/>
      <c r="EL77" s="473"/>
      <c r="EM77" s="473"/>
      <c r="EN77" s="473"/>
      <c r="EO77" s="473"/>
      <c r="EP77" s="473"/>
      <c r="EQ77" s="473"/>
      <c r="ER77" s="473"/>
      <c r="ES77" s="473"/>
      <c r="ET77" s="473"/>
      <c r="EU77" s="473"/>
      <c r="EV77" s="473"/>
      <c r="EW77" s="473"/>
      <c r="EX77" s="473"/>
      <c r="EY77" s="473"/>
      <c r="EZ77" s="473"/>
      <c r="FA77" s="473"/>
      <c r="FB77" s="473"/>
      <c r="FC77" s="473"/>
      <c r="FD77" s="473"/>
      <c r="FE77" s="473"/>
      <c r="FF77" s="473"/>
      <c r="FG77" s="473"/>
      <c r="FH77" s="473"/>
      <c r="FI77" s="473"/>
      <c r="FJ77" s="473"/>
      <c r="FK77" s="473"/>
      <c r="FL77" s="473"/>
      <c r="FM77" s="473"/>
      <c r="FN77" s="473"/>
      <c r="FO77" s="473"/>
      <c r="FP77" s="473"/>
      <c r="FQ77" s="473"/>
      <c r="FR77" s="473"/>
      <c r="FS77" s="473"/>
      <c r="FT77" s="473"/>
      <c r="FU77" s="473"/>
      <c r="FV77" s="473"/>
      <c r="FW77" s="473"/>
      <c r="FX77" s="473"/>
      <c r="FY77" s="473"/>
      <c r="FZ77" s="473"/>
      <c r="GA77" s="473"/>
      <c r="GB77" s="473"/>
      <c r="GC77" s="473"/>
      <c r="GD77" s="473"/>
      <c r="GE77" s="473"/>
      <c r="GF77" s="473"/>
      <c r="GG77" s="473"/>
      <c r="GH77" s="473"/>
      <c r="GI77" s="473"/>
      <c r="GJ77" s="473"/>
      <c r="GK77" s="473"/>
      <c r="GL77" s="473"/>
      <c r="GM77" s="473"/>
      <c r="GN77" s="473"/>
      <c r="GO77" s="473"/>
      <c r="GP77" s="473"/>
      <c r="GQ77" s="473"/>
      <c r="GR77" s="473"/>
      <c r="GS77" s="473"/>
      <c r="GT77" s="473"/>
      <c r="GU77" s="473"/>
      <c r="GV77" s="473"/>
      <c r="GW77" s="473"/>
      <c r="GX77" s="473"/>
      <c r="GY77" s="473"/>
      <c r="GZ77" s="473"/>
      <c r="HA77" s="473"/>
      <c r="HB77" s="473"/>
      <c r="HC77" s="473"/>
      <c r="HD77" s="473"/>
      <c r="HE77" s="473"/>
      <c r="HF77" s="473"/>
      <c r="HG77" s="473"/>
      <c r="HH77" s="473"/>
      <c r="HI77" s="473"/>
      <c r="HJ77" s="473"/>
      <c r="HK77" s="473"/>
      <c r="HL77" s="473"/>
      <c r="HM77" s="473"/>
      <c r="HN77" s="473"/>
      <c r="HO77" s="473"/>
      <c r="HP77" s="473"/>
      <c r="HQ77" s="473"/>
      <c r="HR77" s="473"/>
      <c r="HS77" s="473"/>
      <c r="HT77" s="473"/>
      <c r="HU77" s="473"/>
      <c r="HV77" s="473"/>
      <c r="HW77" s="473"/>
      <c r="HX77" s="473"/>
      <c r="HY77" s="473"/>
      <c r="HZ77" s="473"/>
      <c r="IA77" s="473"/>
      <c r="IB77" s="473"/>
      <c r="IC77" s="473"/>
      <c r="ID77" s="473"/>
      <c r="IE77" s="473"/>
      <c r="IF77" s="473"/>
      <c r="IG77" s="473"/>
      <c r="IH77" s="473"/>
      <c r="II77" s="473"/>
      <c r="IJ77" s="473"/>
      <c r="IK77" s="473"/>
      <c r="IL77" s="473"/>
      <c r="IM77" s="473"/>
      <c r="IN77" s="473"/>
      <c r="IO77" s="473"/>
      <c r="IP77" s="473"/>
      <c r="IQ77" s="473"/>
      <c r="IR77" s="473"/>
      <c r="IS77" s="473"/>
      <c r="IT77" s="473"/>
      <c r="IU77" s="473"/>
      <c r="IV77" s="473"/>
      <c r="IW77" s="473"/>
      <c r="IX77" s="473"/>
      <c r="IY77" s="473"/>
      <c r="IZ77" s="473"/>
      <c r="JA77" s="473"/>
      <c r="JB77" s="473"/>
      <c r="JC77" s="473"/>
      <c r="JD77" s="473"/>
      <c r="JE77" s="473"/>
      <c r="JF77" s="473"/>
      <c r="JG77" s="473"/>
      <c r="JH77" s="473"/>
      <c r="JI77" s="473"/>
      <c r="JJ77" s="473"/>
      <c r="JK77" s="473"/>
      <c r="JL77" s="473"/>
      <c r="JM77" s="473"/>
      <c r="JN77" s="473"/>
      <c r="JO77" s="473"/>
      <c r="JP77" s="473"/>
      <c r="JQ77" s="473"/>
      <c r="JR77" s="473"/>
      <c r="JS77" s="473"/>
      <c r="JT77" s="473"/>
      <c r="JU77" s="473"/>
      <c r="JV77" s="473"/>
      <c r="JW77" s="473"/>
      <c r="JX77" s="473"/>
      <c r="JY77" s="473"/>
      <c r="JZ77" s="473"/>
      <c r="KA77" s="473"/>
      <c r="KB77" s="473"/>
      <c r="KC77" s="473"/>
      <c r="KD77" s="473"/>
      <c r="KE77" s="473"/>
      <c r="KF77" s="473"/>
      <c r="KG77" s="473"/>
      <c r="KH77" s="473"/>
      <c r="KI77" s="473"/>
      <c r="KJ77" s="473"/>
      <c r="KK77" s="473"/>
      <c r="KL77" s="473"/>
      <c r="KM77" s="473"/>
      <c r="KN77" s="473"/>
      <c r="KO77" s="473"/>
      <c r="KP77" s="473"/>
      <c r="KQ77" s="473"/>
      <c r="KR77" s="473"/>
      <c r="KS77" s="473"/>
      <c r="KT77" s="473"/>
      <c r="KU77" s="473"/>
      <c r="KV77" s="473"/>
      <c r="KW77" s="473"/>
      <c r="KX77" s="473"/>
      <c r="KY77" s="473"/>
      <c r="KZ77" s="473"/>
      <c r="LA77" s="473"/>
      <c r="LB77" s="473"/>
      <c r="LC77" s="473"/>
      <c r="LD77" s="473"/>
      <c r="LE77" s="473"/>
      <c r="LF77" s="473"/>
      <c r="LG77" s="473"/>
      <c r="LH77" s="473"/>
      <c r="LI77" s="473"/>
      <c r="LJ77" s="473"/>
      <c r="LK77" s="473"/>
      <c r="LL77" s="473"/>
      <c r="LM77" s="473"/>
      <c r="LN77" s="473"/>
      <c r="LO77" s="473"/>
      <c r="LP77" s="473"/>
      <c r="LQ77" s="473"/>
      <c r="LR77" s="473"/>
      <c r="LS77" s="473"/>
      <c r="LT77" s="473"/>
      <c r="LU77" s="473"/>
      <c r="LV77" s="473"/>
      <c r="LW77" s="473"/>
      <c r="LX77" s="473"/>
      <c r="LY77" s="473"/>
      <c r="LZ77" s="473"/>
      <c r="MA77" s="473"/>
      <c r="MB77" s="473"/>
      <c r="MC77" s="473"/>
      <c r="MD77" s="473"/>
      <c r="ME77" s="473"/>
      <c r="MF77" s="473"/>
      <c r="MG77" s="473"/>
      <c r="MH77" s="473"/>
      <c r="MI77" s="473"/>
      <c r="MJ77" s="473"/>
      <c r="MK77" s="473"/>
      <c r="ML77" s="473"/>
      <c r="MM77" s="473"/>
      <c r="MN77" s="473"/>
      <c r="MO77" s="473"/>
      <c r="MP77" s="473"/>
      <c r="MQ77" s="473"/>
      <c r="MR77" s="473"/>
      <c r="MS77" s="473"/>
      <c r="MT77" s="473"/>
      <c r="MU77" s="473"/>
      <c r="MV77" s="473"/>
      <c r="MW77" s="473"/>
      <c r="MX77" s="473"/>
      <c r="MY77" s="473"/>
      <c r="MZ77" s="473"/>
      <c r="NA77" s="473"/>
      <c r="NB77" s="473"/>
      <c r="NC77" s="473"/>
      <c r="ND77" s="473"/>
      <c r="NE77" s="473"/>
      <c r="NF77" s="473"/>
      <c r="NG77" s="473"/>
      <c r="NH77" s="473"/>
      <c r="NI77" s="473"/>
      <c r="NJ77" s="473"/>
      <c r="NK77" s="473"/>
      <c r="NL77" s="473"/>
      <c r="NM77" s="473"/>
      <c r="NN77" s="473"/>
      <c r="NO77" s="473"/>
      <c r="NP77" s="473"/>
      <c r="NQ77" s="473"/>
      <c r="NR77" s="473"/>
      <c r="NS77" s="473"/>
      <c r="NT77" s="473"/>
      <c r="NU77" s="473"/>
      <c r="NV77" s="473"/>
      <c r="NW77" s="473"/>
      <c r="NX77" s="473"/>
      <c r="NY77" s="473"/>
      <c r="NZ77" s="473"/>
      <c r="OA77" s="473"/>
      <c r="OB77" s="473"/>
      <c r="OC77" s="473"/>
      <c r="OD77" s="473"/>
      <c r="OE77" s="473"/>
      <c r="OF77" s="473"/>
      <c r="OG77" s="473"/>
      <c r="OH77" s="473"/>
      <c r="OI77" s="473"/>
      <c r="OJ77" s="473"/>
      <c r="OK77" s="473"/>
      <c r="OL77" s="473"/>
      <c r="OM77" s="473"/>
      <c r="ON77" s="473"/>
      <c r="OO77" s="473"/>
      <c r="OP77" s="473"/>
      <c r="OQ77" s="473"/>
      <c r="OR77" s="473"/>
      <c r="OS77" s="473"/>
      <c r="OT77" s="473"/>
      <c r="OU77" s="473"/>
      <c r="OV77" s="473"/>
      <c r="OW77" s="473"/>
      <c r="OX77" s="473"/>
      <c r="OY77" s="473"/>
      <c r="OZ77" s="473"/>
      <c r="PA77" s="473"/>
      <c r="PB77" s="473"/>
      <c r="PC77" s="473"/>
      <c r="PD77" s="473"/>
      <c r="PE77" s="473"/>
      <c r="PF77" s="473"/>
      <c r="PG77" s="473"/>
      <c r="PH77" s="473"/>
      <c r="PI77" s="473"/>
      <c r="PJ77" s="473"/>
      <c r="PK77" s="473"/>
      <c r="PL77" s="473"/>
      <c r="PM77" s="473"/>
      <c r="PN77" s="473"/>
      <c r="PO77" s="473"/>
      <c r="PP77" s="473"/>
      <c r="PQ77" s="473"/>
      <c r="PR77" s="473"/>
      <c r="PS77" s="473"/>
      <c r="PT77" s="473"/>
      <c r="PU77" s="473"/>
      <c r="PV77" s="473"/>
      <c r="PW77" s="473"/>
      <c r="PX77" s="473"/>
      <c r="PY77" s="473"/>
      <c r="PZ77" s="473"/>
      <c r="QA77" s="473"/>
      <c r="QB77" s="473"/>
      <c r="QC77" s="473"/>
      <c r="QD77" s="473"/>
      <c r="QE77" s="473"/>
      <c r="QF77" s="473"/>
      <c r="QG77" s="473"/>
      <c r="QH77" s="473"/>
      <c r="QI77" s="473"/>
      <c r="QJ77" s="473"/>
      <c r="QK77" s="473"/>
      <c r="QL77" s="473"/>
      <c r="QM77" s="473"/>
      <c r="QN77" s="473"/>
      <c r="QO77" s="473"/>
      <c r="QP77" s="473"/>
      <c r="QQ77" s="473"/>
      <c r="QR77" s="473"/>
      <c r="QS77" s="473"/>
      <c r="QT77" s="473"/>
      <c r="QU77" s="473"/>
      <c r="QV77" s="473"/>
      <c r="QW77" s="473"/>
      <c r="QX77" s="473"/>
      <c r="QY77" s="473"/>
      <c r="QZ77" s="473"/>
      <c r="RA77" s="473"/>
      <c r="RB77" s="473"/>
      <c r="RC77" s="473"/>
      <c r="RD77" s="473"/>
      <c r="RE77" s="473"/>
      <c r="RF77" s="473"/>
      <c r="RG77" s="473"/>
      <c r="RH77" s="473"/>
      <c r="RI77" s="473"/>
      <c r="RJ77" s="473"/>
      <c r="RK77" s="473"/>
      <c r="RL77" s="473"/>
      <c r="RM77" s="473"/>
      <c r="RN77" s="473"/>
      <c r="RO77" s="473"/>
      <c r="RP77" s="473"/>
      <c r="RQ77" s="473"/>
      <c r="RR77" s="473"/>
      <c r="RS77" s="473"/>
      <c r="RT77" s="473"/>
      <c r="RU77" s="473"/>
      <c r="RV77" s="473"/>
      <c r="RW77" s="473"/>
      <c r="RX77" s="473"/>
      <c r="RY77" s="473"/>
      <c r="RZ77" s="473"/>
      <c r="SA77" s="473"/>
      <c r="SB77" s="473"/>
      <c r="SC77" s="473"/>
      <c r="SD77" s="473"/>
      <c r="SE77" s="473"/>
      <c r="SF77" s="473"/>
      <c r="SG77" s="473"/>
      <c r="SH77" s="473"/>
      <c r="SI77" s="473"/>
      <c r="SJ77" s="473"/>
      <c r="SK77" s="473"/>
      <c r="SL77" s="473"/>
      <c r="SM77" s="473"/>
      <c r="SN77" s="473"/>
      <c r="SO77" s="473"/>
      <c r="SP77" s="473"/>
      <c r="SQ77" s="473"/>
      <c r="SR77" s="473"/>
      <c r="SS77" s="473"/>
      <c r="ST77" s="473"/>
      <c r="SU77" s="473"/>
      <c r="SV77" s="473"/>
      <c r="SW77" s="473"/>
      <c r="SX77" s="473"/>
      <c r="SY77" s="473"/>
      <c r="SZ77" s="473"/>
      <c r="TA77" s="473"/>
      <c r="TB77" s="473"/>
      <c r="TC77" s="473"/>
      <c r="TD77" s="473"/>
      <c r="TE77" s="473"/>
      <c r="TF77" s="473"/>
      <c r="TG77" s="473"/>
      <c r="TH77" s="473"/>
      <c r="TI77" s="473"/>
      <c r="TJ77" s="473"/>
      <c r="TK77" s="473"/>
      <c r="TL77" s="473"/>
      <c r="TM77" s="473"/>
      <c r="TN77" s="473"/>
      <c r="TO77" s="473"/>
      <c r="TP77" s="473"/>
      <c r="TQ77" s="473"/>
      <c r="TR77" s="473"/>
      <c r="TS77" s="473"/>
      <c r="TT77" s="473"/>
      <c r="TU77" s="473"/>
      <c r="TV77" s="473"/>
      <c r="TW77" s="473"/>
      <c r="TX77" s="473"/>
      <c r="TY77" s="473"/>
      <c r="TZ77" s="473"/>
      <c r="UA77" s="473"/>
      <c r="UB77" s="473"/>
      <c r="UC77" s="473"/>
      <c r="UD77" s="473"/>
      <c r="UE77" s="473"/>
      <c r="UF77" s="473"/>
      <c r="UG77" s="473"/>
      <c r="UH77" s="473"/>
      <c r="UI77" s="473"/>
      <c r="UJ77" s="473"/>
      <c r="UK77" s="473"/>
      <c r="UL77" s="473"/>
      <c r="UM77" s="473"/>
      <c r="UN77" s="473"/>
      <c r="UO77" s="473"/>
      <c r="UP77" s="473"/>
      <c r="UQ77" s="473"/>
      <c r="UR77" s="473"/>
      <c r="US77" s="473"/>
      <c r="UT77" s="473"/>
      <c r="UU77" s="473"/>
      <c r="UV77" s="473"/>
      <c r="UW77" s="473"/>
      <c r="UX77" s="473"/>
      <c r="UY77" s="473"/>
      <c r="UZ77" s="473"/>
      <c r="VA77" s="473"/>
      <c r="VB77" s="473"/>
      <c r="VC77" s="473"/>
      <c r="VD77" s="473"/>
      <c r="VE77" s="473"/>
      <c r="VF77" s="473"/>
      <c r="VG77" s="473"/>
      <c r="VH77" s="473"/>
      <c r="VI77" s="473"/>
      <c r="VJ77" s="473"/>
      <c r="VK77" s="473"/>
      <c r="VL77" s="473"/>
      <c r="VM77" s="473"/>
      <c r="VN77" s="473"/>
      <c r="VO77" s="473"/>
      <c r="VP77" s="473"/>
      <c r="VQ77" s="473"/>
      <c r="VR77" s="473"/>
      <c r="VS77" s="473"/>
      <c r="VT77" s="473"/>
      <c r="VU77" s="473"/>
      <c r="VV77" s="473"/>
      <c r="VW77" s="473"/>
      <c r="VX77" s="473"/>
      <c r="VY77" s="473"/>
      <c r="VZ77" s="473"/>
      <c r="WA77" s="473"/>
      <c r="WB77" s="473"/>
      <c r="WC77" s="473"/>
      <c r="WD77" s="473"/>
      <c r="WE77" s="473"/>
      <c r="WF77" s="473"/>
      <c r="WG77" s="473"/>
      <c r="WH77" s="473"/>
      <c r="WI77" s="473"/>
      <c r="WJ77" s="473"/>
      <c r="WK77" s="473"/>
      <c r="WL77" s="473"/>
      <c r="WM77" s="473"/>
      <c r="WN77" s="473"/>
      <c r="WO77" s="473"/>
      <c r="WP77" s="473"/>
      <c r="WQ77" s="473"/>
      <c r="WR77" s="473"/>
      <c r="WS77" s="473"/>
      <c r="WT77" s="473"/>
      <c r="WU77" s="473"/>
      <c r="WV77" s="473"/>
      <c r="WW77" s="473"/>
      <c r="WX77" s="473"/>
      <c r="WY77" s="473"/>
      <c r="WZ77" s="473"/>
      <c r="XA77" s="473"/>
      <c r="XB77" s="473"/>
      <c r="XC77" s="473"/>
      <c r="XD77" s="473"/>
      <c r="XE77" s="473"/>
      <c r="XF77" s="473"/>
      <c r="XG77" s="473"/>
      <c r="XH77" s="473"/>
      <c r="XI77" s="473"/>
      <c r="XJ77" s="473"/>
      <c r="XK77" s="473"/>
      <c r="XL77" s="473"/>
      <c r="XM77" s="473"/>
      <c r="XN77" s="473"/>
      <c r="XO77" s="473"/>
      <c r="XP77" s="473"/>
      <c r="XQ77" s="473"/>
      <c r="XR77" s="473"/>
      <c r="XS77" s="473"/>
      <c r="XT77" s="473"/>
      <c r="XU77" s="473"/>
      <c r="XV77" s="473"/>
      <c r="XW77" s="473"/>
      <c r="XX77" s="473"/>
      <c r="XY77" s="473"/>
      <c r="XZ77" s="473"/>
      <c r="YA77" s="473"/>
      <c r="YB77" s="473"/>
      <c r="YC77" s="473"/>
      <c r="YD77" s="473"/>
      <c r="YE77" s="473"/>
      <c r="YF77" s="473"/>
      <c r="YG77" s="473"/>
      <c r="YH77" s="473"/>
      <c r="YI77" s="473"/>
      <c r="YJ77" s="473"/>
      <c r="YK77" s="473"/>
      <c r="YL77" s="473"/>
      <c r="YM77" s="473"/>
      <c r="YN77" s="473"/>
      <c r="YO77" s="473"/>
      <c r="YP77" s="473"/>
      <c r="YQ77" s="473"/>
      <c r="YR77" s="473"/>
      <c r="YS77" s="473"/>
      <c r="YT77" s="473"/>
      <c r="YU77" s="473"/>
      <c r="YV77" s="473"/>
      <c r="YW77" s="473"/>
      <c r="YX77" s="473"/>
      <c r="YY77" s="473"/>
      <c r="YZ77" s="473"/>
      <c r="ZA77" s="473"/>
      <c r="ZB77" s="473"/>
      <c r="ZC77" s="473"/>
      <c r="ZD77" s="473"/>
      <c r="ZE77" s="473"/>
      <c r="ZF77" s="473"/>
      <c r="ZG77" s="473"/>
      <c r="ZH77" s="473"/>
      <c r="ZI77" s="473"/>
      <c r="ZJ77" s="473"/>
      <c r="ZK77" s="473"/>
      <c r="ZL77" s="473"/>
      <c r="ZM77" s="473"/>
      <c r="ZN77" s="473"/>
      <c r="ZO77" s="473"/>
      <c r="ZP77" s="473"/>
      <c r="ZQ77" s="473"/>
      <c r="ZR77" s="473"/>
      <c r="ZS77" s="473"/>
      <c r="ZT77" s="473"/>
      <c r="ZU77" s="473"/>
      <c r="ZV77" s="473"/>
      <c r="ZW77" s="473"/>
      <c r="ZX77" s="473"/>
      <c r="ZY77" s="473"/>
      <c r="ZZ77" s="473"/>
      <c r="AAA77" s="473"/>
      <c r="AAB77" s="473"/>
      <c r="AAC77" s="473"/>
      <c r="AAD77" s="473"/>
      <c r="AAE77" s="473"/>
      <c r="AAF77" s="473"/>
      <c r="AAG77" s="473"/>
      <c r="AAH77" s="473"/>
      <c r="AAI77" s="473"/>
      <c r="AAJ77" s="473"/>
      <c r="AAK77" s="473"/>
      <c r="AAL77" s="473"/>
      <c r="AAM77" s="473"/>
      <c r="AAN77" s="473"/>
      <c r="AAO77" s="473"/>
      <c r="AAP77" s="473"/>
      <c r="AAQ77" s="473"/>
      <c r="AAR77" s="473"/>
      <c r="AAS77" s="473"/>
      <c r="AAT77" s="473"/>
      <c r="AAU77" s="473"/>
      <c r="AAV77" s="473"/>
      <c r="AAW77" s="473"/>
      <c r="AAX77" s="473"/>
      <c r="AAY77" s="473"/>
      <c r="AAZ77" s="473"/>
      <c r="ABA77" s="473"/>
      <c r="ABB77" s="473"/>
      <c r="ABC77" s="473"/>
      <c r="ABD77" s="473"/>
      <c r="ABE77" s="473"/>
      <c r="ABF77" s="473"/>
      <c r="ABG77" s="473"/>
      <c r="ABH77" s="473"/>
      <c r="ABI77" s="473"/>
      <c r="ABJ77" s="473"/>
      <c r="ABK77" s="473"/>
      <c r="ABL77" s="473"/>
      <c r="ABM77" s="473"/>
      <c r="ABN77" s="473"/>
      <c r="ABO77" s="473"/>
      <c r="ABP77" s="473"/>
      <c r="ABQ77" s="473"/>
      <c r="ABR77" s="473"/>
      <c r="ABS77" s="473"/>
      <c r="ABT77" s="473"/>
      <c r="ABU77" s="473"/>
      <c r="ABV77" s="473"/>
      <c r="ABW77" s="473"/>
      <c r="ABX77" s="473"/>
      <c r="ABY77" s="473"/>
      <c r="ABZ77" s="473"/>
      <c r="ACA77" s="473"/>
      <c r="ACB77" s="473"/>
      <c r="ACC77" s="473"/>
      <c r="ACD77" s="473"/>
      <c r="ACE77" s="473"/>
      <c r="ACF77" s="473"/>
      <c r="ACG77" s="473"/>
      <c r="ACH77" s="473"/>
      <c r="ACI77" s="473"/>
      <c r="ACJ77" s="473"/>
      <c r="ACK77" s="473"/>
      <c r="ACL77" s="473"/>
      <c r="ACM77" s="473"/>
      <c r="ACN77" s="473"/>
      <c r="ACO77" s="473"/>
      <c r="ACP77" s="473"/>
      <c r="ACQ77" s="473"/>
      <c r="ACR77" s="473"/>
      <c r="ACS77" s="473"/>
      <c r="ACT77" s="473"/>
      <c r="ACU77" s="473"/>
      <c r="ACV77" s="473"/>
      <c r="ACW77" s="473"/>
      <c r="ACX77" s="473"/>
      <c r="ACY77" s="473"/>
      <c r="ACZ77" s="473"/>
      <c r="ADA77" s="473"/>
      <c r="ADB77" s="473"/>
      <c r="ADC77" s="473"/>
      <c r="ADD77" s="473"/>
      <c r="ADE77" s="473"/>
      <c r="ADF77" s="473"/>
      <c r="ADG77" s="473"/>
      <c r="ADH77" s="473"/>
      <c r="ADI77" s="473"/>
      <c r="ADJ77" s="473"/>
      <c r="ADK77" s="473"/>
      <c r="ADL77" s="473"/>
      <c r="ADM77" s="473"/>
      <c r="ADN77" s="473"/>
      <c r="ADO77" s="473"/>
      <c r="ADP77" s="473"/>
      <c r="ADQ77" s="473"/>
      <c r="ADR77" s="473"/>
      <c r="ADS77" s="473"/>
      <c r="ADT77" s="473"/>
      <c r="ADU77" s="473"/>
      <c r="ADV77" s="473"/>
      <c r="ADW77" s="473"/>
      <c r="ADX77" s="473"/>
      <c r="ADY77" s="473"/>
      <c r="ADZ77" s="473"/>
      <c r="AEA77" s="473"/>
      <c r="AEB77" s="473"/>
      <c r="AEC77" s="473"/>
      <c r="AED77" s="473"/>
      <c r="AEE77" s="473"/>
      <c r="AEF77" s="473"/>
      <c r="AEG77" s="473"/>
      <c r="AEH77" s="473"/>
      <c r="AEI77" s="473"/>
      <c r="AEJ77" s="473"/>
      <c r="AEK77" s="473"/>
      <c r="AEL77" s="473"/>
      <c r="AEM77" s="473"/>
      <c r="AEN77" s="473"/>
      <c r="AEO77" s="473"/>
      <c r="AEP77" s="473"/>
      <c r="AEQ77" s="473"/>
      <c r="AER77" s="473"/>
      <c r="AES77" s="473"/>
      <c r="AET77" s="473"/>
      <c r="AEU77" s="473"/>
      <c r="AEV77" s="473"/>
      <c r="AEW77" s="473"/>
      <c r="AEX77" s="473"/>
      <c r="AEY77" s="473"/>
      <c r="AEZ77" s="473"/>
      <c r="AFA77" s="473"/>
      <c r="AFB77" s="473"/>
      <c r="AFC77" s="473"/>
      <c r="AFD77" s="473"/>
      <c r="AFE77" s="473"/>
      <c r="AFF77" s="473"/>
      <c r="AFG77" s="473"/>
      <c r="AFH77" s="473"/>
      <c r="AFI77" s="473"/>
      <c r="AFJ77" s="473"/>
      <c r="AFK77" s="473"/>
      <c r="AFL77" s="473"/>
      <c r="AFM77" s="473"/>
      <c r="AFN77" s="473"/>
      <c r="AFO77" s="473"/>
      <c r="AFP77" s="473"/>
      <c r="AFQ77" s="473"/>
      <c r="AFR77" s="473"/>
      <c r="AFS77" s="473"/>
      <c r="AFT77" s="473"/>
      <c r="AFU77" s="473"/>
      <c r="AFV77" s="473"/>
      <c r="AFW77" s="473"/>
      <c r="AFX77" s="473"/>
      <c r="AFY77" s="473"/>
      <c r="AFZ77" s="473"/>
      <c r="AGA77" s="473"/>
      <c r="AGB77" s="473"/>
      <c r="AGC77" s="473"/>
      <c r="AGD77" s="473"/>
      <c r="AGE77" s="473"/>
      <c r="AGF77" s="473"/>
      <c r="AGG77" s="473"/>
      <c r="AGH77" s="473"/>
      <c r="AGI77" s="473"/>
      <c r="AGJ77" s="473"/>
      <c r="AGK77" s="473"/>
      <c r="AGL77" s="473"/>
      <c r="AGM77" s="473"/>
      <c r="AGN77" s="473"/>
      <c r="AGO77" s="473"/>
      <c r="AGP77" s="473"/>
      <c r="AGQ77" s="473"/>
      <c r="AGR77" s="473"/>
      <c r="AGS77" s="473"/>
      <c r="AGT77" s="473"/>
      <c r="AGU77" s="473"/>
      <c r="AGV77" s="473"/>
      <c r="AGW77" s="473"/>
      <c r="AGX77" s="473"/>
      <c r="AGY77" s="473"/>
      <c r="AGZ77" s="473"/>
      <c r="AHA77" s="473"/>
      <c r="AHB77" s="473"/>
      <c r="AHC77" s="473"/>
      <c r="AHD77" s="473"/>
      <c r="AHE77" s="473"/>
      <c r="AHF77" s="473"/>
      <c r="AHG77" s="473"/>
      <c r="AHH77" s="473"/>
      <c r="AHI77" s="473"/>
      <c r="AHJ77" s="473"/>
      <c r="AHK77" s="473"/>
      <c r="AHL77" s="473"/>
      <c r="AHM77" s="473"/>
      <c r="AHN77" s="473"/>
      <c r="AHO77" s="473"/>
      <c r="AHP77" s="473"/>
      <c r="AHQ77" s="473"/>
      <c r="AHR77" s="473"/>
      <c r="AHS77" s="473"/>
      <c r="AHT77" s="473"/>
      <c r="AHU77" s="473"/>
      <c r="AHV77" s="473"/>
      <c r="AHW77" s="473"/>
      <c r="AHX77" s="473"/>
      <c r="AHY77" s="473"/>
      <c r="AHZ77" s="473"/>
      <c r="AIA77" s="473"/>
      <c r="AIB77" s="473"/>
      <c r="AIC77" s="473"/>
      <c r="AID77" s="473"/>
      <c r="AIE77" s="473"/>
      <c r="AIF77" s="473"/>
      <c r="AIG77" s="473"/>
      <c r="AIH77" s="473"/>
      <c r="AII77" s="473"/>
      <c r="AIJ77" s="473"/>
      <c r="AIK77" s="473"/>
      <c r="AIL77" s="473"/>
      <c r="AIM77" s="473"/>
      <c r="AIN77" s="473"/>
      <c r="AIO77" s="473"/>
      <c r="AIP77" s="473"/>
      <c r="AIQ77" s="473"/>
      <c r="AIR77" s="473"/>
      <c r="AIS77" s="473"/>
      <c r="AIT77" s="473"/>
      <c r="AIU77" s="473"/>
      <c r="AIV77" s="473"/>
      <c r="AIW77" s="473"/>
      <c r="AIX77" s="473"/>
      <c r="AIY77" s="473"/>
      <c r="AIZ77" s="473"/>
      <c r="AJA77" s="473"/>
      <c r="AJB77" s="473"/>
      <c r="AJC77" s="473"/>
      <c r="AJD77" s="473"/>
      <c r="AJE77" s="473"/>
      <c r="AJF77" s="473"/>
      <c r="AJG77" s="473"/>
      <c r="AJH77" s="473"/>
      <c r="AJI77" s="473"/>
      <c r="AJJ77" s="473"/>
      <c r="AJK77" s="473"/>
      <c r="AJL77" s="473"/>
      <c r="AJM77" s="473"/>
      <c r="AJN77" s="473"/>
      <c r="AJO77" s="473"/>
      <c r="AJP77" s="473"/>
      <c r="AJQ77" s="473"/>
      <c r="AJR77" s="473"/>
      <c r="AJS77" s="473"/>
      <c r="AJT77" s="473"/>
      <c r="AJU77" s="473"/>
      <c r="AJV77" s="473"/>
      <c r="AJW77" s="473"/>
      <c r="AJX77" s="473"/>
      <c r="AJY77" s="473"/>
      <c r="AJZ77" s="473"/>
      <c r="AKA77" s="473"/>
      <c r="AKB77" s="473"/>
      <c r="AKC77" s="473"/>
      <c r="AKD77" s="473"/>
      <c r="AKE77" s="473"/>
      <c r="AKF77" s="473"/>
      <c r="AKG77" s="473"/>
      <c r="AKH77" s="473"/>
      <c r="AKI77" s="473"/>
      <c r="AKJ77" s="473"/>
      <c r="AKK77" s="473"/>
      <c r="AKL77" s="473"/>
      <c r="AKM77" s="473"/>
      <c r="AKN77" s="473"/>
      <c r="AKO77" s="473"/>
      <c r="AKP77" s="473"/>
      <c r="AKQ77" s="473"/>
      <c r="AKR77" s="473"/>
      <c r="AKS77" s="473"/>
      <c r="AKT77" s="473"/>
      <c r="AKU77" s="473"/>
      <c r="AKV77" s="473"/>
      <c r="AKW77" s="473"/>
      <c r="AKX77" s="473"/>
      <c r="AKY77" s="473"/>
      <c r="AKZ77" s="473"/>
      <c r="ALA77" s="473"/>
      <c r="ALB77" s="473"/>
      <c r="ALC77" s="473"/>
      <c r="ALD77" s="473"/>
      <c r="ALE77" s="473"/>
      <c r="ALF77" s="473"/>
      <c r="ALG77" s="473"/>
      <c r="ALH77" s="473"/>
      <c r="ALI77" s="473"/>
      <c r="ALJ77" s="473"/>
      <c r="ALK77" s="473"/>
      <c r="ALL77" s="473"/>
      <c r="ALM77" s="473"/>
      <c r="ALN77" s="473"/>
      <c r="ALO77" s="473"/>
      <c r="ALP77" s="473"/>
      <c r="ALQ77" s="473"/>
      <c r="ALR77" s="473"/>
      <c r="ALS77" s="473"/>
      <c r="ALT77" s="473"/>
      <c r="ALU77" s="473"/>
      <c r="ALV77" s="473"/>
      <c r="ALW77" s="473"/>
      <c r="ALX77" s="473"/>
      <c r="ALY77" s="473"/>
      <c r="ALZ77" s="473"/>
      <c r="AMA77" s="473"/>
      <c r="AMB77" s="473"/>
      <c r="AMC77" s="473"/>
      <c r="AMD77" s="473"/>
      <c r="AME77" s="473"/>
      <c r="AMF77" s="473"/>
      <c r="AMG77" s="473"/>
      <c r="AMH77" s="473"/>
      <c r="AMI77" s="473"/>
      <c r="AMJ77" s="473"/>
      <c r="AMK77" s="473"/>
      <c r="AML77" s="473"/>
      <c r="AMM77" s="473"/>
      <c r="AMN77" s="473"/>
      <c r="AMO77" s="473"/>
      <c r="AMP77" s="473"/>
      <c r="AMQ77" s="473"/>
      <c r="AMR77" s="473"/>
      <c r="AMS77" s="473"/>
      <c r="AMT77" s="473"/>
      <c r="AMU77" s="473"/>
      <c r="AMV77" s="473"/>
      <c r="AMW77" s="473"/>
      <c r="AMX77" s="473"/>
      <c r="AMY77" s="473"/>
      <c r="AMZ77" s="473"/>
      <c r="ANA77" s="473"/>
      <c r="ANB77" s="473"/>
      <c r="ANC77" s="473"/>
      <c r="AND77" s="473"/>
      <c r="ANE77" s="473"/>
      <c r="ANF77" s="473"/>
      <c r="ANG77" s="473"/>
      <c r="ANH77" s="473"/>
      <c r="ANI77" s="473"/>
      <c r="ANJ77" s="473"/>
      <c r="ANK77" s="473"/>
      <c r="ANL77" s="473"/>
      <c r="ANM77" s="473"/>
      <c r="ANN77" s="473"/>
      <c r="ANO77" s="473"/>
      <c r="ANP77" s="473"/>
      <c r="ANQ77" s="473"/>
      <c r="ANR77" s="473"/>
      <c r="ANS77" s="473"/>
      <c r="ANT77" s="473"/>
      <c r="ANU77" s="473"/>
      <c r="ANV77" s="473"/>
      <c r="ANW77" s="473"/>
      <c r="ANX77" s="473"/>
      <c r="ANY77" s="473"/>
      <c r="ANZ77" s="473"/>
      <c r="AOA77" s="473"/>
      <c r="AOB77" s="473"/>
      <c r="AOC77" s="473"/>
      <c r="AOD77" s="473"/>
      <c r="AOE77" s="473"/>
      <c r="AOF77" s="473"/>
      <c r="AOG77" s="473"/>
      <c r="AOH77" s="473"/>
      <c r="AOI77" s="473"/>
      <c r="AOJ77" s="473"/>
      <c r="AOK77" s="473"/>
      <c r="AOL77" s="473"/>
      <c r="AOM77" s="473"/>
      <c r="AON77" s="473"/>
      <c r="AOO77" s="473"/>
      <c r="AOP77" s="473"/>
      <c r="AOQ77" s="473"/>
      <c r="AOR77" s="473"/>
      <c r="AOS77" s="473"/>
      <c r="AOT77" s="473"/>
      <c r="AOU77" s="473"/>
      <c r="AOV77" s="473"/>
      <c r="AOW77" s="473"/>
      <c r="AOX77" s="473"/>
      <c r="AOY77" s="473"/>
      <c r="AOZ77" s="473"/>
      <c r="APA77" s="473"/>
      <c r="APB77" s="473"/>
      <c r="APC77" s="473"/>
      <c r="APD77" s="473"/>
      <c r="APE77" s="473"/>
      <c r="APF77" s="473"/>
      <c r="APG77" s="473"/>
      <c r="APH77" s="473"/>
      <c r="API77" s="473"/>
      <c r="APJ77" s="473"/>
      <c r="APK77" s="473"/>
      <c r="APL77" s="473"/>
      <c r="APM77" s="473"/>
      <c r="APN77" s="473"/>
      <c r="APO77" s="473"/>
      <c r="APP77" s="473"/>
      <c r="APQ77" s="473"/>
      <c r="APR77" s="473"/>
      <c r="APS77" s="473"/>
      <c r="APT77" s="473"/>
      <c r="APU77" s="473"/>
      <c r="APV77" s="473"/>
      <c r="APW77" s="473"/>
      <c r="APX77" s="473"/>
      <c r="APY77" s="473"/>
      <c r="APZ77" s="473"/>
      <c r="AQA77" s="473"/>
      <c r="AQB77" s="473"/>
      <c r="AQC77" s="473"/>
      <c r="AQD77" s="473"/>
      <c r="AQE77" s="473"/>
      <c r="AQF77" s="473"/>
      <c r="AQG77" s="473"/>
      <c r="AQH77" s="473"/>
      <c r="AQI77" s="473"/>
      <c r="AQJ77" s="473"/>
      <c r="AQK77" s="473"/>
      <c r="AQL77" s="473"/>
      <c r="AQM77" s="473"/>
      <c r="AQN77" s="473"/>
      <c r="AQO77" s="473"/>
      <c r="AQP77" s="473"/>
      <c r="AQQ77" s="473"/>
      <c r="AQR77" s="473"/>
      <c r="AQS77" s="473"/>
      <c r="AQT77" s="473"/>
      <c r="AQU77" s="473"/>
      <c r="AQV77" s="473"/>
      <c r="AQW77" s="473"/>
      <c r="AQX77" s="473"/>
      <c r="AQY77" s="473"/>
      <c r="AQZ77" s="473"/>
      <c r="ARA77" s="473"/>
      <c r="ARB77" s="473"/>
      <c r="ARC77" s="473"/>
      <c r="ARD77" s="473"/>
      <c r="ARE77" s="473"/>
      <c r="ARF77" s="473"/>
      <c r="ARG77" s="473"/>
      <c r="ARH77" s="473"/>
      <c r="ARI77" s="473"/>
      <c r="ARJ77" s="473"/>
      <c r="ARK77" s="473"/>
      <c r="ARL77" s="473"/>
      <c r="ARM77" s="473"/>
      <c r="ARN77" s="473"/>
      <c r="ARO77" s="473"/>
      <c r="ARP77" s="473"/>
      <c r="ARQ77" s="473"/>
      <c r="ARR77" s="473"/>
      <c r="ARS77" s="473"/>
      <c r="ART77" s="473"/>
      <c r="ARU77" s="473"/>
      <c r="ARV77" s="473"/>
      <c r="ARW77" s="473"/>
      <c r="ARX77" s="473"/>
      <c r="ARY77" s="473"/>
      <c r="ARZ77" s="473"/>
      <c r="ASA77" s="473"/>
      <c r="ASB77" s="473"/>
      <c r="ASC77" s="473"/>
      <c r="ASD77" s="473"/>
      <c r="ASE77" s="473"/>
      <c r="ASF77" s="473"/>
      <c r="ASG77" s="473"/>
      <c r="ASH77" s="473"/>
      <c r="ASI77" s="473"/>
      <c r="ASJ77" s="473"/>
      <c r="ASK77" s="473"/>
      <c r="ASL77" s="473"/>
      <c r="ASM77" s="473"/>
      <c r="ASN77" s="473"/>
      <c r="ASO77" s="473"/>
      <c r="ASP77" s="473"/>
      <c r="ASQ77" s="473"/>
      <c r="ASR77" s="473"/>
      <c r="ASS77" s="473"/>
      <c r="AST77" s="473"/>
      <c r="ASU77" s="473"/>
      <c r="ASV77" s="473"/>
      <c r="ASW77" s="473"/>
      <c r="ASX77" s="473"/>
      <c r="ASY77" s="473"/>
      <c r="ASZ77" s="473"/>
      <c r="ATA77" s="473"/>
      <c r="ATB77" s="473"/>
      <c r="ATC77" s="473"/>
      <c r="ATD77" s="473"/>
      <c r="ATE77" s="473"/>
      <c r="ATF77" s="473"/>
      <c r="ATG77" s="473"/>
      <c r="ATH77" s="473"/>
      <c r="ATI77" s="473"/>
      <c r="ATJ77" s="473"/>
      <c r="ATK77" s="473"/>
      <c r="ATL77" s="473"/>
      <c r="ATM77" s="473"/>
      <c r="ATN77" s="473"/>
      <c r="ATO77" s="473"/>
      <c r="ATP77" s="473"/>
      <c r="ATQ77" s="473"/>
      <c r="ATR77" s="473"/>
      <c r="ATS77" s="473"/>
      <c r="ATT77" s="473"/>
      <c r="ATU77" s="473"/>
      <c r="ATV77" s="473"/>
      <c r="ATW77" s="473"/>
      <c r="ATX77" s="473"/>
      <c r="ATY77" s="473"/>
      <c r="ATZ77" s="473"/>
      <c r="AUA77" s="473"/>
      <c r="AUB77" s="473"/>
      <c r="AUC77" s="473"/>
      <c r="AUD77" s="473"/>
      <c r="AUE77" s="473"/>
      <c r="AUF77" s="473"/>
      <c r="AUG77" s="473"/>
      <c r="AUH77" s="473"/>
      <c r="AUI77" s="473"/>
      <c r="AUJ77" s="473"/>
      <c r="AUK77" s="473"/>
      <c r="AUL77" s="473"/>
      <c r="AUM77" s="473"/>
      <c r="AUN77" s="473"/>
      <c r="AUO77" s="473"/>
      <c r="AUP77" s="473"/>
      <c r="AUQ77" s="473"/>
      <c r="AUR77" s="473"/>
      <c r="AUS77" s="473"/>
      <c r="AUT77" s="473"/>
      <c r="AUU77" s="473"/>
      <c r="AUV77" s="473"/>
      <c r="AUW77" s="473"/>
      <c r="AUX77" s="473"/>
      <c r="AUY77" s="473"/>
      <c r="AUZ77" s="473"/>
      <c r="AVA77" s="473"/>
      <c r="AVB77" s="473"/>
      <c r="AVC77" s="473"/>
      <c r="AVD77" s="473"/>
      <c r="AVE77" s="473"/>
      <c r="AVF77" s="473"/>
      <c r="AVG77" s="473"/>
      <c r="AVH77" s="473"/>
      <c r="AVI77" s="473"/>
      <c r="AVJ77" s="473"/>
      <c r="AVK77" s="473"/>
      <c r="AVL77" s="473"/>
      <c r="AVM77" s="473"/>
      <c r="AVN77" s="473"/>
      <c r="AVO77" s="473"/>
      <c r="AVP77" s="473"/>
      <c r="AVQ77" s="473"/>
      <c r="AVR77" s="473"/>
      <c r="AVS77" s="473"/>
      <c r="AVT77" s="473"/>
      <c r="AVU77" s="473"/>
      <c r="AVV77" s="473"/>
      <c r="AVW77" s="473"/>
      <c r="AVX77" s="473"/>
      <c r="AVY77" s="473"/>
      <c r="AVZ77" s="473"/>
      <c r="AWA77" s="473"/>
      <c r="AWB77" s="473"/>
      <c r="AWC77" s="473"/>
      <c r="AWD77" s="473"/>
      <c r="AWE77" s="473"/>
      <c r="AWF77" s="473"/>
      <c r="AWG77" s="473"/>
      <c r="AWH77" s="473"/>
      <c r="AWI77" s="473"/>
      <c r="AWJ77" s="473"/>
      <c r="AWK77" s="473"/>
      <c r="AWL77" s="473"/>
      <c r="AWM77" s="473"/>
      <c r="AWN77" s="473"/>
      <c r="AWO77" s="473"/>
      <c r="AWP77" s="473"/>
      <c r="AWQ77" s="473"/>
      <c r="AWR77" s="473"/>
      <c r="AWS77" s="473"/>
      <c r="AWT77" s="473"/>
      <c r="AWU77" s="473"/>
      <c r="AWV77" s="473"/>
      <c r="AWW77" s="473"/>
      <c r="AWX77" s="473"/>
      <c r="AWY77" s="473"/>
      <c r="AWZ77" s="473"/>
      <c r="AXA77" s="473"/>
      <c r="AXB77" s="473"/>
      <c r="AXC77" s="473"/>
      <c r="AXD77" s="473"/>
      <c r="AXE77" s="473"/>
      <c r="AXF77" s="473"/>
      <c r="AXG77" s="473"/>
      <c r="AXH77" s="473"/>
      <c r="AXI77" s="473"/>
      <c r="AXJ77" s="473"/>
      <c r="AXK77" s="473"/>
      <c r="AXL77" s="473"/>
      <c r="AXM77" s="473"/>
      <c r="AXN77" s="473"/>
      <c r="AXO77" s="473"/>
      <c r="AXP77" s="473"/>
      <c r="AXQ77" s="473"/>
      <c r="AXR77" s="473"/>
      <c r="AXS77" s="473"/>
      <c r="AXT77" s="473"/>
      <c r="AXU77" s="473"/>
      <c r="AXV77" s="473"/>
      <c r="AXW77" s="473"/>
      <c r="AXX77" s="473"/>
      <c r="AXY77" s="473"/>
      <c r="AXZ77" s="473"/>
      <c r="AYA77" s="473"/>
      <c r="AYB77" s="473"/>
      <c r="AYC77" s="473"/>
      <c r="AYD77" s="473"/>
      <c r="AYE77" s="473"/>
      <c r="AYF77" s="473"/>
      <c r="AYG77" s="473"/>
      <c r="AYH77" s="473"/>
      <c r="AYI77" s="473"/>
      <c r="AYJ77" s="473"/>
      <c r="AYK77" s="473"/>
      <c r="AYL77" s="473"/>
      <c r="AYM77" s="473"/>
      <c r="AYN77" s="473"/>
      <c r="AYO77" s="473"/>
      <c r="AYP77" s="473"/>
      <c r="AYQ77" s="473"/>
      <c r="AYR77" s="473"/>
      <c r="AYS77" s="473"/>
      <c r="AYT77" s="473"/>
      <c r="AYU77" s="473"/>
      <c r="AYV77" s="473"/>
      <c r="AYW77" s="473"/>
      <c r="AYX77" s="473"/>
      <c r="AYY77" s="473"/>
      <c r="AYZ77" s="473"/>
      <c r="AZA77" s="473"/>
      <c r="AZB77" s="473"/>
      <c r="AZC77" s="473"/>
      <c r="AZD77" s="473"/>
      <c r="AZE77" s="473"/>
      <c r="AZF77" s="473"/>
      <c r="AZG77" s="473"/>
      <c r="AZH77" s="473"/>
      <c r="AZI77" s="473"/>
      <c r="AZJ77" s="473"/>
      <c r="AZK77" s="473"/>
      <c r="AZL77" s="473"/>
      <c r="AZM77" s="473"/>
      <c r="AZN77" s="473"/>
      <c r="AZO77" s="473"/>
      <c r="AZP77" s="473"/>
      <c r="AZQ77" s="473"/>
      <c r="AZR77" s="473"/>
      <c r="AZS77" s="473"/>
      <c r="AZT77" s="473"/>
      <c r="AZU77" s="473"/>
      <c r="AZV77" s="473"/>
      <c r="AZW77" s="473"/>
      <c r="AZX77" s="473"/>
      <c r="AZY77" s="473"/>
      <c r="AZZ77" s="473"/>
      <c r="BAA77" s="473"/>
      <c r="BAB77" s="473"/>
      <c r="BAC77" s="473"/>
      <c r="BAD77" s="473"/>
      <c r="BAE77" s="473"/>
      <c r="BAF77" s="473"/>
      <c r="BAG77" s="473"/>
      <c r="BAH77" s="473"/>
      <c r="BAI77" s="473"/>
      <c r="BAJ77" s="473"/>
      <c r="BAK77" s="473"/>
      <c r="BAL77" s="473"/>
      <c r="BAM77" s="473"/>
      <c r="BAN77" s="473"/>
      <c r="BAO77" s="473"/>
      <c r="BAP77" s="473"/>
      <c r="BAQ77" s="473"/>
      <c r="BAR77" s="473"/>
      <c r="BAS77" s="473"/>
      <c r="BAT77" s="473"/>
      <c r="BAU77" s="473"/>
      <c r="BAV77" s="473"/>
      <c r="BAW77" s="473"/>
      <c r="BAX77" s="473"/>
      <c r="BAY77" s="473"/>
      <c r="BAZ77" s="473"/>
      <c r="BBA77" s="473"/>
      <c r="BBB77" s="473"/>
      <c r="BBC77" s="473"/>
      <c r="BBD77" s="473"/>
      <c r="BBE77" s="473"/>
      <c r="BBF77" s="473"/>
      <c r="BBG77" s="473"/>
      <c r="BBH77" s="473"/>
      <c r="BBI77" s="473"/>
      <c r="BBJ77" s="473"/>
      <c r="BBK77" s="473"/>
      <c r="BBL77" s="473"/>
      <c r="BBM77" s="473"/>
      <c r="BBN77" s="473"/>
      <c r="BBO77" s="473"/>
      <c r="BBP77" s="473"/>
      <c r="BBQ77" s="473"/>
      <c r="BBR77" s="473"/>
      <c r="BBS77" s="473"/>
      <c r="BBT77" s="473"/>
      <c r="BBU77" s="473"/>
      <c r="BBV77" s="473"/>
      <c r="BBW77" s="473"/>
      <c r="BBX77" s="473"/>
      <c r="BBY77" s="473"/>
      <c r="BBZ77" s="473"/>
      <c r="BCA77" s="473"/>
      <c r="BCB77" s="473"/>
      <c r="BCC77" s="473"/>
      <c r="BCD77" s="473"/>
      <c r="BCE77" s="473"/>
      <c r="BCF77" s="473"/>
      <c r="BCG77" s="473"/>
      <c r="BCH77" s="473"/>
      <c r="BCI77" s="473"/>
      <c r="BCJ77" s="473"/>
      <c r="BCK77" s="473"/>
      <c r="BCL77" s="473"/>
      <c r="BCM77" s="473"/>
      <c r="BCN77" s="473"/>
      <c r="BCO77" s="473"/>
      <c r="BCP77" s="473"/>
      <c r="BCQ77" s="473"/>
      <c r="BCR77" s="473"/>
      <c r="BCS77" s="473"/>
      <c r="BCT77" s="473"/>
      <c r="BCU77" s="473"/>
      <c r="BCV77" s="473"/>
      <c r="BCW77" s="473"/>
      <c r="BCX77" s="473"/>
      <c r="BCY77" s="473"/>
      <c r="BCZ77" s="473"/>
      <c r="BDA77" s="473"/>
      <c r="BDB77" s="473"/>
      <c r="BDC77" s="473"/>
      <c r="BDD77" s="473"/>
      <c r="BDE77" s="473"/>
      <c r="BDF77" s="473"/>
      <c r="BDG77" s="473"/>
      <c r="BDH77" s="473"/>
      <c r="BDI77" s="473"/>
      <c r="BDJ77" s="473"/>
      <c r="BDK77" s="473"/>
      <c r="BDL77" s="473"/>
      <c r="BDM77" s="473"/>
      <c r="BDN77" s="473"/>
      <c r="BDO77" s="473"/>
      <c r="BDP77" s="473"/>
      <c r="BDQ77" s="473"/>
      <c r="BDR77" s="473"/>
      <c r="BDS77" s="473"/>
      <c r="BDT77" s="473"/>
      <c r="BDU77" s="473"/>
      <c r="BDV77" s="473"/>
      <c r="BDW77" s="473"/>
      <c r="BDX77" s="473"/>
      <c r="BDY77" s="473"/>
      <c r="BDZ77" s="473"/>
      <c r="BEA77" s="473"/>
      <c r="BEB77" s="473"/>
      <c r="BEC77" s="473"/>
      <c r="BED77" s="473"/>
      <c r="BEE77" s="473"/>
      <c r="BEF77" s="473"/>
      <c r="BEG77" s="473"/>
      <c r="BEH77" s="473"/>
      <c r="BEI77" s="473"/>
      <c r="BEJ77" s="473"/>
      <c r="BEK77" s="473"/>
      <c r="BEL77" s="473"/>
      <c r="BEM77" s="473"/>
      <c r="BEN77" s="473"/>
      <c r="BEO77" s="473"/>
      <c r="BEP77" s="473"/>
      <c r="BEQ77" s="473"/>
      <c r="BER77" s="473"/>
      <c r="BES77" s="473"/>
      <c r="BET77" s="473"/>
      <c r="BEU77" s="473"/>
      <c r="BEV77" s="473"/>
      <c r="BEW77" s="473"/>
      <c r="BEX77" s="473"/>
      <c r="BEY77" s="473"/>
      <c r="BEZ77" s="473"/>
      <c r="BFA77" s="473"/>
      <c r="BFB77" s="473"/>
      <c r="BFC77" s="473"/>
      <c r="BFD77" s="473"/>
      <c r="BFE77" s="473"/>
      <c r="BFF77" s="473"/>
      <c r="BFG77" s="473"/>
      <c r="BFH77" s="473"/>
      <c r="BFI77" s="473"/>
      <c r="BFJ77" s="473"/>
      <c r="BFK77" s="473"/>
      <c r="BFL77" s="473"/>
      <c r="BFM77" s="473"/>
      <c r="BFN77" s="473"/>
      <c r="BFO77" s="473"/>
      <c r="BFP77" s="473"/>
      <c r="BFQ77" s="473"/>
      <c r="BFR77" s="473"/>
      <c r="BFS77" s="473"/>
      <c r="BFT77" s="473"/>
      <c r="BFU77" s="473"/>
      <c r="BFV77" s="473"/>
      <c r="BFW77" s="473"/>
      <c r="BFX77" s="473"/>
      <c r="BFY77" s="473"/>
      <c r="BFZ77" s="473"/>
      <c r="BGA77" s="473"/>
      <c r="BGB77" s="473"/>
      <c r="BGC77" s="473"/>
      <c r="BGD77" s="473"/>
      <c r="BGE77" s="473"/>
      <c r="BGF77" s="473"/>
      <c r="BGG77" s="473"/>
      <c r="BGH77" s="473"/>
      <c r="BGI77" s="473"/>
      <c r="BGJ77" s="473"/>
      <c r="BGK77" s="473"/>
      <c r="BGL77" s="473"/>
      <c r="BGM77" s="473"/>
      <c r="BGN77" s="473"/>
      <c r="BGO77" s="473"/>
      <c r="BGP77" s="473"/>
      <c r="BGQ77" s="473"/>
      <c r="BGR77" s="473"/>
      <c r="BGS77" s="473"/>
      <c r="BGT77" s="473"/>
      <c r="BGU77" s="473"/>
      <c r="BGV77" s="473"/>
      <c r="BGW77" s="473"/>
      <c r="BGX77" s="473"/>
      <c r="BGY77" s="473"/>
      <c r="BGZ77" s="473"/>
      <c r="BHA77" s="473"/>
      <c r="BHB77" s="473"/>
      <c r="BHC77" s="473"/>
      <c r="BHD77" s="473"/>
      <c r="BHE77" s="473"/>
      <c r="BHF77" s="473"/>
      <c r="BHG77" s="473"/>
      <c r="BHH77" s="473"/>
      <c r="BHI77" s="473"/>
      <c r="BHJ77" s="473"/>
      <c r="BHK77" s="473"/>
      <c r="BHL77" s="473"/>
      <c r="BHM77" s="473"/>
      <c r="BHN77" s="473"/>
      <c r="BHO77" s="473"/>
      <c r="BHP77" s="473"/>
      <c r="BHQ77" s="473"/>
      <c r="BHR77" s="473"/>
      <c r="BHS77" s="473"/>
      <c r="BHT77" s="473"/>
      <c r="BHU77" s="473"/>
      <c r="BHV77" s="473"/>
      <c r="BHW77" s="473"/>
      <c r="BHX77" s="473"/>
      <c r="BHY77" s="473"/>
      <c r="BHZ77" s="473"/>
      <c r="BIA77" s="473"/>
      <c r="BIB77" s="473"/>
      <c r="BIC77" s="473"/>
      <c r="BID77" s="473"/>
      <c r="BIE77" s="473"/>
      <c r="BIF77" s="473"/>
      <c r="BIG77" s="473"/>
      <c r="BIH77" s="473"/>
      <c r="BII77" s="473"/>
      <c r="BIJ77" s="473"/>
      <c r="BIK77" s="473"/>
      <c r="BIL77" s="473"/>
      <c r="BIM77" s="473"/>
      <c r="BIN77" s="473"/>
      <c r="BIO77" s="473"/>
      <c r="BIP77" s="473"/>
      <c r="BIQ77" s="473"/>
      <c r="BIR77" s="473"/>
      <c r="BIS77" s="473"/>
      <c r="BIT77" s="473"/>
      <c r="BIU77" s="473"/>
      <c r="BIV77" s="473"/>
      <c r="BIW77" s="473"/>
      <c r="BIX77" s="473"/>
      <c r="BIY77" s="473"/>
      <c r="BIZ77" s="473"/>
      <c r="BJA77" s="473"/>
      <c r="BJB77" s="473"/>
      <c r="BJC77" s="473"/>
      <c r="BJD77" s="473"/>
      <c r="BJE77" s="473"/>
      <c r="BJF77" s="473"/>
      <c r="BJG77" s="473"/>
      <c r="BJH77" s="473"/>
      <c r="BJI77" s="473"/>
      <c r="BJJ77" s="473"/>
      <c r="BJK77" s="473"/>
      <c r="BJL77" s="473"/>
      <c r="BJM77" s="473"/>
      <c r="BJN77" s="473"/>
      <c r="BJO77" s="473"/>
      <c r="BJP77" s="473"/>
      <c r="BJQ77" s="473"/>
      <c r="BJR77" s="473"/>
      <c r="BJS77" s="473"/>
      <c r="BJT77" s="473"/>
      <c r="BJU77" s="473"/>
      <c r="BJV77" s="473"/>
      <c r="BJW77" s="473"/>
      <c r="BJX77" s="473"/>
      <c r="BJY77" s="473"/>
      <c r="BJZ77" s="473"/>
      <c r="BKA77" s="473"/>
      <c r="BKB77" s="473"/>
      <c r="BKC77" s="473"/>
      <c r="BKD77" s="473"/>
      <c r="BKE77" s="473"/>
      <c r="BKF77" s="473"/>
      <c r="BKG77" s="473"/>
      <c r="BKH77" s="473"/>
      <c r="BKI77" s="473"/>
      <c r="BKJ77" s="473"/>
      <c r="BKK77" s="473"/>
      <c r="BKL77" s="473"/>
      <c r="BKM77" s="473"/>
      <c r="BKN77" s="473"/>
      <c r="BKO77" s="473"/>
      <c r="BKP77" s="473"/>
      <c r="BKQ77" s="473"/>
      <c r="BKR77" s="473"/>
      <c r="BKS77" s="473"/>
      <c r="BKT77" s="473"/>
      <c r="BKU77" s="473"/>
      <c r="BKV77" s="473"/>
      <c r="BKW77" s="473"/>
      <c r="BKX77" s="473"/>
      <c r="BKY77" s="473"/>
      <c r="BKZ77" s="473"/>
      <c r="BLA77" s="473"/>
      <c r="BLB77" s="473"/>
      <c r="BLC77" s="473"/>
      <c r="BLD77" s="473"/>
      <c r="BLE77" s="473"/>
      <c r="BLF77" s="473"/>
      <c r="BLG77" s="473"/>
      <c r="BLH77" s="473"/>
      <c r="BLI77" s="473"/>
      <c r="BLJ77" s="473"/>
      <c r="BLK77" s="473"/>
      <c r="BLL77" s="473"/>
      <c r="BLM77" s="473"/>
      <c r="BLN77" s="473"/>
      <c r="BLO77" s="473"/>
      <c r="BLP77" s="473"/>
      <c r="BLQ77" s="473"/>
      <c r="BLR77" s="473"/>
      <c r="BLS77" s="473"/>
      <c r="BLT77" s="473"/>
      <c r="BLU77" s="473"/>
      <c r="BLV77" s="473"/>
      <c r="BLW77" s="473"/>
      <c r="BLX77" s="473"/>
      <c r="BLY77" s="473"/>
      <c r="BLZ77" s="473"/>
      <c r="BMA77" s="473"/>
      <c r="BMB77" s="473"/>
      <c r="BMC77" s="473"/>
      <c r="BMD77" s="473"/>
      <c r="BME77" s="473"/>
      <c r="BMF77" s="473"/>
      <c r="BMG77" s="473"/>
      <c r="BMH77" s="473"/>
      <c r="BMI77" s="473"/>
      <c r="BMJ77" s="473"/>
      <c r="BMK77" s="473"/>
      <c r="BML77" s="473"/>
      <c r="BMM77" s="473"/>
      <c r="BMN77" s="473"/>
      <c r="BMO77" s="473"/>
      <c r="BMP77" s="473"/>
      <c r="BMQ77" s="473"/>
      <c r="BMR77" s="473"/>
      <c r="BMS77" s="473"/>
      <c r="BMT77" s="473"/>
      <c r="BMU77" s="473"/>
      <c r="BMV77" s="473"/>
      <c r="BMW77" s="473"/>
      <c r="BMX77" s="473"/>
      <c r="BMY77" s="473"/>
      <c r="BMZ77" s="473"/>
      <c r="BNA77" s="473"/>
      <c r="BNB77" s="473"/>
      <c r="BNC77" s="473"/>
      <c r="BND77" s="473"/>
      <c r="BNE77" s="473"/>
      <c r="BNF77" s="473"/>
      <c r="BNG77" s="473"/>
      <c r="BNH77" s="473"/>
      <c r="BNI77" s="473"/>
      <c r="BNJ77" s="473"/>
      <c r="BNK77" s="473"/>
      <c r="BNL77" s="473"/>
      <c r="BNM77" s="473"/>
      <c r="BNN77" s="473"/>
      <c r="BNO77" s="473"/>
      <c r="BNP77" s="473"/>
      <c r="BNQ77" s="473"/>
      <c r="BNR77" s="473"/>
      <c r="BNS77" s="473"/>
      <c r="BNT77" s="473"/>
      <c r="BNU77" s="473"/>
      <c r="BNV77" s="473"/>
      <c r="BNW77" s="473"/>
      <c r="BNX77" s="473"/>
      <c r="BNY77" s="473"/>
      <c r="BNZ77" s="473"/>
      <c r="BOA77" s="473"/>
      <c r="BOB77" s="473"/>
      <c r="BOC77" s="473"/>
      <c r="BOD77" s="473"/>
      <c r="BOE77" s="473"/>
      <c r="BOF77" s="473"/>
      <c r="BOG77" s="473"/>
      <c r="BOH77" s="473"/>
      <c r="BOI77" s="473"/>
      <c r="BOJ77" s="473"/>
      <c r="BOK77" s="473"/>
      <c r="BOL77" s="473"/>
      <c r="BOM77" s="473"/>
      <c r="BON77" s="473"/>
      <c r="BOO77" s="473"/>
      <c r="BOP77" s="473"/>
      <c r="BOQ77" s="473"/>
      <c r="BOR77" s="473"/>
      <c r="BOS77" s="473"/>
      <c r="BOT77" s="473"/>
      <c r="BOU77" s="473"/>
      <c r="BOV77" s="473"/>
      <c r="BOW77" s="473"/>
      <c r="BOX77" s="473"/>
      <c r="BOY77" s="473"/>
      <c r="BOZ77" s="473"/>
      <c r="BPA77" s="473"/>
      <c r="BPB77" s="473"/>
      <c r="BPC77" s="473"/>
      <c r="BPD77" s="473"/>
      <c r="BPE77" s="473"/>
      <c r="BPF77" s="473"/>
      <c r="BPG77" s="473"/>
      <c r="BPH77" s="473"/>
      <c r="BPI77" s="473"/>
      <c r="BPJ77" s="473"/>
      <c r="BPK77" s="473"/>
      <c r="BPL77" s="473"/>
      <c r="BPM77" s="473"/>
      <c r="BPN77" s="473"/>
      <c r="BPO77" s="473"/>
      <c r="BPP77" s="473"/>
      <c r="BPQ77" s="473"/>
      <c r="BPR77" s="473"/>
      <c r="BPS77" s="473"/>
      <c r="BPT77" s="473"/>
      <c r="BPU77" s="473"/>
      <c r="BPV77" s="473"/>
      <c r="BPW77" s="473"/>
      <c r="BPX77" s="473"/>
      <c r="BPY77" s="473"/>
      <c r="BPZ77" s="473"/>
      <c r="BQA77" s="473"/>
      <c r="BQB77" s="473"/>
      <c r="BQC77" s="473"/>
      <c r="BQD77" s="473"/>
      <c r="BQE77" s="473"/>
      <c r="BQF77" s="473"/>
      <c r="BQG77" s="473"/>
      <c r="BQH77" s="473"/>
      <c r="BQI77" s="473"/>
      <c r="BQJ77" s="473"/>
      <c r="BQK77" s="473"/>
      <c r="BQL77" s="473"/>
      <c r="BQM77" s="473"/>
      <c r="BQN77" s="473"/>
      <c r="BQO77" s="473"/>
      <c r="BQP77" s="473"/>
      <c r="BQQ77" s="473"/>
      <c r="BQR77" s="473"/>
      <c r="BQS77" s="473"/>
      <c r="BQT77" s="473"/>
      <c r="BQU77" s="473"/>
      <c r="BQV77" s="473"/>
      <c r="BQW77" s="473"/>
      <c r="BQX77" s="473"/>
      <c r="BQY77" s="473"/>
      <c r="BQZ77" s="473"/>
      <c r="BRA77" s="473"/>
      <c r="BRB77" s="473"/>
      <c r="BRC77" s="473"/>
      <c r="BRD77" s="473"/>
      <c r="BRE77" s="473"/>
      <c r="BRF77" s="473"/>
      <c r="BRG77" s="473"/>
      <c r="BRH77" s="473"/>
      <c r="BRI77" s="473"/>
      <c r="BRJ77" s="473"/>
      <c r="BRK77" s="473"/>
      <c r="BRL77" s="473"/>
      <c r="BRM77" s="473"/>
      <c r="BRN77" s="473"/>
      <c r="BRO77" s="473"/>
      <c r="BRP77" s="473"/>
      <c r="BRQ77" s="473"/>
      <c r="BRR77" s="473"/>
      <c r="BRS77" s="473"/>
      <c r="BRT77" s="473"/>
      <c r="BRU77" s="473"/>
      <c r="BRV77" s="473"/>
      <c r="BRW77" s="473"/>
      <c r="BRX77" s="473"/>
      <c r="BRY77" s="473"/>
      <c r="BRZ77" s="473"/>
      <c r="BSA77" s="473"/>
      <c r="BSB77" s="473"/>
      <c r="BSC77" s="473"/>
      <c r="BSD77" s="473"/>
      <c r="BSE77" s="473"/>
      <c r="BSF77" s="473"/>
      <c r="BSG77" s="473"/>
      <c r="BSH77" s="473"/>
      <c r="BSI77" s="473"/>
      <c r="BSJ77" s="473"/>
      <c r="BSK77" s="473"/>
      <c r="BSL77" s="473"/>
      <c r="BSM77" s="473"/>
      <c r="BSN77" s="473"/>
      <c r="BSO77" s="473"/>
      <c r="BSP77" s="473"/>
      <c r="BSQ77" s="473"/>
      <c r="BSR77" s="473"/>
      <c r="BSS77" s="473"/>
      <c r="BST77" s="473"/>
      <c r="BSU77" s="473"/>
      <c r="BSV77" s="473"/>
      <c r="BSW77" s="473"/>
      <c r="BSX77" s="473"/>
      <c r="BSY77" s="473"/>
      <c r="BSZ77" s="473"/>
      <c r="BTA77" s="473"/>
      <c r="BTB77" s="473"/>
      <c r="BTC77" s="473"/>
      <c r="BTD77" s="473"/>
      <c r="BTE77" s="473"/>
      <c r="BTF77" s="473"/>
      <c r="BTG77" s="473"/>
      <c r="BTH77" s="473"/>
      <c r="BTI77" s="473"/>
      <c r="BTJ77" s="473"/>
      <c r="BTK77" s="473"/>
      <c r="BTL77" s="473"/>
      <c r="BTM77" s="473"/>
      <c r="BTN77" s="473"/>
      <c r="BTO77" s="473"/>
      <c r="BTP77" s="473"/>
      <c r="BTQ77" s="473"/>
      <c r="BTR77" s="473"/>
      <c r="BTS77" s="473"/>
      <c r="BTT77" s="473"/>
      <c r="BTU77" s="473"/>
      <c r="BTV77" s="473"/>
      <c r="BTW77" s="473"/>
      <c r="BTX77" s="473"/>
      <c r="BTY77" s="473"/>
      <c r="BTZ77" s="473"/>
      <c r="BUA77" s="473"/>
      <c r="BUB77" s="473"/>
      <c r="BUC77" s="473"/>
      <c r="BUD77" s="473"/>
      <c r="BUE77" s="473"/>
      <c r="BUF77" s="473"/>
      <c r="BUG77" s="473"/>
      <c r="BUH77" s="473"/>
      <c r="BUI77" s="473"/>
      <c r="BUJ77" s="473"/>
      <c r="BUK77" s="473"/>
      <c r="BUL77" s="473"/>
      <c r="BUM77" s="473"/>
      <c r="BUN77" s="473"/>
      <c r="BUO77" s="473"/>
      <c r="BUP77" s="473"/>
      <c r="BUQ77" s="473"/>
      <c r="BUR77" s="473"/>
      <c r="BUS77" s="473"/>
      <c r="BUT77" s="473"/>
      <c r="BUU77" s="473"/>
      <c r="BUV77" s="473"/>
      <c r="BUW77" s="473"/>
      <c r="BUX77" s="473"/>
      <c r="BUY77" s="473"/>
      <c r="BUZ77" s="473"/>
      <c r="BVA77" s="473"/>
      <c r="BVB77" s="473"/>
      <c r="BVC77" s="473"/>
      <c r="BVD77" s="473"/>
      <c r="BVE77" s="473"/>
      <c r="BVF77" s="473"/>
      <c r="BVG77" s="473"/>
      <c r="BVH77" s="473"/>
      <c r="BVI77" s="473"/>
      <c r="BVJ77" s="473"/>
      <c r="BVK77" s="473"/>
      <c r="BVL77" s="473"/>
      <c r="BVM77" s="473"/>
      <c r="BVN77" s="473"/>
      <c r="BVO77" s="473"/>
      <c r="BVP77" s="473"/>
      <c r="BVQ77" s="473"/>
      <c r="BVR77" s="473"/>
      <c r="BVS77" s="473"/>
      <c r="BVT77" s="473"/>
      <c r="BVU77" s="473"/>
      <c r="BVV77" s="473"/>
      <c r="BVW77" s="473"/>
      <c r="BVX77" s="473"/>
      <c r="BVY77" s="473"/>
      <c r="BVZ77" s="473"/>
      <c r="BWA77" s="473"/>
      <c r="BWB77" s="473"/>
      <c r="BWC77" s="473"/>
      <c r="BWD77" s="473"/>
      <c r="BWE77" s="473"/>
      <c r="BWF77" s="473"/>
      <c r="BWG77" s="473"/>
      <c r="BWH77" s="473"/>
      <c r="BWI77" s="473"/>
      <c r="BWJ77" s="473"/>
      <c r="BWK77" s="473"/>
      <c r="BWL77" s="473"/>
      <c r="BWM77" s="473"/>
      <c r="BWN77" s="473"/>
      <c r="BWO77" s="473"/>
      <c r="BWP77" s="473"/>
      <c r="BWQ77" s="473"/>
      <c r="BWR77" s="473"/>
      <c r="BWS77" s="473"/>
      <c r="BWT77" s="473"/>
      <c r="BWU77" s="473"/>
      <c r="BWV77" s="473"/>
      <c r="BWW77" s="473"/>
      <c r="BWX77" s="473"/>
      <c r="BWY77" s="473"/>
      <c r="BWZ77" s="473"/>
      <c r="BXA77" s="473"/>
      <c r="BXB77" s="473"/>
      <c r="BXC77" s="473"/>
      <c r="BXD77" s="473"/>
      <c r="BXE77" s="473"/>
      <c r="BXF77" s="473"/>
      <c r="BXG77" s="473"/>
      <c r="BXH77" s="473"/>
      <c r="BXI77" s="473"/>
      <c r="BXJ77" s="473"/>
      <c r="BXK77" s="473"/>
      <c r="BXL77" s="473"/>
      <c r="BXM77" s="473"/>
      <c r="BXN77" s="473"/>
      <c r="BXO77" s="473"/>
      <c r="BXP77" s="473"/>
      <c r="BXQ77" s="473"/>
      <c r="BXR77" s="473"/>
      <c r="BXS77" s="473"/>
      <c r="BXT77" s="473"/>
      <c r="BXU77" s="473"/>
      <c r="BXV77" s="473"/>
      <c r="BXW77" s="473"/>
      <c r="BXX77" s="473"/>
      <c r="BXY77" s="473"/>
      <c r="BXZ77" s="473"/>
      <c r="BYA77" s="473"/>
      <c r="BYB77" s="473"/>
      <c r="BYC77" s="473"/>
      <c r="BYD77" s="473"/>
      <c r="BYE77" s="473"/>
      <c r="BYF77" s="473"/>
      <c r="BYG77" s="473"/>
      <c r="BYH77" s="473"/>
      <c r="BYI77" s="473"/>
      <c r="BYJ77" s="473"/>
      <c r="BYK77" s="473"/>
      <c r="BYL77" s="473"/>
      <c r="BYM77" s="473"/>
      <c r="BYN77" s="473"/>
      <c r="BYO77" s="473"/>
      <c r="BYP77" s="473"/>
      <c r="BYQ77" s="473"/>
      <c r="BYR77" s="473"/>
      <c r="BYS77" s="473"/>
      <c r="BYT77" s="473"/>
      <c r="BYU77" s="473"/>
      <c r="BYV77" s="473"/>
      <c r="BYW77" s="473"/>
      <c r="BYX77" s="473"/>
      <c r="BYY77" s="473"/>
      <c r="BYZ77" s="473"/>
      <c r="BZA77" s="473"/>
      <c r="BZB77" s="473"/>
      <c r="BZC77" s="473"/>
      <c r="BZD77" s="473"/>
      <c r="BZE77" s="473"/>
      <c r="BZF77" s="473"/>
      <c r="BZG77" s="473"/>
      <c r="BZH77" s="473"/>
      <c r="BZI77" s="473"/>
      <c r="BZJ77" s="473"/>
      <c r="BZK77" s="473"/>
      <c r="BZL77" s="473"/>
      <c r="BZM77" s="473"/>
      <c r="BZN77" s="473"/>
      <c r="BZO77" s="473"/>
      <c r="BZP77" s="473"/>
      <c r="BZQ77" s="473"/>
      <c r="BZR77" s="473"/>
      <c r="BZS77" s="473"/>
      <c r="BZT77" s="473"/>
      <c r="BZU77" s="473"/>
      <c r="BZV77" s="473"/>
      <c r="BZW77" s="473"/>
      <c r="BZX77" s="473"/>
      <c r="BZY77" s="473"/>
      <c r="BZZ77" s="473"/>
      <c r="CAA77" s="473"/>
      <c r="CAB77" s="473"/>
      <c r="CAC77" s="473"/>
      <c r="CAD77" s="473"/>
      <c r="CAE77" s="473"/>
      <c r="CAF77" s="473"/>
      <c r="CAG77" s="473"/>
      <c r="CAH77" s="473"/>
      <c r="CAI77" s="473"/>
      <c r="CAJ77" s="473"/>
      <c r="CAK77" s="473"/>
      <c r="CAL77" s="473"/>
      <c r="CAM77" s="473"/>
      <c r="CAN77" s="473"/>
      <c r="CAO77" s="473"/>
      <c r="CAP77" s="473"/>
      <c r="CAQ77" s="473"/>
      <c r="CAR77" s="473"/>
      <c r="CAS77" s="473"/>
      <c r="CAT77" s="473"/>
      <c r="CAU77" s="473"/>
      <c r="CAV77" s="473"/>
      <c r="CAW77" s="473"/>
      <c r="CAX77" s="473"/>
      <c r="CAY77" s="473"/>
      <c r="CAZ77" s="473"/>
      <c r="CBA77" s="473"/>
      <c r="CBB77" s="473"/>
      <c r="CBC77" s="473"/>
      <c r="CBD77" s="473"/>
      <c r="CBE77" s="473"/>
      <c r="CBF77" s="473"/>
      <c r="CBG77" s="473"/>
      <c r="CBH77" s="473"/>
      <c r="CBI77" s="473"/>
      <c r="CBJ77" s="473"/>
      <c r="CBK77" s="473"/>
      <c r="CBL77" s="473"/>
      <c r="CBM77" s="473"/>
      <c r="CBN77" s="473"/>
      <c r="CBO77" s="473"/>
      <c r="CBP77" s="473"/>
      <c r="CBQ77" s="473"/>
      <c r="CBR77" s="473"/>
      <c r="CBS77" s="473"/>
      <c r="CBT77" s="473"/>
      <c r="CBU77" s="473"/>
      <c r="CBV77" s="473"/>
      <c r="CBW77" s="473"/>
      <c r="CBX77" s="473"/>
      <c r="CBY77" s="473"/>
      <c r="CBZ77" s="473"/>
      <c r="CCA77" s="473"/>
      <c r="CCB77" s="473"/>
      <c r="CCC77" s="473"/>
      <c r="CCD77" s="473"/>
      <c r="CCE77" s="473"/>
      <c r="CCF77" s="473"/>
      <c r="CCG77" s="473"/>
      <c r="CCH77" s="473"/>
      <c r="CCI77" s="473"/>
      <c r="CCJ77" s="473"/>
      <c r="CCK77" s="473"/>
      <c r="CCL77" s="473"/>
      <c r="CCM77" s="473"/>
      <c r="CCN77" s="473"/>
      <c r="CCO77" s="473"/>
      <c r="CCP77" s="473"/>
      <c r="CCQ77" s="473"/>
      <c r="CCR77" s="473"/>
      <c r="CCS77" s="473"/>
      <c r="CCT77" s="473"/>
      <c r="CCU77" s="473"/>
      <c r="CCV77" s="473"/>
      <c r="CCW77" s="473"/>
      <c r="CCX77" s="473"/>
      <c r="CCY77" s="473"/>
      <c r="CCZ77" s="473"/>
      <c r="CDA77" s="473"/>
      <c r="CDB77" s="473"/>
      <c r="CDC77" s="473"/>
      <c r="CDD77" s="473"/>
      <c r="CDE77" s="473"/>
      <c r="CDF77" s="473"/>
      <c r="CDG77" s="473"/>
      <c r="CDH77" s="473"/>
      <c r="CDI77" s="473"/>
      <c r="CDJ77" s="473"/>
      <c r="CDK77" s="473"/>
      <c r="CDL77" s="473"/>
      <c r="CDM77" s="473"/>
      <c r="CDN77" s="473"/>
      <c r="CDO77" s="473"/>
      <c r="CDP77" s="473"/>
      <c r="CDQ77" s="473"/>
      <c r="CDR77" s="473"/>
      <c r="CDS77" s="473"/>
      <c r="CDT77" s="473"/>
      <c r="CDU77" s="473"/>
      <c r="CDV77" s="473"/>
      <c r="CDW77" s="473"/>
      <c r="CDX77" s="473"/>
      <c r="CDY77" s="473"/>
      <c r="CDZ77" s="473"/>
      <c r="CEA77" s="473"/>
      <c r="CEB77" s="473"/>
      <c r="CEC77" s="473"/>
      <c r="CED77" s="473"/>
      <c r="CEE77" s="473"/>
      <c r="CEF77" s="473"/>
      <c r="CEG77" s="473"/>
      <c r="CEH77" s="473"/>
      <c r="CEI77" s="473"/>
      <c r="CEJ77" s="473"/>
      <c r="CEK77" s="473"/>
      <c r="CEL77" s="473"/>
      <c r="CEM77" s="473"/>
      <c r="CEN77" s="473"/>
      <c r="CEO77" s="473"/>
      <c r="CEP77" s="473"/>
      <c r="CEQ77" s="473"/>
      <c r="CER77" s="473"/>
      <c r="CES77" s="473"/>
      <c r="CET77" s="473"/>
      <c r="CEU77" s="473"/>
      <c r="CEV77" s="473"/>
      <c r="CEW77" s="473"/>
      <c r="CEX77" s="473"/>
      <c r="CEY77" s="473"/>
      <c r="CEZ77" s="473"/>
      <c r="CFA77" s="473"/>
      <c r="CFB77" s="473"/>
      <c r="CFC77" s="473"/>
      <c r="CFD77" s="473"/>
      <c r="CFE77" s="473"/>
      <c r="CFF77" s="473"/>
      <c r="CFG77" s="473"/>
      <c r="CFH77" s="473"/>
      <c r="CFI77" s="473"/>
      <c r="CFJ77" s="473"/>
      <c r="CFK77" s="473"/>
      <c r="CFL77" s="473"/>
      <c r="CFM77" s="473"/>
      <c r="CFN77" s="473"/>
      <c r="CFO77" s="473"/>
      <c r="CFP77" s="473"/>
      <c r="CFQ77" s="473"/>
      <c r="CFR77" s="473"/>
      <c r="CFS77" s="473"/>
      <c r="CFT77" s="473"/>
      <c r="CFU77" s="473"/>
      <c r="CFV77" s="473"/>
      <c r="CFW77" s="473"/>
      <c r="CFX77" s="473"/>
      <c r="CFY77" s="473"/>
      <c r="CFZ77" s="473"/>
      <c r="CGA77" s="473"/>
      <c r="CGB77" s="473"/>
      <c r="CGC77" s="473"/>
      <c r="CGD77" s="473"/>
      <c r="CGE77" s="473"/>
      <c r="CGF77" s="473"/>
      <c r="CGG77" s="473"/>
      <c r="CGH77" s="473"/>
      <c r="CGI77" s="473"/>
      <c r="CGJ77" s="473"/>
      <c r="CGK77" s="473"/>
      <c r="CGL77" s="473"/>
      <c r="CGM77" s="473"/>
      <c r="CGN77" s="473"/>
      <c r="CGO77" s="473"/>
      <c r="CGP77" s="473"/>
      <c r="CGQ77" s="473"/>
      <c r="CGR77" s="473"/>
      <c r="CGS77" s="473"/>
      <c r="CGT77" s="473"/>
      <c r="CGU77" s="473"/>
      <c r="CGV77" s="473"/>
      <c r="CGW77" s="473"/>
      <c r="CGX77" s="473"/>
      <c r="CGY77" s="473"/>
      <c r="CGZ77" s="473"/>
      <c r="CHA77" s="473"/>
      <c r="CHB77" s="473"/>
      <c r="CHC77" s="473"/>
      <c r="CHD77" s="473"/>
      <c r="CHE77" s="473"/>
      <c r="CHF77" s="473"/>
      <c r="CHG77" s="473"/>
      <c r="CHH77" s="473"/>
      <c r="CHI77" s="473"/>
      <c r="CHJ77" s="473"/>
      <c r="CHK77" s="473"/>
      <c r="CHL77" s="473"/>
      <c r="CHM77" s="473"/>
      <c r="CHN77" s="473"/>
      <c r="CHO77" s="473"/>
      <c r="CHP77" s="473"/>
      <c r="CHQ77" s="473"/>
      <c r="CHR77" s="473"/>
      <c r="CHS77" s="473"/>
      <c r="CHT77" s="473"/>
      <c r="CHU77" s="473"/>
      <c r="CHV77" s="473"/>
      <c r="CHW77" s="473"/>
      <c r="CHX77" s="473"/>
      <c r="CHY77" s="473"/>
      <c r="CHZ77" s="473"/>
      <c r="CIA77" s="473"/>
      <c r="CIB77" s="473"/>
      <c r="CIC77" s="473"/>
      <c r="CID77" s="473"/>
      <c r="CIE77" s="473"/>
      <c r="CIF77" s="473"/>
      <c r="CIG77" s="473"/>
      <c r="CIH77" s="473"/>
      <c r="CII77" s="473"/>
      <c r="CIJ77" s="473"/>
      <c r="CIK77" s="473"/>
      <c r="CIL77" s="473"/>
      <c r="CIM77" s="473"/>
      <c r="CIN77" s="473"/>
      <c r="CIO77" s="473"/>
      <c r="CIP77" s="473"/>
      <c r="CIQ77" s="473"/>
      <c r="CIR77" s="473"/>
      <c r="CIS77" s="473"/>
      <c r="CIT77" s="473"/>
      <c r="CIU77" s="473"/>
      <c r="CIV77" s="473"/>
      <c r="CIW77" s="473"/>
      <c r="CIX77" s="473"/>
      <c r="CIY77" s="473"/>
      <c r="CIZ77" s="473"/>
      <c r="CJA77" s="473"/>
      <c r="CJB77" s="473"/>
      <c r="CJC77" s="473"/>
      <c r="CJD77" s="473"/>
      <c r="CJE77" s="473"/>
      <c r="CJF77" s="473"/>
      <c r="CJG77" s="473"/>
      <c r="CJH77" s="473"/>
      <c r="CJI77" s="473"/>
      <c r="CJJ77" s="473"/>
      <c r="CJK77" s="473"/>
      <c r="CJL77" s="473"/>
      <c r="CJM77" s="473"/>
      <c r="CJN77" s="473"/>
      <c r="CJO77" s="473"/>
      <c r="CJP77" s="473"/>
      <c r="CJQ77" s="473"/>
      <c r="CJR77" s="473"/>
      <c r="CJS77" s="473"/>
      <c r="CJT77" s="473"/>
      <c r="CJU77" s="473"/>
      <c r="CJV77" s="473"/>
      <c r="CJW77" s="473"/>
      <c r="CJX77" s="473"/>
      <c r="CJY77" s="473"/>
      <c r="CJZ77" s="473"/>
      <c r="CKA77" s="473"/>
      <c r="CKB77" s="473"/>
      <c r="CKC77" s="473"/>
      <c r="CKD77" s="473"/>
      <c r="CKE77" s="473"/>
      <c r="CKF77" s="473"/>
      <c r="CKG77" s="473"/>
      <c r="CKH77" s="473"/>
      <c r="CKI77" s="473"/>
      <c r="CKJ77" s="473"/>
      <c r="CKK77" s="473"/>
      <c r="CKL77" s="473"/>
      <c r="CKM77" s="473"/>
      <c r="CKN77" s="473"/>
      <c r="CKO77" s="473"/>
      <c r="CKP77" s="473"/>
      <c r="CKQ77" s="473"/>
      <c r="CKR77" s="473"/>
      <c r="CKS77" s="473"/>
      <c r="CKT77" s="473"/>
      <c r="CKU77" s="473"/>
      <c r="CKV77" s="473"/>
      <c r="CKW77" s="473"/>
      <c r="CKX77" s="473"/>
      <c r="CKY77" s="473"/>
      <c r="CKZ77" s="473"/>
      <c r="CLA77" s="473"/>
      <c r="CLB77" s="473"/>
      <c r="CLC77" s="473"/>
      <c r="CLD77" s="473"/>
      <c r="CLE77" s="473"/>
      <c r="CLF77" s="473"/>
      <c r="CLG77" s="473"/>
      <c r="CLH77" s="473"/>
      <c r="CLI77" s="473"/>
      <c r="CLJ77" s="473"/>
      <c r="CLK77" s="473"/>
      <c r="CLL77" s="473"/>
      <c r="CLM77" s="473"/>
      <c r="CLN77" s="473"/>
      <c r="CLO77" s="473"/>
      <c r="CLP77" s="473"/>
      <c r="CLQ77" s="473"/>
      <c r="CLR77" s="473"/>
      <c r="CLS77" s="473"/>
      <c r="CLT77" s="473"/>
      <c r="CLU77" s="473"/>
      <c r="CLV77" s="473"/>
      <c r="CLW77" s="473"/>
      <c r="CLX77" s="473"/>
      <c r="CLY77" s="473"/>
      <c r="CLZ77" s="473"/>
      <c r="CMA77" s="473"/>
      <c r="CMB77" s="473"/>
      <c r="CMC77" s="473"/>
      <c r="CMD77" s="473"/>
      <c r="CME77" s="473"/>
      <c r="CMF77" s="473"/>
      <c r="CMG77" s="473"/>
      <c r="CMH77" s="473"/>
      <c r="CMI77" s="473"/>
      <c r="CMJ77" s="473"/>
      <c r="CMK77" s="473"/>
      <c r="CML77" s="473"/>
      <c r="CMM77" s="473"/>
      <c r="CMN77" s="473"/>
      <c r="CMO77" s="473"/>
      <c r="CMP77" s="473"/>
      <c r="CMQ77" s="473"/>
      <c r="CMR77" s="473"/>
      <c r="CMS77" s="473"/>
      <c r="CMT77" s="473"/>
      <c r="CMU77" s="473"/>
      <c r="CMV77" s="473"/>
      <c r="CMW77" s="473"/>
      <c r="CMX77" s="473"/>
      <c r="CMY77" s="473"/>
      <c r="CMZ77" s="473"/>
      <c r="CNA77" s="473"/>
      <c r="CNB77" s="473"/>
      <c r="CNC77" s="473"/>
      <c r="CND77" s="473"/>
      <c r="CNE77" s="473"/>
      <c r="CNF77" s="473"/>
      <c r="CNG77" s="473"/>
      <c r="CNH77" s="473"/>
      <c r="CNI77" s="473"/>
      <c r="CNJ77" s="473"/>
      <c r="CNK77" s="473"/>
      <c r="CNL77" s="473"/>
      <c r="CNM77" s="473"/>
      <c r="CNN77" s="473"/>
      <c r="CNO77" s="473"/>
      <c r="CNP77" s="473"/>
      <c r="CNQ77" s="473"/>
      <c r="CNR77" s="473"/>
      <c r="CNS77" s="473"/>
      <c r="CNT77" s="473"/>
      <c r="CNU77" s="473"/>
      <c r="CNV77" s="473"/>
      <c r="CNW77" s="473"/>
      <c r="CNX77" s="473"/>
      <c r="CNY77" s="473"/>
      <c r="CNZ77" s="473"/>
      <c r="COA77" s="473"/>
      <c r="COB77" s="473"/>
      <c r="COC77" s="473"/>
      <c r="COD77" s="473"/>
      <c r="COE77" s="473"/>
      <c r="COF77" s="473"/>
      <c r="COG77" s="473"/>
      <c r="COH77" s="473"/>
      <c r="COI77" s="473"/>
      <c r="COJ77" s="473"/>
      <c r="COK77" s="473"/>
      <c r="COL77" s="473"/>
      <c r="COM77" s="473"/>
      <c r="CON77" s="473"/>
      <c r="COO77" s="473"/>
      <c r="COP77" s="473"/>
      <c r="COQ77" s="473"/>
      <c r="COR77" s="473"/>
      <c r="COS77" s="473"/>
      <c r="COT77" s="473"/>
      <c r="COU77" s="473"/>
      <c r="COV77" s="473"/>
      <c r="COW77" s="473"/>
      <c r="COX77" s="473"/>
      <c r="COY77" s="473"/>
      <c r="COZ77" s="473"/>
      <c r="CPA77" s="473"/>
      <c r="CPB77" s="473"/>
      <c r="CPC77" s="473"/>
      <c r="CPD77" s="473"/>
      <c r="CPE77" s="473"/>
      <c r="CPF77" s="473"/>
      <c r="CPG77" s="473"/>
      <c r="CPH77" s="473"/>
      <c r="CPI77" s="473"/>
      <c r="CPJ77" s="473"/>
      <c r="CPK77" s="473"/>
      <c r="CPL77" s="473"/>
      <c r="CPM77" s="473"/>
      <c r="CPN77" s="473"/>
      <c r="CPO77" s="473"/>
      <c r="CPP77" s="473"/>
      <c r="CPQ77" s="473"/>
      <c r="CPR77" s="473"/>
      <c r="CPS77" s="473"/>
      <c r="CPT77" s="473"/>
      <c r="CPU77" s="473"/>
      <c r="CPV77" s="473"/>
      <c r="CPW77" s="473"/>
      <c r="CPX77" s="473"/>
      <c r="CPY77" s="473"/>
      <c r="CPZ77" s="473"/>
      <c r="CQA77" s="473"/>
      <c r="CQB77" s="473"/>
      <c r="CQC77" s="473"/>
      <c r="CQD77" s="473"/>
      <c r="CQE77" s="473"/>
      <c r="CQF77" s="473"/>
      <c r="CQG77" s="473"/>
      <c r="CQH77" s="473"/>
      <c r="CQI77" s="473"/>
      <c r="CQJ77" s="473"/>
      <c r="CQK77" s="473"/>
      <c r="CQL77" s="473"/>
      <c r="CQM77" s="473"/>
      <c r="CQN77" s="473"/>
      <c r="CQO77" s="473"/>
      <c r="CQP77" s="473"/>
      <c r="CQQ77" s="473"/>
      <c r="CQR77" s="473"/>
      <c r="CQS77" s="473"/>
      <c r="CQT77" s="473"/>
      <c r="CQU77" s="473"/>
      <c r="CQV77" s="473"/>
      <c r="CQW77" s="473"/>
      <c r="CQX77" s="473"/>
      <c r="CQY77" s="473"/>
      <c r="CQZ77" s="473"/>
      <c r="CRA77" s="473"/>
      <c r="CRB77" s="473"/>
      <c r="CRC77" s="473"/>
      <c r="CRD77" s="473"/>
      <c r="CRE77" s="473"/>
      <c r="CRF77" s="473"/>
      <c r="CRG77" s="473"/>
      <c r="CRH77" s="473"/>
      <c r="CRI77" s="473"/>
      <c r="CRJ77" s="473"/>
      <c r="CRK77" s="473"/>
      <c r="CRL77" s="473"/>
      <c r="CRM77" s="473"/>
      <c r="CRN77" s="473"/>
      <c r="CRO77" s="473"/>
      <c r="CRP77" s="473"/>
      <c r="CRQ77" s="473"/>
      <c r="CRR77" s="473"/>
      <c r="CRS77" s="473"/>
      <c r="CRT77" s="473"/>
      <c r="CRU77" s="473"/>
      <c r="CRV77" s="473"/>
      <c r="CRW77" s="473"/>
      <c r="CRX77" s="473"/>
      <c r="CRY77" s="473"/>
      <c r="CRZ77" s="473"/>
      <c r="CSA77" s="473"/>
      <c r="CSB77" s="473"/>
      <c r="CSC77" s="473"/>
      <c r="CSD77" s="473"/>
      <c r="CSE77" s="473"/>
      <c r="CSF77" s="473"/>
      <c r="CSG77" s="473"/>
      <c r="CSH77" s="473"/>
      <c r="CSI77" s="473"/>
      <c r="CSJ77" s="473"/>
      <c r="CSK77" s="473"/>
      <c r="CSL77" s="473"/>
      <c r="CSM77" s="473"/>
      <c r="CSN77" s="473"/>
      <c r="CSO77" s="473"/>
      <c r="CSP77" s="473"/>
      <c r="CSQ77" s="473"/>
      <c r="CSR77" s="473"/>
      <c r="CSS77" s="473"/>
      <c r="CST77" s="473"/>
      <c r="CSU77" s="473"/>
      <c r="CSV77" s="473"/>
      <c r="CSW77" s="473"/>
      <c r="CSX77" s="473"/>
      <c r="CSY77" s="473"/>
      <c r="CSZ77" s="473"/>
      <c r="CTA77" s="473"/>
      <c r="CTB77" s="473"/>
      <c r="CTC77" s="473"/>
      <c r="CTD77" s="473"/>
      <c r="CTE77" s="473"/>
      <c r="CTF77" s="473"/>
      <c r="CTG77" s="473"/>
      <c r="CTH77" s="473"/>
      <c r="CTI77" s="473"/>
      <c r="CTJ77" s="473"/>
      <c r="CTK77" s="473"/>
      <c r="CTL77" s="473"/>
      <c r="CTM77" s="473"/>
      <c r="CTN77" s="473"/>
      <c r="CTO77" s="473"/>
      <c r="CTP77" s="473"/>
      <c r="CTQ77" s="473"/>
      <c r="CTR77" s="473"/>
      <c r="CTS77" s="473"/>
      <c r="CTT77" s="473"/>
      <c r="CTU77" s="473"/>
      <c r="CTV77" s="473"/>
      <c r="CTW77" s="473"/>
      <c r="CTX77" s="473"/>
      <c r="CTY77" s="473"/>
      <c r="CTZ77" s="473"/>
      <c r="CUA77" s="473"/>
      <c r="CUB77" s="473"/>
      <c r="CUC77" s="473"/>
      <c r="CUD77" s="473"/>
      <c r="CUE77" s="473"/>
      <c r="CUF77" s="473"/>
      <c r="CUG77" s="473"/>
      <c r="CUH77" s="473"/>
      <c r="CUI77" s="473"/>
      <c r="CUJ77" s="473"/>
      <c r="CUK77" s="473"/>
      <c r="CUL77" s="473"/>
      <c r="CUM77" s="473"/>
      <c r="CUN77" s="473"/>
      <c r="CUO77" s="473"/>
      <c r="CUP77" s="473"/>
      <c r="CUQ77" s="473"/>
      <c r="CUR77" s="473"/>
      <c r="CUS77" s="473"/>
      <c r="CUT77" s="473"/>
      <c r="CUU77" s="473"/>
      <c r="CUV77" s="473"/>
      <c r="CUW77" s="473"/>
      <c r="CUX77" s="473"/>
      <c r="CUY77" s="473"/>
      <c r="CUZ77" s="473"/>
      <c r="CVA77" s="473"/>
      <c r="CVB77" s="473"/>
      <c r="CVC77" s="473"/>
      <c r="CVD77" s="473"/>
      <c r="CVE77" s="473"/>
      <c r="CVF77" s="473"/>
      <c r="CVG77" s="473"/>
      <c r="CVH77" s="473"/>
      <c r="CVI77" s="473"/>
      <c r="CVJ77" s="473"/>
      <c r="CVK77" s="473"/>
      <c r="CVL77" s="473"/>
      <c r="CVM77" s="473"/>
      <c r="CVN77" s="473"/>
      <c r="CVO77" s="473"/>
      <c r="CVP77" s="473"/>
      <c r="CVQ77" s="473"/>
      <c r="CVR77" s="473"/>
      <c r="CVS77" s="473"/>
      <c r="CVT77" s="473"/>
      <c r="CVU77" s="473"/>
      <c r="CVV77" s="473"/>
      <c r="CVW77" s="473"/>
      <c r="CVX77" s="473"/>
      <c r="CVY77" s="473"/>
      <c r="CVZ77" s="473"/>
      <c r="CWA77" s="473"/>
      <c r="CWB77" s="473"/>
      <c r="CWC77" s="473"/>
      <c r="CWD77" s="473"/>
      <c r="CWE77" s="473"/>
      <c r="CWF77" s="473"/>
      <c r="CWG77" s="473"/>
      <c r="CWH77" s="473"/>
      <c r="CWI77" s="473"/>
      <c r="CWJ77" s="473"/>
      <c r="CWK77" s="473"/>
      <c r="CWL77" s="473"/>
      <c r="CWM77" s="473"/>
      <c r="CWN77" s="473"/>
      <c r="CWO77" s="473"/>
      <c r="CWP77" s="473"/>
      <c r="CWQ77" s="473"/>
      <c r="CWR77" s="473"/>
      <c r="CWS77" s="473"/>
      <c r="CWT77" s="473"/>
      <c r="CWU77" s="473"/>
      <c r="CWV77" s="473"/>
      <c r="CWW77" s="473"/>
      <c r="CWX77" s="473"/>
      <c r="CWY77" s="473"/>
      <c r="CWZ77" s="473"/>
      <c r="CXA77" s="473"/>
      <c r="CXB77" s="473"/>
      <c r="CXC77" s="473"/>
      <c r="CXD77" s="473"/>
      <c r="CXE77" s="473"/>
      <c r="CXF77" s="473"/>
      <c r="CXG77" s="473"/>
      <c r="CXH77" s="473"/>
      <c r="CXI77" s="473"/>
      <c r="CXJ77" s="473"/>
      <c r="CXK77" s="473"/>
      <c r="CXL77" s="473"/>
      <c r="CXM77" s="473"/>
      <c r="CXN77" s="473"/>
      <c r="CXO77" s="473"/>
      <c r="CXP77" s="473"/>
      <c r="CXQ77" s="473"/>
      <c r="CXR77" s="473"/>
      <c r="CXS77" s="473"/>
      <c r="CXT77" s="473"/>
      <c r="CXU77" s="473"/>
      <c r="CXV77" s="473"/>
      <c r="CXW77" s="473"/>
      <c r="CXX77" s="473"/>
      <c r="CXY77" s="473"/>
      <c r="CXZ77" s="473"/>
      <c r="CYA77" s="473"/>
      <c r="CYB77" s="473"/>
      <c r="CYC77" s="473"/>
      <c r="CYD77" s="473"/>
      <c r="CYE77" s="473"/>
      <c r="CYF77" s="473"/>
      <c r="CYG77" s="473"/>
      <c r="CYH77" s="473"/>
      <c r="CYI77" s="473"/>
      <c r="CYJ77" s="473"/>
      <c r="CYK77" s="473"/>
      <c r="CYL77" s="473"/>
      <c r="CYM77" s="473"/>
      <c r="CYN77" s="473"/>
      <c r="CYO77" s="473"/>
      <c r="CYP77" s="473"/>
      <c r="CYQ77" s="473"/>
      <c r="CYR77" s="473"/>
      <c r="CYS77" s="473"/>
      <c r="CYT77" s="473"/>
      <c r="CYU77" s="473"/>
      <c r="CYV77" s="473"/>
      <c r="CYW77" s="473"/>
      <c r="CYX77" s="473"/>
      <c r="CYY77" s="473"/>
      <c r="CYZ77" s="473"/>
      <c r="CZA77" s="473"/>
      <c r="CZB77" s="473"/>
      <c r="CZC77" s="473"/>
      <c r="CZD77" s="473"/>
      <c r="CZE77" s="473"/>
      <c r="CZF77" s="473"/>
      <c r="CZG77" s="473"/>
      <c r="CZH77" s="473"/>
      <c r="CZI77" s="473"/>
      <c r="CZJ77" s="473"/>
      <c r="CZK77" s="473"/>
      <c r="CZL77" s="473"/>
      <c r="CZM77" s="473"/>
      <c r="CZN77" s="473"/>
      <c r="CZO77" s="473"/>
      <c r="CZP77" s="473"/>
      <c r="CZQ77" s="473"/>
      <c r="CZR77" s="473"/>
      <c r="CZS77" s="473"/>
      <c r="CZT77" s="473"/>
      <c r="CZU77" s="473"/>
      <c r="CZV77" s="473"/>
      <c r="CZW77" s="473"/>
      <c r="CZX77" s="473"/>
      <c r="CZY77" s="473"/>
      <c r="CZZ77" s="473"/>
      <c r="DAA77" s="473"/>
      <c r="DAB77" s="473"/>
      <c r="DAC77" s="473"/>
      <c r="DAD77" s="473"/>
      <c r="DAE77" s="473"/>
      <c r="DAF77" s="473"/>
      <c r="DAG77" s="473"/>
      <c r="DAH77" s="473"/>
      <c r="DAI77" s="473"/>
      <c r="DAJ77" s="473"/>
      <c r="DAK77" s="473"/>
      <c r="DAL77" s="473"/>
      <c r="DAM77" s="473"/>
      <c r="DAN77" s="473"/>
      <c r="DAO77" s="473"/>
      <c r="DAP77" s="473"/>
      <c r="DAQ77" s="473"/>
      <c r="DAR77" s="473"/>
      <c r="DAS77" s="473"/>
      <c r="DAT77" s="473"/>
      <c r="DAU77" s="473"/>
      <c r="DAV77" s="473"/>
      <c r="DAW77" s="473"/>
      <c r="DAX77" s="473"/>
      <c r="DAY77" s="473"/>
      <c r="DAZ77" s="473"/>
      <c r="DBA77" s="473"/>
      <c r="DBB77" s="473"/>
      <c r="DBC77" s="473"/>
      <c r="DBD77" s="473"/>
      <c r="DBE77" s="473"/>
      <c r="DBF77" s="473"/>
      <c r="DBG77" s="473"/>
      <c r="DBH77" s="473"/>
      <c r="DBI77" s="473"/>
      <c r="DBJ77" s="473"/>
      <c r="DBK77" s="473"/>
      <c r="DBL77" s="473"/>
      <c r="DBM77" s="473"/>
      <c r="DBN77" s="473"/>
      <c r="DBO77" s="473"/>
      <c r="DBP77" s="473"/>
      <c r="DBQ77" s="473"/>
      <c r="DBR77" s="473"/>
      <c r="DBS77" s="473"/>
      <c r="DBT77" s="473"/>
      <c r="DBU77" s="473"/>
      <c r="DBV77" s="473"/>
      <c r="DBW77" s="473"/>
      <c r="DBX77" s="473"/>
      <c r="DBY77" s="473"/>
      <c r="DBZ77" s="473"/>
      <c r="DCA77" s="473"/>
      <c r="DCB77" s="473"/>
      <c r="DCC77" s="473"/>
      <c r="DCD77" s="473"/>
      <c r="DCE77" s="473"/>
      <c r="DCF77" s="473"/>
      <c r="DCG77" s="473"/>
      <c r="DCH77" s="473"/>
      <c r="DCI77" s="473"/>
      <c r="DCJ77" s="473"/>
      <c r="DCK77" s="473"/>
      <c r="DCL77" s="473"/>
      <c r="DCM77" s="473"/>
      <c r="DCN77" s="473"/>
      <c r="DCO77" s="473"/>
      <c r="DCP77" s="473"/>
      <c r="DCQ77" s="473"/>
      <c r="DCR77" s="473"/>
      <c r="DCS77" s="473"/>
      <c r="DCT77" s="473"/>
      <c r="DCU77" s="473"/>
      <c r="DCV77" s="473"/>
      <c r="DCW77" s="473"/>
      <c r="DCX77" s="473"/>
      <c r="DCY77" s="473"/>
      <c r="DCZ77" s="473"/>
      <c r="DDA77" s="473"/>
      <c r="DDB77" s="473"/>
      <c r="DDC77" s="473"/>
      <c r="DDD77" s="473"/>
      <c r="DDE77" s="473"/>
      <c r="DDF77" s="473"/>
      <c r="DDG77" s="473"/>
      <c r="DDH77" s="473"/>
      <c r="DDI77" s="473"/>
      <c r="DDJ77" s="473"/>
      <c r="DDK77" s="473"/>
      <c r="DDL77" s="473"/>
      <c r="DDM77" s="473"/>
      <c r="DDN77" s="473"/>
      <c r="DDO77" s="473"/>
      <c r="DDP77" s="473"/>
      <c r="DDQ77" s="473"/>
      <c r="DDR77" s="473"/>
      <c r="DDS77" s="473"/>
      <c r="DDT77" s="473"/>
      <c r="DDU77" s="473"/>
      <c r="DDV77" s="473"/>
      <c r="DDW77" s="473"/>
      <c r="DDX77" s="473"/>
      <c r="DDY77" s="473"/>
      <c r="DDZ77" s="473"/>
      <c r="DEA77" s="473"/>
      <c r="DEB77" s="473"/>
      <c r="DEC77" s="473"/>
      <c r="DED77" s="473"/>
      <c r="DEE77" s="473"/>
      <c r="DEF77" s="473"/>
      <c r="DEG77" s="473"/>
      <c r="DEH77" s="473"/>
      <c r="DEI77" s="473"/>
      <c r="DEJ77" s="473"/>
      <c r="DEK77" s="473"/>
      <c r="DEL77" s="473"/>
      <c r="DEM77" s="473"/>
      <c r="DEN77" s="473"/>
      <c r="DEO77" s="473"/>
      <c r="DEP77" s="473"/>
      <c r="DEQ77" s="473"/>
      <c r="DER77" s="473"/>
      <c r="DES77" s="473"/>
      <c r="DET77" s="473"/>
      <c r="DEU77" s="473"/>
      <c r="DEV77" s="473"/>
      <c r="DEW77" s="473"/>
      <c r="DEX77" s="473"/>
      <c r="DEY77" s="473"/>
      <c r="DEZ77" s="473"/>
      <c r="DFA77" s="473"/>
      <c r="DFB77" s="473"/>
      <c r="DFC77" s="473"/>
      <c r="DFD77" s="473"/>
      <c r="DFE77" s="473"/>
      <c r="DFF77" s="473"/>
      <c r="DFG77" s="473"/>
      <c r="DFH77" s="473"/>
      <c r="DFI77" s="473"/>
      <c r="DFJ77" s="473"/>
      <c r="DFK77" s="473"/>
      <c r="DFL77" s="473"/>
      <c r="DFM77" s="473"/>
      <c r="DFN77" s="473"/>
      <c r="DFO77" s="473"/>
      <c r="DFP77" s="473"/>
      <c r="DFQ77" s="473"/>
      <c r="DFR77" s="473"/>
      <c r="DFS77" s="473"/>
      <c r="DFT77" s="473"/>
      <c r="DFU77" s="473"/>
      <c r="DFV77" s="473"/>
      <c r="DFW77" s="473"/>
      <c r="DFX77" s="473"/>
      <c r="DFY77" s="473"/>
      <c r="DFZ77" s="473"/>
      <c r="DGA77" s="473"/>
      <c r="DGB77" s="473"/>
      <c r="DGC77" s="473"/>
      <c r="DGD77" s="473"/>
      <c r="DGE77" s="473"/>
      <c r="DGF77" s="473"/>
      <c r="DGG77" s="473"/>
      <c r="DGH77" s="473"/>
      <c r="DGI77" s="473"/>
      <c r="DGJ77" s="473"/>
      <c r="DGK77" s="473"/>
      <c r="DGL77" s="473"/>
      <c r="DGM77" s="473"/>
      <c r="DGN77" s="473"/>
      <c r="DGO77" s="473"/>
      <c r="DGP77" s="473"/>
      <c r="DGQ77" s="473"/>
      <c r="DGR77" s="473"/>
      <c r="DGS77" s="473"/>
      <c r="DGT77" s="473"/>
      <c r="DGU77" s="473"/>
      <c r="DGV77" s="473"/>
      <c r="DGW77" s="473"/>
      <c r="DGX77" s="473"/>
      <c r="DGY77" s="473"/>
      <c r="DGZ77" s="473"/>
      <c r="DHA77" s="473"/>
      <c r="DHB77" s="473"/>
      <c r="DHC77" s="473"/>
      <c r="DHD77" s="473"/>
      <c r="DHE77" s="473"/>
      <c r="DHF77" s="473"/>
      <c r="DHG77" s="473"/>
      <c r="DHH77" s="473"/>
      <c r="DHI77" s="473"/>
      <c r="DHJ77" s="473"/>
      <c r="DHK77" s="473"/>
      <c r="DHL77" s="473"/>
      <c r="DHM77" s="473"/>
      <c r="DHN77" s="473"/>
      <c r="DHO77" s="473"/>
      <c r="DHP77" s="473"/>
      <c r="DHQ77" s="473"/>
      <c r="DHR77" s="473"/>
      <c r="DHS77" s="473"/>
      <c r="DHT77" s="473"/>
      <c r="DHU77" s="473"/>
      <c r="DHV77" s="473"/>
      <c r="DHW77" s="473"/>
      <c r="DHX77" s="473"/>
      <c r="DHY77" s="473"/>
      <c r="DHZ77" s="473"/>
      <c r="DIA77" s="473"/>
      <c r="DIB77" s="473"/>
      <c r="DIC77" s="473"/>
      <c r="DID77" s="473"/>
      <c r="DIE77" s="473"/>
      <c r="DIF77" s="473"/>
      <c r="DIG77" s="473"/>
      <c r="DIH77" s="473"/>
      <c r="DII77" s="473"/>
      <c r="DIJ77" s="473"/>
      <c r="DIK77" s="473"/>
      <c r="DIL77" s="473"/>
      <c r="DIM77" s="473"/>
      <c r="DIN77" s="473"/>
      <c r="DIO77" s="473"/>
      <c r="DIP77" s="473"/>
      <c r="DIQ77" s="473"/>
      <c r="DIR77" s="473"/>
      <c r="DIS77" s="473"/>
      <c r="DIT77" s="473"/>
      <c r="DIU77" s="473"/>
      <c r="DIV77" s="473"/>
      <c r="DIW77" s="473"/>
      <c r="DIX77" s="473"/>
      <c r="DIY77" s="473"/>
      <c r="DIZ77" s="473"/>
      <c r="DJA77" s="473"/>
      <c r="DJB77" s="473"/>
      <c r="DJC77" s="473"/>
      <c r="DJD77" s="473"/>
      <c r="DJE77" s="473"/>
      <c r="DJF77" s="473"/>
      <c r="DJG77" s="473"/>
      <c r="DJH77" s="473"/>
      <c r="DJI77" s="473"/>
      <c r="DJJ77" s="473"/>
      <c r="DJK77" s="473"/>
      <c r="DJL77" s="473"/>
      <c r="DJM77" s="473"/>
      <c r="DJN77" s="473"/>
      <c r="DJO77" s="473"/>
      <c r="DJP77" s="473"/>
      <c r="DJQ77" s="473"/>
      <c r="DJR77" s="473"/>
      <c r="DJS77" s="473"/>
      <c r="DJT77" s="473"/>
      <c r="DJU77" s="473"/>
      <c r="DJV77" s="473"/>
      <c r="DJW77" s="473"/>
      <c r="DJX77" s="473"/>
      <c r="DJY77" s="473"/>
      <c r="DJZ77" s="473"/>
      <c r="DKA77" s="473"/>
      <c r="DKB77" s="473"/>
      <c r="DKC77" s="473"/>
      <c r="DKD77" s="473"/>
      <c r="DKE77" s="473"/>
      <c r="DKF77" s="473"/>
      <c r="DKG77" s="473"/>
      <c r="DKH77" s="473"/>
      <c r="DKI77" s="473"/>
      <c r="DKJ77" s="473"/>
      <c r="DKK77" s="473"/>
      <c r="DKL77" s="473"/>
      <c r="DKM77" s="473"/>
      <c r="DKN77" s="473"/>
      <c r="DKO77" s="473"/>
      <c r="DKP77" s="473"/>
      <c r="DKQ77" s="473"/>
      <c r="DKR77" s="473"/>
      <c r="DKS77" s="473"/>
      <c r="DKT77" s="473"/>
      <c r="DKU77" s="473"/>
      <c r="DKV77" s="473"/>
      <c r="DKW77" s="473"/>
      <c r="DKX77" s="473"/>
      <c r="DKY77" s="473"/>
      <c r="DKZ77" s="473"/>
      <c r="DLA77" s="473"/>
      <c r="DLB77" s="473"/>
      <c r="DLC77" s="473"/>
      <c r="DLD77" s="473"/>
      <c r="DLE77" s="473"/>
      <c r="DLF77" s="473"/>
      <c r="DLG77" s="473"/>
      <c r="DLH77" s="473"/>
      <c r="DLI77" s="473"/>
      <c r="DLJ77" s="473"/>
      <c r="DLK77" s="473"/>
      <c r="DLL77" s="473"/>
      <c r="DLM77" s="473"/>
      <c r="DLN77" s="473"/>
      <c r="DLO77" s="473"/>
      <c r="DLP77" s="473"/>
      <c r="DLQ77" s="473"/>
      <c r="DLR77" s="473"/>
      <c r="DLS77" s="473"/>
      <c r="DLT77" s="473"/>
      <c r="DLU77" s="473"/>
      <c r="DLV77" s="473"/>
      <c r="DLW77" s="473"/>
      <c r="DLX77" s="473"/>
      <c r="DLY77" s="473"/>
      <c r="DLZ77" s="473"/>
      <c r="DMA77" s="473"/>
      <c r="DMB77" s="473"/>
      <c r="DMC77" s="473"/>
      <c r="DMD77" s="473"/>
      <c r="DME77" s="473"/>
      <c r="DMF77" s="473"/>
      <c r="DMG77" s="473"/>
      <c r="DMH77" s="473"/>
      <c r="DMI77" s="473"/>
      <c r="DMJ77" s="473"/>
      <c r="DMK77" s="473"/>
      <c r="DML77" s="473"/>
      <c r="DMM77" s="473"/>
      <c r="DMN77" s="473"/>
      <c r="DMO77" s="473"/>
      <c r="DMP77" s="473"/>
      <c r="DMQ77" s="473"/>
      <c r="DMR77" s="473"/>
      <c r="DMS77" s="473"/>
      <c r="DMT77" s="473"/>
      <c r="DMU77" s="473"/>
      <c r="DMV77" s="473"/>
      <c r="DMW77" s="473"/>
      <c r="DMX77" s="473"/>
      <c r="DMY77" s="473"/>
      <c r="DMZ77" s="473"/>
      <c r="DNA77" s="473"/>
      <c r="DNB77" s="473"/>
      <c r="DNC77" s="473"/>
      <c r="DND77" s="473"/>
      <c r="DNE77" s="473"/>
      <c r="DNF77" s="473"/>
      <c r="DNG77" s="473"/>
      <c r="DNH77" s="473"/>
      <c r="DNI77" s="473"/>
      <c r="DNJ77" s="473"/>
      <c r="DNK77" s="473"/>
      <c r="DNL77" s="473"/>
      <c r="DNM77" s="473"/>
      <c r="DNN77" s="473"/>
      <c r="DNO77" s="473"/>
      <c r="DNP77" s="473"/>
      <c r="DNQ77" s="473"/>
      <c r="DNR77" s="473"/>
      <c r="DNS77" s="473"/>
      <c r="DNT77" s="473"/>
      <c r="DNU77" s="473"/>
      <c r="DNV77" s="473"/>
      <c r="DNW77" s="473"/>
      <c r="DNX77" s="473"/>
      <c r="DNY77" s="473"/>
      <c r="DNZ77" s="473"/>
      <c r="DOA77" s="473"/>
      <c r="DOB77" s="473"/>
      <c r="DOC77" s="473"/>
      <c r="DOD77" s="473"/>
      <c r="DOE77" s="473"/>
      <c r="DOF77" s="473"/>
      <c r="DOG77" s="473"/>
      <c r="DOH77" s="473"/>
      <c r="DOI77" s="473"/>
      <c r="DOJ77" s="473"/>
      <c r="DOK77" s="473"/>
      <c r="DOL77" s="473"/>
      <c r="DOM77" s="473"/>
      <c r="DON77" s="473"/>
      <c r="DOO77" s="473"/>
      <c r="DOP77" s="473"/>
      <c r="DOQ77" s="473"/>
      <c r="DOR77" s="473"/>
      <c r="DOS77" s="473"/>
      <c r="DOT77" s="473"/>
      <c r="DOU77" s="473"/>
      <c r="DOV77" s="473"/>
      <c r="DOW77" s="473"/>
      <c r="DOX77" s="473"/>
      <c r="DOY77" s="473"/>
      <c r="DOZ77" s="473"/>
      <c r="DPA77" s="473"/>
      <c r="DPB77" s="473"/>
      <c r="DPC77" s="473"/>
      <c r="DPD77" s="473"/>
      <c r="DPE77" s="473"/>
      <c r="DPF77" s="473"/>
      <c r="DPG77" s="473"/>
      <c r="DPH77" s="473"/>
      <c r="DPI77" s="473"/>
      <c r="DPJ77" s="473"/>
      <c r="DPK77" s="473"/>
      <c r="DPL77" s="473"/>
      <c r="DPM77" s="473"/>
      <c r="DPN77" s="473"/>
      <c r="DPO77" s="473"/>
      <c r="DPP77" s="473"/>
      <c r="DPQ77" s="473"/>
      <c r="DPR77" s="473"/>
      <c r="DPS77" s="473"/>
      <c r="DPT77" s="473"/>
      <c r="DPU77" s="473"/>
      <c r="DPV77" s="473"/>
      <c r="DPW77" s="473"/>
      <c r="DPX77" s="473"/>
      <c r="DPY77" s="473"/>
      <c r="DPZ77" s="473"/>
      <c r="DQA77" s="473"/>
      <c r="DQB77" s="473"/>
      <c r="DQC77" s="473"/>
      <c r="DQD77" s="473"/>
      <c r="DQE77" s="473"/>
      <c r="DQF77" s="473"/>
      <c r="DQG77" s="473"/>
      <c r="DQH77" s="473"/>
      <c r="DQI77" s="473"/>
      <c r="DQJ77" s="473"/>
      <c r="DQK77" s="473"/>
      <c r="DQL77" s="473"/>
      <c r="DQM77" s="473"/>
      <c r="DQN77" s="473"/>
      <c r="DQO77" s="473"/>
      <c r="DQP77" s="473"/>
      <c r="DQQ77" s="473"/>
      <c r="DQR77" s="473"/>
      <c r="DQS77" s="473"/>
      <c r="DQT77" s="473"/>
      <c r="DQU77" s="473"/>
      <c r="DQV77" s="473"/>
      <c r="DQW77" s="473"/>
      <c r="DQX77" s="473"/>
      <c r="DQY77" s="473"/>
      <c r="DQZ77" s="473"/>
      <c r="DRA77" s="473"/>
      <c r="DRB77" s="473"/>
      <c r="DRC77" s="473"/>
      <c r="DRD77" s="473"/>
      <c r="DRE77" s="473"/>
      <c r="DRF77" s="473"/>
      <c r="DRG77" s="473"/>
      <c r="DRH77" s="473"/>
      <c r="DRI77" s="473"/>
      <c r="DRJ77" s="473"/>
      <c r="DRK77" s="473"/>
      <c r="DRL77" s="473"/>
      <c r="DRM77" s="473"/>
      <c r="DRN77" s="473"/>
      <c r="DRO77" s="473"/>
      <c r="DRP77" s="473"/>
      <c r="DRQ77" s="473"/>
      <c r="DRR77" s="473"/>
      <c r="DRS77" s="473"/>
      <c r="DRT77" s="473"/>
      <c r="DRU77" s="473"/>
      <c r="DRV77" s="473"/>
      <c r="DRW77" s="473"/>
      <c r="DRX77" s="473"/>
      <c r="DRY77" s="473"/>
      <c r="DRZ77" s="473"/>
      <c r="DSA77" s="473"/>
      <c r="DSB77" s="473"/>
      <c r="DSC77" s="473"/>
      <c r="DSD77" s="473"/>
      <c r="DSE77" s="473"/>
      <c r="DSF77" s="473"/>
      <c r="DSG77" s="473"/>
      <c r="DSH77" s="473"/>
      <c r="DSI77" s="473"/>
      <c r="DSJ77" s="473"/>
      <c r="DSK77" s="473"/>
      <c r="DSL77" s="473"/>
      <c r="DSM77" s="473"/>
      <c r="DSN77" s="473"/>
      <c r="DSO77" s="473"/>
      <c r="DSP77" s="473"/>
      <c r="DSQ77" s="473"/>
      <c r="DSR77" s="473"/>
      <c r="DSS77" s="473"/>
      <c r="DST77" s="473"/>
      <c r="DSU77" s="473"/>
      <c r="DSV77" s="473"/>
      <c r="DSW77" s="473"/>
      <c r="DSX77" s="473"/>
      <c r="DSY77" s="473"/>
      <c r="DSZ77" s="473"/>
      <c r="DTA77" s="473"/>
      <c r="DTB77" s="473"/>
      <c r="DTC77" s="473"/>
      <c r="DTD77" s="473"/>
      <c r="DTE77" s="473"/>
      <c r="DTF77" s="473"/>
      <c r="DTG77" s="473"/>
      <c r="DTH77" s="473"/>
      <c r="DTI77" s="473"/>
      <c r="DTJ77" s="473"/>
      <c r="DTK77" s="473"/>
      <c r="DTL77" s="473"/>
      <c r="DTM77" s="473"/>
      <c r="DTN77" s="473"/>
      <c r="DTO77" s="473"/>
      <c r="DTP77" s="473"/>
      <c r="DTQ77" s="473"/>
      <c r="DTR77" s="473"/>
      <c r="DTS77" s="473"/>
      <c r="DTT77" s="473"/>
      <c r="DTU77" s="473"/>
      <c r="DTV77" s="473"/>
      <c r="DTW77" s="473"/>
      <c r="DTX77" s="473"/>
      <c r="DTY77" s="473"/>
      <c r="DTZ77" s="473"/>
      <c r="DUA77" s="473"/>
      <c r="DUB77" s="473"/>
      <c r="DUC77" s="473"/>
      <c r="DUD77" s="473"/>
      <c r="DUE77" s="473"/>
      <c r="DUF77" s="473"/>
      <c r="DUG77" s="473"/>
      <c r="DUH77" s="473"/>
      <c r="DUI77" s="473"/>
      <c r="DUJ77" s="473"/>
      <c r="DUK77" s="473"/>
      <c r="DUL77" s="473"/>
      <c r="DUM77" s="473"/>
      <c r="DUN77" s="473"/>
      <c r="DUO77" s="473"/>
      <c r="DUP77" s="473"/>
      <c r="DUQ77" s="473"/>
      <c r="DUR77" s="473"/>
      <c r="DUS77" s="473"/>
      <c r="DUT77" s="473"/>
      <c r="DUU77" s="473"/>
      <c r="DUV77" s="473"/>
      <c r="DUW77" s="473"/>
      <c r="DUX77" s="473"/>
      <c r="DUY77" s="473"/>
      <c r="DUZ77" s="473"/>
      <c r="DVA77" s="473"/>
      <c r="DVB77" s="473"/>
      <c r="DVC77" s="473"/>
      <c r="DVD77" s="473"/>
      <c r="DVE77" s="473"/>
      <c r="DVF77" s="473"/>
      <c r="DVG77" s="473"/>
      <c r="DVH77" s="473"/>
      <c r="DVI77" s="473"/>
      <c r="DVJ77" s="473"/>
      <c r="DVK77" s="473"/>
      <c r="DVL77" s="473"/>
      <c r="DVM77" s="473"/>
      <c r="DVN77" s="473"/>
      <c r="DVO77" s="473"/>
      <c r="DVP77" s="473"/>
      <c r="DVQ77" s="473"/>
      <c r="DVR77" s="473"/>
      <c r="DVS77" s="473"/>
      <c r="DVT77" s="473"/>
      <c r="DVU77" s="473"/>
      <c r="DVV77" s="473"/>
      <c r="DVW77" s="473"/>
      <c r="DVX77" s="473"/>
      <c r="DVY77" s="473"/>
      <c r="DVZ77" s="473"/>
      <c r="DWA77" s="473"/>
      <c r="DWB77" s="473"/>
      <c r="DWC77" s="473"/>
      <c r="DWD77" s="473"/>
      <c r="DWE77" s="473"/>
      <c r="DWF77" s="473"/>
      <c r="DWG77" s="473"/>
      <c r="DWH77" s="473"/>
      <c r="DWI77" s="473"/>
      <c r="DWJ77" s="473"/>
      <c r="DWK77" s="473"/>
      <c r="DWL77" s="473"/>
      <c r="DWM77" s="473"/>
      <c r="DWN77" s="473"/>
      <c r="DWO77" s="473"/>
      <c r="DWP77" s="473"/>
      <c r="DWQ77" s="473"/>
      <c r="DWR77" s="473"/>
      <c r="DWS77" s="473"/>
      <c r="DWT77" s="473"/>
      <c r="DWU77" s="473"/>
      <c r="DWV77" s="473"/>
      <c r="DWW77" s="473"/>
      <c r="DWX77" s="473"/>
      <c r="DWY77" s="473"/>
      <c r="DWZ77" s="473"/>
      <c r="DXA77" s="473"/>
      <c r="DXB77" s="473"/>
      <c r="DXC77" s="473"/>
      <c r="DXD77" s="473"/>
      <c r="DXE77" s="473"/>
      <c r="DXF77" s="473"/>
      <c r="DXG77" s="473"/>
      <c r="DXH77" s="473"/>
      <c r="DXI77" s="473"/>
      <c r="DXJ77" s="473"/>
      <c r="DXK77" s="473"/>
      <c r="DXL77" s="473"/>
      <c r="DXM77" s="473"/>
      <c r="DXN77" s="473"/>
      <c r="DXO77" s="473"/>
      <c r="DXP77" s="473"/>
      <c r="DXQ77" s="473"/>
      <c r="DXR77" s="473"/>
      <c r="DXS77" s="473"/>
      <c r="DXT77" s="473"/>
      <c r="DXU77" s="473"/>
      <c r="DXV77" s="473"/>
      <c r="DXW77" s="473"/>
      <c r="DXX77" s="473"/>
      <c r="DXY77" s="473"/>
      <c r="DXZ77" s="473"/>
      <c r="DYA77" s="473"/>
      <c r="DYB77" s="473"/>
      <c r="DYC77" s="473"/>
      <c r="DYD77" s="473"/>
      <c r="DYE77" s="473"/>
      <c r="DYF77" s="473"/>
      <c r="DYG77" s="473"/>
      <c r="DYH77" s="473"/>
      <c r="DYI77" s="473"/>
      <c r="DYJ77" s="473"/>
      <c r="DYK77" s="473"/>
      <c r="DYL77" s="473"/>
      <c r="DYM77" s="473"/>
      <c r="DYN77" s="473"/>
      <c r="DYO77" s="473"/>
      <c r="DYP77" s="473"/>
      <c r="DYQ77" s="473"/>
      <c r="DYR77" s="473"/>
      <c r="DYS77" s="473"/>
      <c r="DYT77" s="473"/>
      <c r="DYU77" s="473"/>
      <c r="DYV77" s="473"/>
      <c r="DYW77" s="473"/>
      <c r="DYX77" s="473"/>
      <c r="DYY77" s="473"/>
      <c r="DYZ77" s="473"/>
      <c r="DZA77" s="473"/>
      <c r="DZB77" s="473"/>
      <c r="DZC77" s="473"/>
      <c r="DZD77" s="473"/>
      <c r="DZE77" s="473"/>
      <c r="DZF77" s="473"/>
      <c r="DZG77" s="473"/>
      <c r="DZH77" s="473"/>
      <c r="DZI77" s="473"/>
      <c r="DZJ77" s="473"/>
      <c r="DZK77" s="473"/>
      <c r="DZL77" s="473"/>
      <c r="DZM77" s="473"/>
      <c r="DZN77" s="473"/>
      <c r="DZO77" s="473"/>
      <c r="DZP77" s="473"/>
      <c r="DZQ77" s="473"/>
      <c r="DZR77" s="473"/>
      <c r="DZS77" s="473"/>
      <c r="DZT77" s="473"/>
      <c r="DZU77" s="473"/>
      <c r="DZV77" s="473"/>
      <c r="DZW77" s="473"/>
      <c r="DZX77" s="473"/>
      <c r="DZY77" s="473"/>
      <c r="DZZ77" s="473"/>
      <c r="EAA77" s="473"/>
      <c r="EAB77" s="473"/>
      <c r="EAC77" s="473"/>
      <c r="EAD77" s="473"/>
      <c r="EAE77" s="473"/>
      <c r="EAF77" s="473"/>
      <c r="EAG77" s="473"/>
      <c r="EAH77" s="473"/>
      <c r="EAI77" s="473"/>
      <c r="EAJ77" s="473"/>
      <c r="EAK77" s="473"/>
      <c r="EAL77" s="473"/>
      <c r="EAM77" s="473"/>
      <c r="EAN77" s="473"/>
      <c r="EAO77" s="473"/>
      <c r="EAP77" s="473"/>
      <c r="EAQ77" s="473"/>
      <c r="EAR77" s="473"/>
      <c r="EAS77" s="473"/>
      <c r="EAT77" s="473"/>
      <c r="EAU77" s="473"/>
      <c r="EAV77" s="473"/>
      <c r="EAW77" s="473"/>
      <c r="EAX77" s="473"/>
      <c r="EAY77" s="473"/>
      <c r="EAZ77" s="473"/>
      <c r="EBA77" s="473"/>
      <c r="EBB77" s="473"/>
      <c r="EBC77" s="473"/>
      <c r="EBD77" s="473"/>
      <c r="EBE77" s="473"/>
      <c r="EBF77" s="473"/>
      <c r="EBG77" s="473"/>
      <c r="EBH77" s="473"/>
      <c r="EBI77" s="473"/>
      <c r="EBJ77" s="473"/>
      <c r="EBK77" s="473"/>
      <c r="EBL77" s="473"/>
      <c r="EBM77" s="473"/>
      <c r="EBN77" s="473"/>
      <c r="EBO77" s="473"/>
      <c r="EBP77" s="473"/>
      <c r="EBQ77" s="473"/>
      <c r="EBR77" s="473"/>
      <c r="EBS77" s="473"/>
      <c r="EBT77" s="473"/>
      <c r="EBU77" s="473"/>
      <c r="EBV77" s="473"/>
      <c r="EBW77" s="473"/>
      <c r="EBX77" s="473"/>
      <c r="EBY77" s="473"/>
      <c r="EBZ77" s="473"/>
      <c r="ECA77" s="473"/>
      <c r="ECB77" s="473"/>
      <c r="ECC77" s="473"/>
      <c r="ECD77" s="473"/>
      <c r="ECE77" s="473"/>
      <c r="ECF77" s="473"/>
      <c r="ECG77" s="473"/>
      <c r="ECH77" s="473"/>
      <c r="ECI77" s="473"/>
      <c r="ECJ77" s="473"/>
      <c r="ECK77" s="473"/>
      <c r="ECL77" s="473"/>
      <c r="ECM77" s="473"/>
      <c r="ECN77" s="473"/>
      <c r="ECO77" s="473"/>
      <c r="ECP77" s="473"/>
      <c r="ECQ77" s="473"/>
      <c r="ECR77" s="473"/>
      <c r="ECS77" s="473"/>
      <c r="ECT77" s="473"/>
      <c r="ECU77" s="473"/>
      <c r="ECV77" s="473"/>
      <c r="ECW77" s="473"/>
      <c r="ECX77" s="473"/>
      <c r="ECY77" s="473"/>
      <c r="ECZ77" s="473"/>
      <c r="EDA77" s="473"/>
      <c r="EDB77" s="473"/>
      <c r="EDC77" s="473"/>
      <c r="EDD77" s="473"/>
      <c r="EDE77" s="473"/>
      <c r="EDF77" s="473"/>
      <c r="EDG77" s="473"/>
      <c r="EDH77" s="473"/>
      <c r="EDI77" s="473"/>
      <c r="EDJ77" s="473"/>
      <c r="EDK77" s="473"/>
      <c r="EDL77" s="473"/>
      <c r="EDM77" s="473"/>
      <c r="EDN77" s="473"/>
      <c r="EDO77" s="473"/>
      <c r="EDP77" s="473"/>
      <c r="EDQ77" s="473"/>
      <c r="EDR77" s="473"/>
      <c r="EDS77" s="473"/>
      <c r="EDT77" s="473"/>
      <c r="EDU77" s="473"/>
      <c r="EDV77" s="473"/>
      <c r="EDW77" s="473"/>
      <c r="EDX77" s="473"/>
      <c r="EDY77" s="473"/>
      <c r="EDZ77" s="473"/>
      <c r="EEA77" s="473"/>
      <c r="EEB77" s="473"/>
      <c r="EEC77" s="473"/>
      <c r="EED77" s="473"/>
      <c r="EEE77" s="473"/>
      <c r="EEF77" s="473"/>
      <c r="EEG77" s="473"/>
      <c r="EEH77" s="473"/>
      <c r="EEI77" s="473"/>
      <c r="EEJ77" s="473"/>
      <c r="EEK77" s="473"/>
      <c r="EEL77" s="473"/>
      <c r="EEM77" s="473"/>
      <c r="EEN77" s="473"/>
      <c r="EEO77" s="473"/>
      <c r="EEP77" s="473"/>
      <c r="EEQ77" s="473"/>
      <c r="EER77" s="473"/>
      <c r="EES77" s="473"/>
      <c r="EET77" s="473"/>
      <c r="EEU77" s="473"/>
      <c r="EEV77" s="473"/>
      <c r="EEW77" s="473"/>
      <c r="EEX77" s="473"/>
      <c r="EEY77" s="473"/>
      <c r="EEZ77" s="473"/>
      <c r="EFA77" s="473"/>
      <c r="EFB77" s="473"/>
      <c r="EFC77" s="473"/>
      <c r="EFD77" s="473"/>
      <c r="EFE77" s="473"/>
      <c r="EFF77" s="473"/>
      <c r="EFG77" s="473"/>
      <c r="EFH77" s="473"/>
      <c r="EFI77" s="473"/>
      <c r="EFJ77" s="473"/>
      <c r="EFK77" s="473"/>
      <c r="EFL77" s="473"/>
      <c r="EFM77" s="473"/>
      <c r="EFN77" s="473"/>
      <c r="EFO77" s="473"/>
      <c r="EFP77" s="473"/>
      <c r="EFQ77" s="473"/>
      <c r="EFR77" s="473"/>
      <c r="EFS77" s="473"/>
      <c r="EFT77" s="473"/>
      <c r="EFU77" s="473"/>
      <c r="EFV77" s="473"/>
      <c r="EFW77" s="473"/>
      <c r="EFX77" s="473"/>
      <c r="EFY77" s="473"/>
      <c r="EFZ77" s="473"/>
      <c r="EGA77" s="473"/>
      <c r="EGB77" s="473"/>
      <c r="EGC77" s="473"/>
      <c r="EGD77" s="473"/>
      <c r="EGE77" s="473"/>
      <c r="EGF77" s="473"/>
      <c r="EGG77" s="473"/>
      <c r="EGH77" s="473"/>
      <c r="EGI77" s="473"/>
      <c r="EGJ77" s="473"/>
      <c r="EGK77" s="473"/>
      <c r="EGL77" s="473"/>
      <c r="EGM77" s="473"/>
      <c r="EGN77" s="473"/>
      <c r="EGO77" s="473"/>
      <c r="EGP77" s="473"/>
      <c r="EGQ77" s="473"/>
      <c r="EGR77" s="473"/>
      <c r="EGS77" s="473"/>
      <c r="EGT77" s="473"/>
      <c r="EGU77" s="473"/>
      <c r="EGV77" s="473"/>
      <c r="EGW77" s="473"/>
      <c r="EGX77" s="473"/>
      <c r="EGY77" s="473"/>
      <c r="EGZ77" s="473"/>
      <c r="EHA77" s="473"/>
      <c r="EHB77" s="473"/>
      <c r="EHC77" s="473"/>
      <c r="EHD77" s="473"/>
      <c r="EHE77" s="473"/>
      <c r="EHF77" s="473"/>
      <c r="EHG77" s="473"/>
      <c r="EHH77" s="473"/>
      <c r="EHI77" s="473"/>
      <c r="EHJ77" s="473"/>
      <c r="EHK77" s="473"/>
      <c r="EHL77" s="473"/>
      <c r="EHM77" s="473"/>
      <c r="EHN77" s="473"/>
      <c r="EHO77" s="473"/>
      <c r="EHP77" s="473"/>
      <c r="EHQ77" s="473"/>
      <c r="EHR77" s="473"/>
      <c r="EHS77" s="473"/>
      <c r="EHT77" s="473"/>
      <c r="EHU77" s="473"/>
      <c r="EHV77" s="473"/>
      <c r="EHW77" s="473"/>
      <c r="EHX77" s="473"/>
      <c r="EHY77" s="473"/>
      <c r="EHZ77" s="473"/>
      <c r="EIA77" s="473"/>
      <c r="EIB77" s="473"/>
      <c r="EIC77" s="473"/>
      <c r="EID77" s="473"/>
      <c r="EIE77" s="473"/>
      <c r="EIF77" s="473"/>
      <c r="EIG77" s="473"/>
      <c r="EIH77" s="473"/>
      <c r="EII77" s="473"/>
      <c r="EIJ77" s="473"/>
      <c r="EIK77" s="473"/>
      <c r="EIL77" s="473"/>
      <c r="EIM77" s="473"/>
      <c r="EIN77" s="473"/>
      <c r="EIO77" s="473"/>
      <c r="EIP77" s="473"/>
      <c r="EIQ77" s="473"/>
      <c r="EIR77" s="473"/>
      <c r="EIS77" s="473"/>
      <c r="EIT77" s="473"/>
      <c r="EIU77" s="473"/>
      <c r="EIV77" s="473"/>
      <c r="EIW77" s="473"/>
      <c r="EIX77" s="473"/>
      <c r="EIY77" s="473"/>
      <c r="EIZ77" s="473"/>
      <c r="EJA77" s="473"/>
      <c r="EJB77" s="473"/>
      <c r="EJC77" s="473"/>
      <c r="EJD77" s="473"/>
      <c r="EJE77" s="473"/>
      <c r="EJF77" s="473"/>
      <c r="EJG77" s="473"/>
      <c r="EJH77" s="473"/>
      <c r="EJI77" s="473"/>
      <c r="EJJ77" s="473"/>
      <c r="EJK77" s="473"/>
      <c r="EJL77" s="473"/>
      <c r="EJM77" s="473"/>
      <c r="EJN77" s="473"/>
      <c r="EJO77" s="473"/>
      <c r="EJP77" s="473"/>
      <c r="EJQ77" s="473"/>
      <c r="EJR77" s="473"/>
      <c r="EJS77" s="473"/>
      <c r="EJT77" s="473"/>
      <c r="EJU77" s="473"/>
      <c r="EJV77" s="473"/>
      <c r="EJW77" s="473"/>
      <c r="EJX77" s="473"/>
      <c r="EJY77" s="473"/>
      <c r="EJZ77" s="473"/>
      <c r="EKA77" s="473"/>
      <c r="EKB77" s="473"/>
      <c r="EKC77" s="473"/>
      <c r="EKD77" s="473"/>
      <c r="EKE77" s="473"/>
      <c r="EKF77" s="473"/>
      <c r="EKG77" s="473"/>
      <c r="EKH77" s="473"/>
      <c r="EKI77" s="473"/>
      <c r="EKJ77" s="473"/>
      <c r="EKK77" s="473"/>
      <c r="EKL77" s="473"/>
      <c r="EKM77" s="473"/>
      <c r="EKN77" s="473"/>
      <c r="EKO77" s="473"/>
      <c r="EKP77" s="473"/>
      <c r="EKQ77" s="473"/>
      <c r="EKR77" s="473"/>
      <c r="EKS77" s="473"/>
      <c r="EKT77" s="473"/>
      <c r="EKU77" s="473"/>
      <c r="EKV77" s="473"/>
      <c r="EKW77" s="473"/>
      <c r="EKX77" s="473"/>
      <c r="EKY77" s="473"/>
      <c r="EKZ77" s="473"/>
      <c r="ELA77" s="473"/>
      <c r="ELB77" s="473"/>
      <c r="ELC77" s="473"/>
      <c r="ELD77" s="473"/>
      <c r="ELE77" s="473"/>
      <c r="ELF77" s="473"/>
      <c r="ELG77" s="473"/>
      <c r="ELH77" s="473"/>
      <c r="ELI77" s="473"/>
      <c r="ELJ77" s="473"/>
      <c r="ELK77" s="473"/>
      <c r="ELL77" s="473"/>
      <c r="ELM77" s="473"/>
      <c r="ELN77" s="473"/>
      <c r="ELO77" s="473"/>
      <c r="ELP77" s="473"/>
      <c r="ELQ77" s="473"/>
      <c r="ELR77" s="473"/>
      <c r="ELS77" s="473"/>
      <c r="ELT77" s="473"/>
      <c r="ELU77" s="473"/>
      <c r="ELV77" s="473"/>
      <c r="ELW77" s="473"/>
      <c r="ELX77" s="473"/>
      <c r="ELY77" s="473"/>
      <c r="ELZ77" s="473"/>
      <c r="EMA77" s="473"/>
      <c r="EMB77" s="473"/>
      <c r="EMC77" s="473"/>
      <c r="EMD77" s="473"/>
      <c r="EME77" s="473"/>
      <c r="EMF77" s="473"/>
      <c r="EMG77" s="473"/>
      <c r="EMH77" s="473"/>
      <c r="EMI77" s="473"/>
      <c r="EMJ77" s="473"/>
      <c r="EMK77" s="473"/>
      <c r="EML77" s="473"/>
      <c r="EMM77" s="473"/>
      <c r="EMN77" s="473"/>
      <c r="EMO77" s="473"/>
      <c r="EMP77" s="473"/>
      <c r="EMQ77" s="473"/>
      <c r="EMR77" s="473"/>
      <c r="EMS77" s="473"/>
      <c r="EMT77" s="473"/>
      <c r="EMU77" s="473"/>
      <c r="EMV77" s="473"/>
      <c r="EMW77" s="473"/>
      <c r="EMX77" s="473"/>
      <c r="EMY77" s="473"/>
      <c r="EMZ77" s="473"/>
      <c r="ENA77" s="473"/>
      <c r="ENB77" s="473"/>
      <c r="ENC77" s="473"/>
      <c r="END77" s="473"/>
      <c r="ENE77" s="473"/>
      <c r="ENF77" s="473"/>
      <c r="ENG77" s="473"/>
      <c r="ENH77" s="473"/>
      <c r="ENI77" s="473"/>
      <c r="ENJ77" s="473"/>
      <c r="ENK77" s="473"/>
      <c r="ENL77" s="473"/>
      <c r="ENM77" s="473"/>
      <c r="ENN77" s="473"/>
      <c r="ENO77" s="473"/>
      <c r="ENP77" s="473"/>
      <c r="ENQ77" s="473"/>
      <c r="ENR77" s="473"/>
      <c r="ENS77" s="473"/>
      <c r="ENT77" s="473"/>
      <c r="ENU77" s="473"/>
      <c r="ENV77" s="473"/>
      <c r="ENW77" s="473"/>
      <c r="ENX77" s="473"/>
      <c r="ENY77" s="473"/>
      <c r="ENZ77" s="473"/>
      <c r="EOA77" s="473"/>
      <c r="EOB77" s="473"/>
      <c r="EOC77" s="473"/>
      <c r="EOD77" s="473"/>
      <c r="EOE77" s="473"/>
      <c r="EOF77" s="473"/>
      <c r="EOG77" s="473"/>
      <c r="EOH77" s="473"/>
      <c r="EOI77" s="473"/>
      <c r="EOJ77" s="473"/>
      <c r="EOK77" s="473"/>
      <c r="EOL77" s="473"/>
      <c r="EOM77" s="473"/>
      <c r="EON77" s="473"/>
      <c r="EOO77" s="473"/>
      <c r="EOP77" s="473"/>
      <c r="EOQ77" s="473"/>
      <c r="EOR77" s="473"/>
      <c r="EOS77" s="473"/>
      <c r="EOT77" s="473"/>
      <c r="EOU77" s="473"/>
      <c r="EOV77" s="473"/>
      <c r="EOW77" s="473"/>
      <c r="EOX77" s="473"/>
      <c r="EOY77" s="473"/>
      <c r="EOZ77" s="473"/>
      <c r="EPA77" s="473"/>
      <c r="EPB77" s="473"/>
      <c r="EPC77" s="473"/>
      <c r="EPD77" s="473"/>
      <c r="EPE77" s="473"/>
      <c r="EPF77" s="473"/>
      <c r="EPG77" s="473"/>
      <c r="EPH77" s="473"/>
      <c r="EPI77" s="473"/>
      <c r="EPJ77" s="473"/>
      <c r="EPK77" s="473"/>
      <c r="EPL77" s="473"/>
      <c r="EPM77" s="473"/>
      <c r="EPN77" s="473"/>
      <c r="EPO77" s="473"/>
      <c r="EPP77" s="473"/>
      <c r="EPQ77" s="473"/>
      <c r="EPR77" s="473"/>
      <c r="EPS77" s="473"/>
      <c r="EPT77" s="473"/>
      <c r="EPU77" s="473"/>
      <c r="EPV77" s="473"/>
      <c r="EPW77" s="473"/>
      <c r="EPX77" s="473"/>
      <c r="EPY77" s="473"/>
      <c r="EPZ77" s="473"/>
      <c r="EQA77" s="473"/>
      <c r="EQB77" s="473"/>
      <c r="EQC77" s="473"/>
      <c r="EQD77" s="473"/>
      <c r="EQE77" s="473"/>
      <c r="EQF77" s="473"/>
      <c r="EQG77" s="473"/>
      <c r="EQH77" s="473"/>
      <c r="EQI77" s="473"/>
      <c r="EQJ77" s="473"/>
      <c r="EQK77" s="473"/>
      <c r="EQL77" s="473"/>
      <c r="EQM77" s="473"/>
      <c r="EQN77" s="473"/>
      <c r="EQO77" s="473"/>
      <c r="EQP77" s="473"/>
      <c r="EQQ77" s="473"/>
      <c r="EQR77" s="473"/>
      <c r="EQS77" s="473"/>
      <c r="EQT77" s="473"/>
      <c r="EQU77" s="473"/>
      <c r="EQV77" s="473"/>
      <c r="EQW77" s="473"/>
      <c r="EQX77" s="473"/>
      <c r="EQY77" s="473"/>
      <c r="EQZ77" s="473"/>
      <c r="ERA77" s="473"/>
      <c r="ERB77" s="473"/>
      <c r="ERC77" s="473"/>
      <c r="ERD77" s="473"/>
      <c r="ERE77" s="473"/>
      <c r="ERF77" s="473"/>
      <c r="ERG77" s="473"/>
      <c r="ERH77" s="473"/>
      <c r="ERI77" s="473"/>
      <c r="ERJ77" s="473"/>
      <c r="ERK77" s="473"/>
      <c r="ERL77" s="473"/>
      <c r="ERM77" s="473"/>
      <c r="ERN77" s="473"/>
      <c r="ERO77" s="473"/>
      <c r="ERP77" s="473"/>
      <c r="ERQ77" s="473"/>
      <c r="ERR77" s="473"/>
      <c r="ERS77" s="473"/>
      <c r="ERT77" s="473"/>
      <c r="ERU77" s="473"/>
      <c r="ERV77" s="473"/>
      <c r="ERW77" s="473"/>
      <c r="ERX77" s="473"/>
      <c r="ERY77" s="473"/>
      <c r="ERZ77" s="473"/>
      <c r="ESA77" s="473"/>
      <c r="ESB77" s="473"/>
      <c r="ESC77" s="473"/>
      <c r="ESD77" s="473"/>
      <c r="ESE77" s="473"/>
      <c r="ESF77" s="473"/>
      <c r="ESG77" s="473"/>
      <c r="ESH77" s="473"/>
      <c r="ESI77" s="473"/>
      <c r="ESJ77" s="473"/>
      <c r="ESK77" s="473"/>
      <c r="ESL77" s="473"/>
      <c r="ESM77" s="473"/>
      <c r="ESN77" s="473"/>
      <c r="ESO77" s="473"/>
      <c r="ESP77" s="473"/>
      <c r="ESQ77" s="473"/>
      <c r="ESR77" s="473"/>
      <c r="ESS77" s="473"/>
      <c r="EST77" s="473"/>
      <c r="ESU77" s="473"/>
      <c r="ESV77" s="473"/>
      <c r="ESW77" s="473"/>
      <c r="ESX77" s="473"/>
      <c r="ESY77" s="473"/>
      <c r="ESZ77" s="473"/>
      <c r="ETA77" s="473"/>
      <c r="ETB77" s="473"/>
      <c r="ETC77" s="473"/>
      <c r="ETD77" s="473"/>
      <c r="ETE77" s="473"/>
      <c r="ETF77" s="473"/>
      <c r="ETG77" s="473"/>
      <c r="ETH77" s="473"/>
      <c r="ETI77" s="473"/>
      <c r="ETJ77" s="473"/>
      <c r="ETK77" s="473"/>
      <c r="ETL77" s="473"/>
      <c r="ETM77" s="473"/>
      <c r="ETN77" s="473"/>
      <c r="ETO77" s="473"/>
      <c r="ETP77" s="473"/>
      <c r="ETQ77" s="473"/>
      <c r="ETR77" s="473"/>
      <c r="ETS77" s="473"/>
      <c r="ETT77" s="473"/>
      <c r="ETU77" s="473"/>
      <c r="ETV77" s="473"/>
      <c r="ETW77" s="473"/>
      <c r="ETX77" s="473"/>
      <c r="ETY77" s="473"/>
      <c r="ETZ77" s="473"/>
      <c r="EUA77" s="473"/>
      <c r="EUB77" s="473"/>
      <c r="EUC77" s="473"/>
      <c r="EUD77" s="473"/>
      <c r="EUE77" s="473"/>
      <c r="EUF77" s="473"/>
      <c r="EUG77" s="473"/>
      <c r="EUH77" s="473"/>
      <c r="EUI77" s="473"/>
      <c r="EUJ77" s="473"/>
      <c r="EUK77" s="473"/>
      <c r="EUL77" s="473"/>
      <c r="EUM77" s="473"/>
      <c r="EUN77" s="473"/>
      <c r="EUO77" s="473"/>
      <c r="EUP77" s="473"/>
      <c r="EUQ77" s="473"/>
      <c r="EUR77" s="473"/>
      <c r="EUS77" s="473"/>
      <c r="EUT77" s="473"/>
      <c r="EUU77" s="473"/>
      <c r="EUV77" s="473"/>
      <c r="EUW77" s="473"/>
      <c r="EUX77" s="473"/>
      <c r="EUY77" s="473"/>
      <c r="EUZ77" s="473"/>
      <c r="EVA77" s="473"/>
      <c r="EVB77" s="473"/>
      <c r="EVC77" s="473"/>
      <c r="EVD77" s="473"/>
      <c r="EVE77" s="473"/>
      <c r="EVF77" s="473"/>
      <c r="EVG77" s="473"/>
      <c r="EVH77" s="473"/>
      <c r="EVI77" s="473"/>
      <c r="EVJ77" s="473"/>
      <c r="EVK77" s="473"/>
      <c r="EVL77" s="473"/>
      <c r="EVM77" s="473"/>
      <c r="EVN77" s="473"/>
      <c r="EVO77" s="473"/>
      <c r="EVP77" s="473"/>
      <c r="EVQ77" s="473"/>
      <c r="EVR77" s="473"/>
      <c r="EVS77" s="473"/>
      <c r="EVT77" s="473"/>
      <c r="EVU77" s="473"/>
      <c r="EVV77" s="473"/>
      <c r="EVW77" s="473"/>
      <c r="EVX77" s="473"/>
      <c r="EVY77" s="473"/>
      <c r="EVZ77" s="473"/>
      <c r="EWA77" s="473"/>
      <c r="EWB77" s="473"/>
      <c r="EWC77" s="473"/>
      <c r="EWD77" s="473"/>
      <c r="EWE77" s="473"/>
      <c r="EWF77" s="473"/>
      <c r="EWG77" s="473"/>
      <c r="EWH77" s="473"/>
      <c r="EWI77" s="473"/>
      <c r="EWJ77" s="473"/>
      <c r="EWK77" s="473"/>
      <c r="EWL77" s="473"/>
      <c r="EWM77" s="473"/>
      <c r="EWN77" s="473"/>
      <c r="EWO77" s="473"/>
      <c r="EWP77" s="473"/>
      <c r="EWQ77" s="473"/>
      <c r="EWR77" s="473"/>
      <c r="EWS77" s="473"/>
      <c r="EWT77" s="473"/>
      <c r="EWU77" s="473"/>
      <c r="EWV77" s="473"/>
      <c r="EWW77" s="473"/>
      <c r="EWX77" s="473"/>
      <c r="EWY77" s="473"/>
      <c r="EWZ77" s="473"/>
      <c r="EXA77" s="473"/>
      <c r="EXB77" s="473"/>
      <c r="EXC77" s="473"/>
      <c r="EXD77" s="473"/>
      <c r="EXE77" s="473"/>
      <c r="EXF77" s="473"/>
      <c r="EXG77" s="473"/>
      <c r="EXH77" s="473"/>
      <c r="EXI77" s="473"/>
      <c r="EXJ77" s="473"/>
      <c r="EXK77" s="473"/>
      <c r="EXL77" s="473"/>
      <c r="EXM77" s="473"/>
      <c r="EXN77" s="473"/>
      <c r="EXO77" s="473"/>
      <c r="EXP77" s="473"/>
      <c r="EXQ77" s="473"/>
      <c r="EXR77" s="473"/>
      <c r="EXS77" s="473"/>
      <c r="EXT77" s="473"/>
      <c r="EXU77" s="473"/>
      <c r="EXV77" s="473"/>
      <c r="EXW77" s="473"/>
      <c r="EXX77" s="473"/>
      <c r="EXY77" s="473"/>
      <c r="EXZ77" s="473"/>
      <c r="EYA77" s="473"/>
      <c r="EYB77" s="473"/>
      <c r="EYC77" s="473"/>
      <c r="EYD77" s="473"/>
      <c r="EYE77" s="473"/>
      <c r="EYF77" s="473"/>
      <c r="EYG77" s="473"/>
      <c r="EYH77" s="473"/>
      <c r="EYI77" s="473"/>
      <c r="EYJ77" s="473"/>
      <c r="EYK77" s="473"/>
      <c r="EYL77" s="473"/>
      <c r="EYM77" s="473"/>
      <c r="EYN77" s="473"/>
      <c r="EYO77" s="473"/>
      <c r="EYP77" s="473"/>
      <c r="EYQ77" s="473"/>
      <c r="EYR77" s="473"/>
      <c r="EYS77" s="473"/>
      <c r="EYT77" s="473"/>
      <c r="EYU77" s="473"/>
      <c r="EYV77" s="473"/>
      <c r="EYW77" s="473"/>
      <c r="EYX77" s="473"/>
      <c r="EYY77" s="473"/>
      <c r="EYZ77" s="473"/>
      <c r="EZA77" s="473"/>
      <c r="EZB77" s="473"/>
      <c r="EZC77" s="473"/>
      <c r="EZD77" s="473"/>
      <c r="EZE77" s="473"/>
      <c r="EZF77" s="473"/>
      <c r="EZG77" s="473"/>
      <c r="EZH77" s="473"/>
      <c r="EZI77" s="473"/>
      <c r="EZJ77" s="473"/>
      <c r="EZK77" s="473"/>
      <c r="EZL77" s="473"/>
      <c r="EZM77" s="473"/>
      <c r="EZN77" s="473"/>
      <c r="EZO77" s="473"/>
      <c r="EZP77" s="473"/>
      <c r="EZQ77" s="473"/>
      <c r="EZR77" s="473"/>
      <c r="EZS77" s="473"/>
      <c r="EZT77" s="473"/>
      <c r="EZU77" s="473"/>
      <c r="EZV77" s="473"/>
      <c r="EZW77" s="473"/>
      <c r="EZX77" s="473"/>
      <c r="EZY77" s="473"/>
      <c r="EZZ77" s="473"/>
      <c r="FAA77" s="473"/>
      <c r="FAB77" s="473"/>
      <c r="FAC77" s="473"/>
      <c r="FAD77" s="473"/>
      <c r="FAE77" s="473"/>
      <c r="FAF77" s="473"/>
      <c r="FAG77" s="473"/>
      <c r="FAH77" s="473"/>
      <c r="FAI77" s="473"/>
      <c r="FAJ77" s="473"/>
      <c r="FAK77" s="473"/>
      <c r="FAL77" s="473"/>
      <c r="FAM77" s="473"/>
      <c r="FAN77" s="473"/>
      <c r="FAO77" s="473"/>
      <c r="FAP77" s="473"/>
      <c r="FAQ77" s="473"/>
      <c r="FAR77" s="473"/>
      <c r="FAS77" s="473"/>
      <c r="FAT77" s="473"/>
      <c r="FAU77" s="473"/>
      <c r="FAV77" s="473"/>
      <c r="FAW77" s="473"/>
      <c r="FAX77" s="473"/>
      <c r="FAY77" s="473"/>
      <c r="FAZ77" s="473"/>
      <c r="FBA77" s="473"/>
      <c r="FBB77" s="473"/>
      <c r="FBC77" s="473"/>
      <c r="FBD77" s="473"/>
      <c r="FBE77" s="473"/>
      <c r="FBF77" s="473"/>
      <c r="FBG77" s="473"/>
      <c r="FBH77" s="473"/>
      <c r="FBI77" s="473"/>
      <c r="FBJ77" s="473"/>
      <c r="FBK77" s="473"/>
      <c r="FBL77" s="473"/>
      <c r="FBM77" s="473"/>
      <c r="FBN77" s="473"/>
      <c r="FBO77" s="473"/>
      <c r="FBP77" s="473"/>
      <c r="FBQ77" s="473"/>
      <c r="FBR77" s="473"/>
      <c r="FBS77" s="473"/>
      <c r="FBT77" s="473"/>
      <c r="FBU77" s="473"/>
      <c r="FBV77" s="473"/>
      <c r="FBW77" s="473"/>
      <c r="FBX77" s="473"/>
      <c r="FBY77" s="473"/>
      <c r="FBZ77" s="473"/>
      <c r="FCA77" s="473"/>
      <c r="FCB77" s="473"/>
      <c r="FCC77" s="473"/>
      <c r="FCD77" s="473"/>
      <c r="FCE77" s="473"/>
      <c r="FCF77" s="473"/>
      <c r="FCG77" s="473"/>
      <c r="FCH77" s="473"/>
      <c r="FCI77" s="473"/>
      <c r="FCJ77" s="473"/>
      <c r="FCK77" s="473"/>
      <c r="FCL77" s="473"/>
      <c r="FCM77" s="473"/>
      <c r="FCN77" s="473"/>
      <c r="FCO77" s="473"/>
      <c r="FCP77" s="473"/>
      <c r="FCQ77" s="473"/>
      <c r="FCR77" s="473"/>
      <c r="FCS77" s="473"/>
      <c r="FCT77" s="473"/>
      <c r="FCU77" s="473"/>
      <c r="FCV77" s="473"/>
      <c r="FCW77" s="473"/>
      <c r="FCX77" s="473"/>
      <c r="FCY77" s="473"/>
      <c r="FCZ77" s="473"/>
      <c r="FDA77" s="473"/>
      <c r="FDB77" s="473"/>
      <c r="FDC77" s="473"/>
      <c r="FDD77" s="473"/>
      <c r="FDE77" s="473"/>
      <c r="FDF77" s="473"/>
      <c r="FDG77" s="473"/>
      <c r="FDH77" s="473"/>
      <c r="FDI77" s="473"/>
      <c r="FDJ77" s="473"/>
      <c r="FDK77" s="473"/>
      <c r="FDL77" s="473"/>
      <c r="FDM77" s="473"/>
      <c r="FDN77" s="473"/>
      <c r="FDO77" s="473"/>
      <c r="FDP77" s="473"/>
      <c r="FDQ77" s="473"/>
      <c r="FDR77" s="473"/>
      <c r="FDS77" s="473"/>
      <c r="FDT77" s="473"/>
      <c r="FDU77" s="473"/>
      <c r="FDV77" s="473"/>
      <c r="FDW77" s="473"/>
      <c r="FDX77" s="473"/>
      <c r="FDY77" s="473"/>
      <c r="FDZ77" s="473"/>
      <c r="FEA77" s="473"/>
      <c r="FEB77" s="473"/>
      <c r="FEC77" s="473"/>
      <c r="FED77" s="473"/>
      <c r="FEE77" s="473"/>
      <c r="FEF77" s="473"/>
      <c r="FEG77" s="473"/>
      <c r="FEH77" s="473"/>
      <c r="FEI77" s="473"/>
      <c r="FEJ77" s="473"/>
      <c r="FEK77" s="473"/>
      <c r="FEL77" s="473"/>
      <c r="FEM77" s="473"/>
      <c r="FEN77" s="473"/>
      <c r="FEO77" s="473"/>
      <c r="FEP77" s="473"/>
      <c r="FEQ77" s="473"/>
      <c r="FER77" s="473"/>
      <c r="FES77" s="473"/>
      <c r="FET77" s="473"/>
      <c r="FEU77" s="473"/>
      <c r="FEV77" s="473"/>
      <c r="FEW77" s="473"/>
      <c r="FEX77" s="473"/>
      <c r="FEY77" s="473"/>
      <c r="FEZ77" s="473"/>
      <c r="FFA77" s="473"/>
      <c r="FFB77" s="473"/>
      <c r="FFC77" s="473"/>
      <c r="FFD77" s="473"/>
      <c r="FFE77" s="473"/>
      <c r="FFF77" s="473"/>
      <c r="FFG77" s="473"/>
      <c r="FFH77" s="473"/>
      <c r="FFI77" s="473"/>
      <c r="FFJ77" s="473"/>
      <c r="FFK77" s="473"/>
      <c r="FFL77" s="473"/>
      <c r="FFM77" s="473"/>
      <c r="FFN77" s="473"/>
      <c r="FFO77" s="473"/>
      <c r="FFP77" s="473"/>
      <c r="FFQ77" s="473"/>
      <c r="FFR77" s="473"/>
      <c r="FFS77" s="473"/>
      <c r="FFT77" s="473"/>
      <c r="FFU77" s="473"/>
      <c r="FFV77" s="473"/>
      <c r="FFW77" s="473"/>
      <c r="FFX77" s="473"/>
      <c r="FFY77" s="473"/>
      <c r="FFZ77" s="473"/>
      <c r="FGA77" s="473"/>
      <c r="FGB77" s="473"/>
      <c r="FGC77" s="473"/>
      <c r="FGD77" s="473"/>
      <c r="FGE77" s="473"/>
      <c r="FGF77" s="473"/>
      <c r="FGG77" s="473"/>
      <c r="FGH77" s="473"/>
      <c r="FGI77" s="473"/>
      <c r="FGJ77" s="473"/>
      <c r="FGK77" s="473"/>
      <c r="FGL77" s="473"/>
      <c r="FGM77" s="473"/>
      <c r="FGN77" s="473"/>
      <c r="FGO77" s="473"/>
      <c r="FGP77" s="473"/>
      <c r="FGQ77" s="473"/>
      <c r="FGR77" s="473"/>
      <c r="FGS77" s="473"/>
      <c r="FGT77" s="473"/>
      <c r="FGU77" s="473"/>
      <c r="FGV77" s="473"/>
      <c r="FGW77" s="473"/>
      <c r="FGX77" s="473"/>
      <c r="FGY77" s="473"/>
      <c r="FGZ77" s="473"/>
      <c r="FHA77" s="473"/>
      <c r="FHB77" s="473"/>
      <c r="FHC77" s="473"/>
      <c r="FHD77" s="473"/>
      <c r="FHE77" s="473"/>
      <c r="FHF77" s="473"/>
      <c r="FHG77" s="473"/>
      <c r="FHH77" s="473"/>
      <c r="FHI77" s="473"/>
      <c r="FHJ77" s="473"/>
      <c r="FHK77" s="473"/>
      <c r="FHL77" s="473"/>
      <c r="FHM77" s="473"/>
      <c r="FHN77" s="473"/>
      <c r="FHO77" s="473"/>
      <c r="FHP77" s="473"/>
      <c r="FHQ77" s="473"/>
      <c r="FHR77" s="473"/>
      <c r="FHS77" s="473"/>
      <c r="FHT77" s="473"/>
      <c r="FHU77" s="473"/>
      <c r="FHV77" s="473"/>
      <c r="FHW77" s="473"/>
      <c r="FHX77" s="473"/>
      <c r="FHY77" s="473"/>
      <c r="FHZ77" s="473"/>
      <c r="FIA77" s="473"/>
      <c r="FIB77" s="473"/>
      <c r="FIC77" s="473"/>
      <c r="FID77" s="473"/>
      <c r="FIE77" s="473"/>
      <c r="FIF77" s="473"/>
      <c r="FIG77" s="473"/>
      <c r="FIH77" s="473"/>
      <c r="FII77" s="473"/>
      <c r="FIJ77" s="473"/>
      <c r="FIK77" s="473"/>
      <c r="FIL77" s="473"/>
      <c r="FIM77" s="473"/>
      <c r="FIN77" s="473"/>
      <c r="FIO77" s="473"/>
      <c r="FIP77" s="473"/>
      <c r="FIQ77" s="473"/>
      <c r="FIR77" s="473"/>
      <c r="FIS77" s="473"/>
      <c r="FIT77" s="473"/>
      <c r="FIU77" s="473"/>
      <c r="FIV77" s="473"/>
      <c r="FIW77" s="473"/>
      <c r="FIX77" s="473"/>
      <c r="FIY77" s="473"/>
      <c r="FIZ77" s="473"/>
      <c r="FJA77" s="473"/>
      <c r="FJB77" s="473"/>
      <c r="FJC77" s="473"/>
      <c r="FJD77" s="473"/>
      <c r="FJE77" s="473"/>
      <c r="FJF77" s="473"/>
      <c r="FJG77" s="473"/>
      <c r="FJH77" s="473"/>
      <c r="FJI77" s="473"/>
      <c r="FJJ77" s="473"/>
      <c r="FJK77" s="473"/>
      <c r="FJL77" s="473"/>
      <c r="FJM77" s="473"/>
      <c r="FJN77" s="473"/>
      <c r="FJO77" s="473"/>
      <c r="FJP77" s="473"/>
      <c r="FJQ77" s="473"/>
      <c r="FJR77" s="473"/>
      <c r="FJS77" s="473"/>
      <c r="FJT77" s="473"/>
      <c r="FJU77" s="473"/>
      <c r="FJV77" s="473"/>
      <c r="FJW77" s="473"/>
      <c r="FJX77" s="473"/>
      <c r="FJY77" s="473"/>
      <c r="FJZ77" s="473"/>
      <c r="FKA77" s="473"/>
      <c r="FKB77" s="473"/>
      <c r="FKC77" s="473"/>
      <c r="FKD77" s="473"/>
      <c r="FKE77" s="473"/>
      <c r="FKF77" s="473"/>
      <c r="FKG77" s="473"/>
      <c r="FKH77" s="473"/>
      <c r="FKI77" s="473"/>
      <c r="FKJ77" s="473"/>
      <c r="FKK77" s="473"/>
      <c r="FKL77" s="473"/>
      <c r="FKM77" s="473"/>
      <c r="FKN77" s="473"/>
      <c r="FKO77" s="473"/>
      <c r="FKP77" s="473"/>
      <c r="FKQ77" s="473"/>
      <c r="FKR77" s="473"/>
      <c r="FKS77" s="473"/>
      <c r="FKT77" s="473"/>
      <c r="FKU77" s="473"/>
      <c r="FKV77" s="473"/>
      <c r="FKW77" s="473"/>
      <c r="FKX77" s="473"/>
      <c r="FKY77" s="473"/>
      <c r="FKZ77" s="473"/>
      <c r="FLA77" s="473"/>
      <c r="FLB77" s="473"/>
      <c r="FLC77" s="473"/>
      <c r="FLD77" s="473"/>
      <c r="FLE77" s="473"/>
      <c r="FLF77" s="473"/>
      <c r="FLG77" s="473"/>
      <c r="FLH77" s="473"/>
      <c r="FLI77" s="473"/>
      <c r="FLJ77" s="473"/>
      <c r="FLK77" s="473"/>
      <c r="FLL77" s="473"/>
      <c r="FLM77" s="473"/>
      <c r="FLN77" s="473"/>
      <c r="FLO77" s="473"/>
      <c r="FLP77" s="473"/>
      <c r="FLQ77" s="473"/>
      <c r="FLR77" s="473"/>
      <c r="FLS77" s="473"/>
      <c r="FLT77" s="473"/>
      <c r="FLU77" s="473"/>
      <c r="FLV77" s="473"/>
      <c r="FLW77" s="473"/>
      <c r="FLX77" s="473"/>
      <c r="FLY77" s="473"/>
      <c r="FLZ77" s="473"/>
      <c r="FMA77" s="473"/>
      <c r="FMB77" s="473"/>
      <c r="FMC77" s="473"/>
      <c r="FMD77" s="473"/>
      <c r="FME77" s="473"/>
      <c r="FMF77" s="473"/>
      <c r="FMG77" s="473"/>
      <c r="FMH77" s="473"/>
      <c r="FMI77" s="473"/>
      <c r="FMJ77" s="473"/>
      <c r="FMK77" s="473"/>
      <c r="FML77" s="473"/>
      <c r="FMM77" s="473"/>
      <c r="FMN77" s="473"/>
      <c r="FMO77" s="473"/>
      <c r="FMP77" s="473"/>
      <c r="FMQ77" s="473"/>
      <c r="FMR77" s="473"/>
      <c r="FMS77" s="473"/>
      <c r="FMT77" s="473"/>
      <c r="FMU77" s="473"/>
      <c r="FMV77" s="473"/>
      <c r="FMW77" s="473"/>
      <c r="FMX77" s="473"/>
      <c r="FMY77" s="473"/>
      <c r="FMZ77" s="473"/>
      <c r="FNA77" s="473"/>
      <c r="FNB77" s="473"/>
      <c r="FNC77" s="473"/>
      <c r="FND77" s="473"/>
      <c r="FNE77" s="473"/>
      <c r="FNF77" s="473"/>
      <c r="FNG77" s="473"/>
      <c r="FNH77" s="473"/>
      <c r="FNI77" s="473"/>
      <c r="FNJ77" s="473"/>
      <c r="FNK77" s="473"/>
      <c r="FNL77" s="473"/>
      <c r="FNM77" s="473"/>
      <c r="FNN77" s="473"/>
      <c r="FNO77" s="473"/>
      <c r="FNP77" s="473"/>
      <c r="FNQ77" s="473"/>
      <c r="FNR77" s="473"/>
      <c r="FNS77" s="473"/>
      <c r="FNT77" s="473"/>
      <c r="FNU77" s="473"/>
      <c r="FNV77" s="473"/>
      <c r="FNW77" s="473"/>
      <c r="FNX77" s="473"/>
      <c r="FNY77" s="473"/>
      <c r="FNZ77" s="473"/>
      <c r="FOA77" s="473"/>
      <c r="FOB77" s="473"/>
      <c r="FOC77" s="473"/>
      <c r="FOD77" s="473"/>
      <c r="FOE77" s="473"/>
      <c r="FOF77" s="473"/>
      <c r="FOG77" s="473"/>
      <c r="FOH77" s="473"/>
      <c r="FOI77" s="473"/>
      <c r="FOJ77" s="473"/>
      <c r="FOK77" s="473"/>
      <c r="FOL77" s="473"/>
      <c r="FOM77" s="473"/>
      <c r="FON77" s="473"/>
      <c r="FOO77" s="473"/>
      <c r="FOP77" s="473"/>
      <c r="FOQ77" s="473"/>
      <c r="FOR77" s="473"/>
      <c r="FOS77" s="473"/>
      <c r="FOT77" s="473"/>
      <c r="FOU77" s="473"/>
      <c r="FOV77" s="473"/>
      <c r="FOW77" s="473"/>
      <c r="FOX77" s="473"/>
      <c r="FOY77" s="473"/>
      <c r="FOZ77" s="473"/>
      <c r="FPA77" s="473"/>
      <c r="FPB77" s="473"/>
      <c r="FPC77" s="473"/>
      <c r="FPD77" s="473"/>
      <c r="FPE77" s="473"/>
      <c r="FPF77" s="473"/>
      <c r="FPG77" s="473"/>
      <c r="FPH77" s="473"/>
      <c r="FPI77" s="473"/>
      <c r="FPJ77" s="473"/>
      <c r="FPK77" s="473"/>
      <c r="FPL77" s="473"/>
      <c r="FPM77" s="473"/>
      <c r="FPN77" s="473"/>
      <c r="FPO77" s="473"/>
      <c r="FPP77" s="473"/>
      <c r="FPQ77" s="473"/>
      <c r="FPR77" s="473"/>
      <c r="FPS77" s="473"/>
      <c r="FPT77" s="473"/>
      <c r="FPU77" s="473"/>
      <c r="FPV77" s="473"/>
      <c r="FPW77" s="473"/>
      <c r="FPX77" s="473"/>
      <c r="FPY77" s="473"/>
      <c r="FPZ77" s="473"/>
      <c r="FQA77" s="473"/>
      <c r="FQB77" s="473"/>
      <c r="FQC77" s="473"/>
      <c r="FQD77" s="473"/>
      <c r="FQE77" s="473"/>
      <c r="FQF77" s="473"/>
      <c r="FQG77" s="473"/>
      <c r="FQH77" s="473"/>
      <c r="FQI77" s="473"/>
      <c r="FQJ77" s="473"/>
      <c r="FQK77" s="473"/>
      <c r="FQL77" s="473"/>
      <c r="FQM77" s="473"/>
      <c r="FQN77" s="473"/>
      <c r="FQO77" s="473"/>
      <c r="FQP77" s="473"/>
      <c r="FQQ77" s="473"/>
      <c r="FQR77" s="473"/>
      <c r="FQS77" s="473"/>
      <c r="FQT77" s="473"/>
      <c r="FQU77" s="473"/>
      <c r="FQV77" s="473"/>
      <c r="FQW77" s="473"/>
      <c r="FQX77" s="473"/>
      <c r="FQY77" s="473"/>
      <c r="FQZ77" s="473"/>
      <c r="FRA77" s="473"/>
      <c r="FRB77" s="473"/>
      <c r="FRC77" s="473"/>
      <c r="FRD77" s="473"/>
      <c r="FRE77" s="473"/>
      <c r="FRF77" s="473"/>
      <c r="FRG77" s="473"/>
      <c r="FRH77" s="473"/>
      <c r="FRI77" s="473"/>
      <c r="FRJ77" s="473"/>
      <c r="FRK77" s="473"/>
      <c r="FRL77" s="473"/>
      <c r="FRM77" s="473"/>
      <c r="FRN77" s="473"/>
      <c r="FRO77" s="473"/>
      <c r="FRP77" s="473"/>
      <c r="FRQ77" s="473"/>
      <c r="FRR77" s="473"/>
      <c r="FRS77" s="473"/>
      <c r="FRT77" s="473"/>
      <c r="FRU77" s="473"/>
      <c r="FRV77" s="473"/>
      <c r="FRW77" s="473"/>
      <c r="FRX77" s="473"/>
      <c r="FRY77" s="473"/>
      <c r="FRZ77" s="473"/>
      <c r="FSA77" s="473"/>
      <c r="FSB77" s="473"/>
      <c r="FSC77" s="473"/>
      <c r="FSD77" s="473"/>
      <c r="FSE77" s="473"/>
      <c r="FSF77" s="473"/>
      <c r="FSG77" s="473"/>
      <c r="FSH77" s="473"/>
      <c r="FSI77" s="473"/>
      <c r="FSJ77" s="473"/>
      <c r="FSK77" s="473"/>
      <c r="FSL77" s="473"/>
      <c r="FSM77" s="473"/>
      <c r="FSN77" s="473"/>
      <c r="FSO77" s="473"/>
      <c r="FSP77" s="473"/>
      <c r="FSQ77" s="473"/>
      <c r="FSR77" s="473"/>
      <c r="FSS77" s="473"/>
      <c r="FST77" s="473"/>
      <c r="FSU77" s="473"/>
      <c r="FSV77" s="473"/>
      <c r="FSW77" s="473"/>
      <c r="FSX77" s="473"/>
      <c r="FSY77" s="473"/>
      <c r="FSZ77" s="473"/>
      <c r="FTA77" s="473"/>
      <c r="FTB77" s="473"/>
      <c r="FTC77" s="473"/>
      <c r="FTD77" s="473"/>
      <c r="FTE77" s="473"/>
      <c r="FTF77" s="473"/>
      <c r="FTG77" s="473"/>
      <c r="FTH77" s="473"/>
      <c r="FTI77" s="473"/>
      <c r="FTJ77" s="473"/>
      <c r="FTK77" s="473"/>
      <c r="FTL77" s="473"/>
      <c r="FTM77" s="473"/>
      <c r="FTN77" s="473"/>
      <c r="FTO77" s="473"/>
      <c r="FTP77" s="473"/>
      <c r="FTQ77" s="473"/>
      <c r="FTR77" s="473"/>
      <c r="FTS77" s="473"/>
      <c r="FTT77" s="473"/>
      <c r="FTU77" s="473"/>
      <c r="FTV77" s="473"/>
      <c r="FTW77" s="473"/>
      <c r="FTX77" s="473"/>
      <c r="FTY77" s="473"/>
      <c r="FTZ77" s="473"/>
      <c r="FUA77" s="473"/>
      <c r="FUB77" s="473"/>
      <c r="FUC77" s="473"/>
      <c r="FUD77" s="473"/>
      <c r="FUE77" s="473"/>
      <c r="FUF77" s="473"/>
      <c r="FUG77" s="473"/>
      <c r="FUH77" s="473"/>
      <c r="FUI77" s="473"/>
      <c r="FUJ77" s="473"/>
      <c r="FUK77" s="473"/>
      <c r="FUL77" s="473"/>
      <c r="FUM77" s="473"/>
      <c r="FUN77" s="473"/>
      <c r="FUO77" s="473"/>
      <c r="FUP77" s="473"/>
      <c r="FUQ77" s="473"/>
      <c r="FUR77" s="473"/>
      <c r="FUS77" s="473"/>
      <c r="FUT77" s="473"/>
      <c r="FUU77" s="473"/>
      <c r="FUV77" s="473"/>
      <c r="FUW77" s="473"/>
      <c r="FUX77" s="473"/>
      <c r="FUY77" s="473"/>
      <c r="FUZ77" s="473"/>
      <c r="FVA77" s="473"/>
      <c r="FVB77" s="473"/>
      <c r="FVC77" s="473"/>
      <c r="FVD77" s="473"/>
      <c r="FVE77" s="473"/>
      <c r="FVF77" s="473"/>
      <c r="FVG77" s="473"/>
      <c r="FVH77" s="473"/>
      <c r="FVI77" s="473"/>
      <c r="FVJ77" s="473"/>
      <c r="FVK77" s="473"/>
      <c r="FVL77" s="473"/>
      <c r="FVM77" s="473"/>
      <c r="FVN77" s="473"/>
      <c r="FVO77" s="473"/>
      <c r="FVP77" s="473"/>
      <c r="FVQ77" s="473"/>
      <c r="FVR77" s="473"/>
      <c r="FVS77" s="473"/>
      <c r="FVT77" s="473"/>
      <c r="FVU77" s="473"/>
      <c r="FVV77" s="473"/>
      <c r="FVW77" s="473"/>
      <c r="FVX77" s="473"/>
      <c r="FVY77" s="473"/>
      <c r="FVZ77" s="473"/>
      <c r="FWA77" s="473"/>
      <c r="FWB77" s="473"/>
      <c r="FWC77" s="473"/>
      <c r="FWD77" s="473"/>
      <c r="FWE77" s="473"/>
      <c r="FWF77" s="473"/>
      <c r="FWG77" s="473"/>
      <c r="FWH77" s="473"/>
      <c r="FWI77" s="473"/>
      <c r="FWJ77" s="473"/>
      <c r="FWK77" s="473"/>
      <c r="FWL77" s="473"/>
      <c r="FWM77" s="473"/>
      <c r="FWN77" s="473"/>
      <c r="FWO77" s="473"/>
      <c r="FWP77" s="473"/>
      <c r="FWQ77" s="473"/>
      <c r="FWR77" s="473"/>
      <c r="FWS77" s="473"/>
      <c r="FWT77" s="473"/>
      <c r="FWU77" s="473"/>
      <c r="FWV77" s="473"/>
      <c r="FWW77" s="473"/>
      <c r="FWX77" s="473"/>
      <c r="FWY77" s="473"/>
      <c r="FWZ77" s="473"/>
      <c r="FXA77" s="473"/>
      <c r="FXB77" s="473"/>
      <c r="FXC77" s="473"/>
      <c r="FXD77" s="473"/>
      <c r="FXE77" s="473"/>
      <c r="FXF77" s="473"/>
      <c r="FXG77" s="473"/>
      <c r="FXH77" s="473"/>
      <c r="FXI77" s="473"/>
      <c r="FXJ77" s="473"/>
      <c r="FXK77" s="473"/>
      <c r="FXL77" s="473"/>
      <c r="FXM77" s="473"/>
      <c r="FXN77" s="473"/>
      <c r="FXO77" s="473"/>
      <c r="FXP77" s="473"/>
      <c r="FXQ77" s="473"/>
      <c r="FXR77" s="473"/>
      <c r="FXS77" s="473"/>
      <c r="FXT77" s="473"/>
      <c r="FXU77" s="473"/>
      <c r="FXV77" s="473"/>
      <c r="FXW77" s="473"/>
      <c r="FXX77" s="473"/>
      <c r="FXY77" s="473"/>
      <c r="FXZ77" s="473"/>
      <c r="FYA77" s="473"/>
      <c r="FYB77" s="473"/>
      <c r="FYC77" s="473"/>
      <c r="FYD77" s="473"/>
      <c r="FYE77" s="473"/>
      <c r="FYF77" s="473"/>
      <c r="FYG77" s="473"/>
      <c r="FYH77" s="473"/>
      <c r="FYI77" s="473"/>
      <c r="FYJ77" s="473"/>
      <c r="FYK77" s="473"/>
      <c r="FYL77" s="473"/>
      <c r="FYM77" s="473"/>
      <c r="FYN77" s="473"/>
      <c r="FYO77" s="473"/>
      <c r="FYP77" s="473"/>
      <c r="FYQ77" s="473"/>
      <c r="FYR77" s="473"/>
      <c r="FYS77" s="473"/>
      <c r="FYT77" s="473"/>
      <c r="FYU77" s="473"/>
      <c r="FYV77" s="473"/>
      <c r="FYW77" s="473"/>
      <c r="FYX77" s="473"/>
      <c r="FYY77" s="473"/>
      <c r="FYZ77" s="473"/>
      <c r="FZA77" s="473"/>
      <c r="FZB77" s="473"/>
      <c r="FZC77" s="473"/>
      <c r="FZD77" s="473"/>
      <c r="FZE77" s="473"/>
      <c r="FZF77" s="473"/>
      <c r="FZG77" s="473"/>
      <c r="FZH77" s="473"/>
      <c r="FZI77" s="473"/>
      <c r="FZJ77" s="473"/>
      <c r="FZK77" s="473"/>
      <c r="FZL77" s="473"/>
      <c r="FZM77" s="473"/>
      <c r="FZN77" s="473"/>
      <c r="FZO77" s="473"/>
      <c r="FZP77" s="473"/>
      <c r="FZQ77" s="473"/>
      <c r="FZR77" s="473"/>
      <c r="FZS77" s="473"/>
      <c r="FZT77" s="473"/>
      <c r="FZU77" s="473"/>
      <c r="FZV77" s="473"/>
      <c r="FZW77" s="473"/>
      <c r="FZX77" s="473"/>
      <c r="FZY77" s="473"/>
      <c r="FZZ77" s="473"/>
      <c r="GAA77" s="473"/>
      <c r="GAB77" s="473"/>
      <c r="GAC77" s="473"/>
      <c r="GAD77" s="473"/>
      <c r="GAE77" s="473"/>
      <c r="GAF77" s="473"/>
      <c r="GAG77" s="473"/>
      <c r="GAH77" s="473"/>
      <c r="GAI77" s="473"/>
      <c r="GAJ77" s="473"/>
      <c r="GAK77" s="473"/>
      <c r="GAL77" s="473"/>
      <c r="GAM77" s="473"/>
      <c r="GAN77" s="473"/>
      <c r="GAO77" s="473"/>
      <c r="GAP77" s="473"/>
      <c r="GAQ77" s="473"/>
      <c r="GAR77" s="473"/>
      <c r="GAS77" s="473"/>
      <c r="GAT77" s="473"/>
      <c r="GAU77" s="473"/>
      <c r="GAV77" s="473"/>
      <c r="GAW77" s="473"/>
      <c r="GAX77" s="473"/>
      <c r="GAY77" s="473"/>
      <c r="GAZ77" s="473"/>
      <c r="GBA77" s="473"/>
      <c r="GBB77" s="473"/>
      <c r="GBC77" s="473"/>
      <c r="GBD77" s="473"/>
      <c r="GBE77" s="473"/>
      <c r="GBF77" s="473"/>
      <c r="GBG77" s="473"/>
      <c r="GBH77" s="473"/>
      <c r="GBI77" s="473"/>
      <c r="GBJ77" s="473"/>
      <c r="GBK77" s="473"/>
      <c r="GBL77" s="473"/>
      <c r="GBM77" s="473"/>
      <c r="GBN77" s="473"/>
      <c r="GBO77" s="473"/>
      <c r="GBP77" s="473"/>
      <c r="GBQ77" s="473"/>
      <c r="GBR77" s="473"/>
      <c r="GBS77" s="473"/>
      <c r="GBT77" s="473"/>
      <c r="GBU77" s="473"/>
      <c r="GBV77" s="473"/>
      <c r="GBW77" s="473"/>
      <c r="GBX77" s="473"/>
      <c r="GBY77" s="473"/>
      <c r="GBZ77" s="473"/>
      <c r="GCA77" s="473"/>
      <c r="GCB77" s="473"/>
      <c r="GCC77" s="473"/>
      <c r="GCD77" s="473"/>
      <c r="GCE77" s="473"/>
      <c r="GCF77" s="473"/>
      <c r="GCG77" s="473"/>
      <c r="GCH77" s="473"/>
      <c r="GCI77" s="473"/>
      <c r="GCJ77" s="473"/>
      <c r="GCK77" s="473"/>
      <c r="GCL77" s="473"/>
      <c r="GCM77" s="473"/>
      <c r="GCN77" s="473"/>
      <c r="GCO77" s="473"/>
      <c r="GCP77" s="473"/>
      <c r="GCQ77" s="473"/>
      <c r="GCR77" s="473"/>
      <c r="GCS77" s="473"/>
      <c r="GCT77" s="473"/>
      <c r="GCU77" s="473"/>
      <c r="GCV77" s="473"/>
      <c r="GCW77" s="473"/>
      <c r="GCX77" s="473"/>
      <c r="GCY77" s="473"/>
      <c r="GCZ77" s="473"/>
      <c r="GDA77" s="473"/>
      <c r="GDB77" s="473"/>
      <c r="GDC77" s="473"/>
      <c r="GDD77" s="473"/>
      <c r="GDE77" s="473"/>
      <c r="GDF77" s="473"/>
      <c r="GDG77" s="473"/>
      <c r="GDH77" s="473"/>
      <c r="GDI77" s="473"/>
      <c r="GDJ77" s="473"/>
      <c r="GDK77" s="473"/>
      <c r="GDL77" s="473"/>
      <c r="GDM77" s="473"/>
      <c r="GDN77" s="473"/>
      <c r="GDO77" s="473"/>
      <c r="GDP77" s="473"/>
      <c r="GDQ77" s="473"/>
      <c r="GDR77" s="473"/>
      <c r="GDS77" s="473"/>
      <c r="GDT77" s="473"/>
      <c r="GDU77" s="473"/>
      <c r="GDV77" s="473"/>
      <c r="GDW77" s="473"/>
      <c r="GDX77" s="473"/>
      <c r="GDY77" s="473"/>
      <c r="GDZ77" s="473"/>
      <c r="GEA77" s="473"/>
      <c r="GEB77" s="473"/>
      <c r="GEC77" s="473"/>
      <c r="GED77" s="473"/>
      <c r="GEE77" s="473"/>
      <c r="GEF77" s="473"/>
      <c r="GEG77" s="473"/>
      <c r="GEH77" s="473"/>
      <c r="GEI77" s="473"/>
      <c r="GEJ77" s="473"/>
      <c r="GEK77" s="473"/>
      <c r="GEL77" s="473"/>
      <c r="GEM77" s="473"/>
      <c r="GEN77" s="473"/>
      <c r="GEO77" s="473"/>
      <c r="GEP77" s="473"/>
      <c r="GEQ77" s="473"/>
      <c r="GER77" s="473"/>
      <c r="GES77" s="473"/>
      <c r="GET77" s="473"/>
      <c r="GEU77" s="473"/>
      <c r="GEV77" s="473"/>
      <c r="GEW77" s="473"/>
      <c r="GEX77" s="473"/>
      <c r="GEY77" s="473"/>
      <c r="GEZ77" s="473"/>
      <c r="GFA77" s="473"/>
      <c r="GFB77" s="473"/>
      <c r="GFC77" s="473"/>
      <c r="GFD77" s="473"/>
      <c r="GFE77" s="473"/>
      <c r="GFF77" s="473"/>
      <c r="GFG77" s="473"/>
      <c r="GFH77" s="473"/>
      <c r="GFI77" s="473"/>
      <c r="GFJ77" s="473"/>
      <c r="GFK77" s="473"/>
      <c r="GFL77" s="473"/>
      <c r="GFM77" s="473"/>
      <c r="GFN77" s="473"/>
      <c r="GFO77" s="473"/>
      <c r="GFP77" s="473"/>
      <c r="GFQ77" s="473"/>
      <c r="GFR77" s="473"/>
      <c r="GFS77" s="473"/>
      <c r="GFT77" s="473"/>
      <c r="GFU77" s="473"/>
      <c r="GFV77" s="473"/>
      <c r="GFW77" s="473"/>
      <c r="GFX77" s="473"/>
      <c r="GFY77" s="473"/>
      <c r="GFZ77" s="473"/>
      <c r="GGA77" s="473"/>
      <c r="GGB77" s="473"/>
      <c r="GGC77" s="473"/>
      <c r="GGD77" s="473"/>
      <c r="GGE77" s="473"/>
      <c r="GGF77" s="473"/>
      <c r="GGG77" s="473"/>
      <c r="GGH77" s="473"/>
      <c r="GGI77" s="473"/>
      <c r="GGJ77" s="473"/>
      <c r="GGK77" s="473"/>
      <c r="GGL77" s="473"/>
      <c r="GGM77" s="473"/>
      <c r="GGN77" s="473"/>
      <c r="GGO77" s="473"/>
      <c r="GGP77" s="473"/>
      <c r="GGQ77" s="473"/>
      <c r="GGR77" s="473"/>
      <c r="GGS77" s="473"/>
      <c r="GGT77" s="473"/>
      <c r="GGU77" s="473"/>
      <c r="GGV77" s="473"/>
      <c r="GGW77" s="473"/>
      <c r="GGX77" s="473"/>
      <c r="GGY77" s="473"/>
      <c r="GGZ77" s="473"/>
      <c r="GHA77" s="473"/>
      <c r="GHB77" s="473"/>
      <c r="GHC77" s="473"/>
      <c r="GHD77" s="473"/>
      <c r="GHE77" s="473"/>
      <c r="GHF77" s="473"/>
      <c r="GHG77" s="473"/>
      <c r="GHH77" s="473"/>
      <c r="GHI77" s="473"/>
      <c r="GHJ77" s="473"/>
      <c r="GHK77" s="473"/>
      <c r="GHL77" s="473"/>
      <c r="GHM77" s="473"/>
      <c r="GHN77" s="473"/>
      <c r="GHO77" s="473"/>
      <c r="GHP77" s="473"/>
      <c r="GHQ77" s="473"/>
      <c r="GHR77" s="473"/>
      <c r="GHS77" s="473"/>
      <c r="GHT77" s="473"/>
      <c r="GHU77" s="473"/>
      <c r="GHV77" s="473"/>
      <c r="GHW77" s="473"/>
      <c r="GHX77" s="473"/>
      <c r="GHY77" s="473"/>
      <c r="GHZ77" s="473"/>
      <c r="GIA77" s="473"/>
      <c r="GIB77" s="473"/>
      <c r="GIC77" s="473"/>
      <c r="GID77" s="473"/>
      <c r="GIE77" s="473"/>
      <c r="GIF77" s="473"/>
      <c r="GIG77" s="473"/>
      <c r="GIH77" s="473"/>
      <c r="GII77" s="473"/>
      <c r="GIJ77" s="473"/>
      <c r="GIK77" s="473"/>
      <c r="GIL77" s="473"/>
      <c r="GIM77" s="473"/>
      <c r="GIN77" s="473"/>
      <c r="GIO77" s="473"/>
      <c r="GIP77" s="473"/>
      <c r="GIQ77" s="473"/>
      <c r="GIR77" s="473"/>
      <c r="GIS77" s="473"/>
      <c r="GIT77" s="473"/>
      <c r="GIU77" s="473"/>
      <c r="GIV77" s="473"/>
      <c r="GIW77" s="473"/>
      <c r="GIX77" s="473"/>
      <c r="GIY77" s="473"/>
      <c r="GIZ77" s="473"/>
      <c r="GJA77" s="473"/>
      <c r="GJB77" s="473"/>
      <c r="GJC77" s="473"/>
      <c r="GJD77" s="473"/>
      <c r="GJE77" s="473"/>
      <c r="GJF77" s="473"/>
      <c r="GJG77" s="473"/>
      <c r="GJH77" s="473"/>
      <c r="GJI77" s="473"/>
      <c r="GJJ77" s="473"/>
      <c r="GJK77" s="473"/>
      <c r="GJL77" s="473"/>
      <c r="GJM77" s="473"/>
      <c r="GJN77" s="473"/>
      <c r="GJO77" s="473"/>
      <c r="GJP77" s="473"/>
      <c r="GJQ77" s="473"/>
      <c r="GJR77" s="473"/>
      <c r="GJS77" s="473"/>
      <c r="GJT77" s="473"/>
      <c r="GJU77" s="473"/>
      <c r="GJV77" s="473"/>
      <c r="GJW77" s="473"/>
      <c r="GJX77" s="473"/>
      <c r="GJY77" s="473"/>
      <c r="GJZ77" s="473"/>
      <c r="GKA77" s="473"/>
      <c r="GKB77" s="473"/>
      <c r="GKC77" s="473"/>
      <c r="GKD77" s="473"/>
      <c r="GKE77" s="473"/>
      <c r="GKF77" s="473"/>
      <c r="GKG77" s="473"/>
      <c r="GKH77" s="473"/>
      <c r="GKI77" s="473"/>
      <c r="GKJ77" s="473"/>
      <c r="GKK77" s="473"/>
      <c r="GKL77" s="473"/>
      <c r="GKM77" s="473"/>
      <c r="GKN77" s="473"/>
      <c r="GKO77" s="473"/>
      <c r="GKP77" s="473"/>
      <c r="GKQ77" s="473"/>
      <c r="GKR77" s="473"/>
      <c r="GKS77" s="473"/>
      <c r="GKT77" s="473"/>
      <c r="GKU77" s="473"/>
      <c r="GKV77" s="473"/>
      <c r="GKW77" s="473"/>
      <c r="GKX77" s="473"/>
      <c r="GKY77" s="473"/>
      <c r="GKZ77" s="473"/>
      <c r="GLA77" s="473"/>
      <c r="GLB77" s="473"/>
      <c r="GLC77" s="473"/>
      <c r="GLD77" s="473"/>
      <c r="GLE77" s="473"/>
      <c r="GLF77" s="473"/>
      <c r="GLG77" s="473"/>
      <c r="GLH77" s="473"/>
      <c r="GLI77" s="473"/>
      <c r="GLJ77" s="473"/>
      <c r="GLK77" s="473"/>
      <c r="GLL77" s="473"/>
      <c r="GLM77" s="473"/>
      <c r="GLN77" s="473"/>
      <c r="GLO77" s="473"/>
      <c r="GLP77" s="473"/>
      <c r="GLQ77" s="473"/>
      <c r="GLR77" s="473"/>
      <c r="GLS77" s="473"/>
      <c r="GLT77" s="473"/>
      <c r="GLU77" s="473"/>
      <c r="GLV77" s="473"/>
      <c r="GLW77" s="473"/>
      <c r="GLX77" s="473"/>
      <c r="GLY77" s="473"/>
      <c r="GLZ77" s="473"/>
      <c r="GMA77" s="473"/>
      <c r="GMB77" s="473"/>
      <c r="GMC77" s="473"/>
      <c r="GMD77" s="473"/>
      <c r="GME77" s="473"/>
      <c r="GMF77" s="473"/>
      <c r="GMG77" s="473"/>
      <c r="GMH77" s="473"/>
      <c r="GMI77" s="473"/>
      <c r="GMJ77" s="473"/>
      <c r="GMK77" s="473"/>
      <c r="GML77" s="473"/>
      <c r="GMM77" s="473"/>
      <c r="GMN77" s="473"/>
      <c r="GMO77" s="473"/>
      <c r="GMP77" s="473"/>
      <c r="GMQ77" s="473"/>
      <c r="GMR77" s="473"/>
      <c r="GMS77" s="473"/>
      <c r="GMT77" s="473"/>
      <c r="GMU77" s="473"/>
      <c r="GMV77" s="473"/>
      <c r="GMW77" s="473"/>
      <c r="GMX77" s="473"/>
      <c r="GMY77" s="473"/>
      <c r="GMZ77" s="473"/>
      <c r="GNA77" s="473"/>
      <c r="GNB77" s="473"/>
      <c r="GNC77" s="473"/>
      <c r="GND77" s="473"/>
      <c r="GNE77" s="473"/>
      <c r="GNF77" s="473"/>
      <c r="GNG77" s="473"/>
      <c r="GNH77" s="473"/>
      <c r="GNI77" s="473"/>
      <c r="GNJ77" s="473"/>
      <c r="GNK77" s="473"/>
      <c r="GNL77" s="473"/>
      <c r="GNM77" s="473"/>
      <c r="GNN77" s="473"/>
      <c r="GNO77" s="473"/>
      <c r="GNP77" s="473"/>
      <c r="GNQ77" s="473"/>
      <c r="GNR77" s="473"/>
      <c r="GNS77" s="473"/>
      <c r="GNT77" s="473"/>
      <c r="GNU77" s="473"/>
      <c r="GNV77" s="473"/>
      <c r="GNW77" s="473"/>
      <c r="GNX77" s="473"/>
      <c r="GNY77" s="473"/>
      <c r="GNZ77" s="473"/>
      <c r="GOA77" s="473"/>
      <c r="GOB77" s="473"/>
      <c r="GOC77" s="473"/>
      <c r="GOD77" s="473"/>
      <c r="GOE77" s="473"/>
      <c r="GOF77" s="473"/>
      <c r="GOG77" s="473"/>
      <c r="GOH77" s="473"/>
      <c r="GOI77" s="473"/>
      <c r="GOJ77" s="473"/>
      <c r="GOK77" s="473"/>
      <c r="GOL77" s="473"/>
      <c r="GOM77" s="473"/>
      <c r="GON77" s="473"/>
      <c r="GOO77" s="473"/>
      <c r="GOP77" s="473"/>
      <c r="GOQ77" s="473"/>
      <c r="GOR77" s="473"/>
      <c r="GOS77" s="473"/>
      <c r="GOT77" s="473"/>
      <c r="GOU77" s="473"/>
      <c r="GOV77" s="473"/>
      <c r="GOW77" s="473"/>
      <c r="GOX77" s="473"/>
      <c r="GOY77" s="473"/>
      <c r="GOZ77" s="473"/>
      <c r="GPA77" s="473"/>
      <c r="GPB77" s="473"/>
      <c r="GPC77" s="473"/>
      <c r="GPD77" s="473"/>
      <c r="GPE77" s="473"/>
      <c r="GPF77" s="473"/>
      <c r="GPG77" s="473"/>
      <c r="GPH77" s="473"/>
      <c r="GPI77" s="473"/>
      <c r="GPJ77" s="473"/>
      <c r="GPK77" s="473"/>
      <c r="GPL77" s="473"/>
      <c r="GPM77" s="473"/>
      <c r="GPN77" s="473"/>
      <c r="GPO77" s="473"/>
      <c r="GPP77" s="473"/>
      <c r="GPQ77" s="473"/>
      <c r="GPR77" s="473"/>
      <c r="GPS77" s="473"/>
      <c r="GPT77" s="473"/>
      <c r="GPU77" s="473"/>
      <c r="GPV77" s="473"/>
      <c r="GPW77" s="473"/>
      <c r="GPX77" s="473"/>
      <c r="GPY77" s="473"/>
      <c r="GPZ77" s="473"/>
      <c r="GQA77" s="473"/>
      <c r="GQB77" s="473"/>
      <c r="GQC77" s="473"/>
      <c r="GQD77" s="473"/>
      <c r="GQE77" s="473"/>
      <c r="GQF77" s="473"/>
      <c r="GQG77" s="473"/>
      <c r="GQH77" s="473"/>
      <c r="GQI77" s="473"/>
      <c r="GQJ77" s="473"/>
      <c r="GQK77" s="473"/>
      <c r="GQL77" s="473"/>
      <c r="GQM77" s="473"/>
      <c r="GQN77" s="473"/>
      <c r="GQO77" s="473"/>
      <c r="GQP77" s="473"/>
      <c r="GQQ77" s="473"/>
      <c r="GQR77" s="473"/>
      <c r="GQS77" s="473"/>
      <c r="GQT77" s="473"/>
      <c r="GQU77" s="473"/>
      <c r="GQV77" s="473"/>
      <c r="GQW77" s="473"/>
      <c r="GQX77" s="473"/>
      <c r="GQY77" s="473"/>
      <c r="GQZ77" s="473"/>
      <c r="GRA77" s="473"/>
      <c r="GRB77" s="473"/>
      <c r="GRC77" s="473"/>
      <c r="GRD77" s="473"/>
      <c r="GRE77" s="473"/>
      <c r="GRF77" s="473"/>
      <c r="GRG77" s="473"/>
      <c r="GRH77" s="473"/>
      <c r="GRI77" s="473"/>
      <c r="GRJ77" s="473"/>
      <c r="GRK77" s="473"/>
      <c r="GRL77" s="473"/>
      <c r="GRM77" s="473"/>
      <c r="GRN77" s="473"/>
      <c r="GRO77" s="473"/>
      <c r="GRP77" s="473"/>
      <c r="GRQ77" s="473"/>
      <c r="GRR77" s="473"/>
      <c r="GRS77" s="473"/>
      <c r="GRT77" s="473"/>
      <c r="GRU77" s="473"/>
      <c r="GRV77" s="473"/>
      <c r="GRW77" s="473"/>
      <c r="GRX77" s="473"/>
      <c r="GRY77" s="473"/>
      <c r="GRZ77" s="473"/>
      <c r="GSA77" s="473"/>
      <c r="GSB77" s="473"/>
      <c r="GSC77" s="473"/>
      <c r="GSD77" s="473"/>
      <c r="GSE77" s="473"/>
      <c r="GSF77" s="473"/>
      <c r="GSG77" s="473"/>
      <c r="GSH77" s="473"/>
      <c r="GSI77" s="473"/>
      <c r="GSJ77" s="473"/>
      <c r="GSK77" s="473"/>
      <c r="GSL77" s="473"/>
      <c r="GSM77" s="473"/>
      <c r="GSN77" s="473"/>
      <c r="GSO77" s="473"/>
      <c r="GSP77" s="473"/>
      <c r="GSQ77" s="473"/>
      <c r="GSR77" s="473"/>
      <c r="GSS77" s="473"/>
      <c r="GST77" s="473"/>
      <c r="GSU77" s="473"/>
      <c r="GSV77" s="473"/>
      <c r="GSW77" s="473"/>
      <c r="GSX77" s="473"/>
      <c r="GSY77" s="473"/>
      <c r="GSZ77" s="473"/>
      <c r="GTA77" s="473"/>
      <c r="GTB77" s="473"/>
      <c r="GTC77" s="473"/>
      <c r="GTD77" s="473"/>
      <c r="GTE77" s="473"/>
      <c r="GTF77" s="473"/>
      <c r="GTG77" s="473"/>
      <c r="GTH77" s="473"/>
      <c r="GTI77" s="473"/>
      <c r="GTJ77" s="473"/>
      <c r="GTK77" s="473"/>
      <c r="GTL77" s="473"/>
      <c r="GTM77" s="473"/>
      <c r="GTN77" s="473"/>
      <c r="GTO77" s="473"/>
      <c r="GTP77" s="473"/>
      <c r="GTQ77" s="473"/>
      <c r="GTR77" s="473"/>
      <c r="GTS77" s="473"/>
      <c r="GTT77" s="473"/>
      <c r="GTU77" s="473"/>
      <c r="GTV77" s="473"/>
      <c r="GTW77" s="473"/>
      <c r="GTX77" s="473"/>
      <c r="GTY77" s="473"/>
      <c r="GTZ77" s="473"/>
      <c r="GUA77" s="473"/>
      <c r="GUB77" s="473"/>
      <c r="GUC77" s="473"/>
      <c r="GUD77" s="473"/>
      <c r="GUE77" s="473"/>
      <c r="GUF77" s="473"/>
      <c r="GUG77" s="473"/>
      <c r="GUH77" s="473"/>
      <c r="GUI77" s="473"/>
      <c r="GUJ77" s="473"/>
      <c r="GUK77" s="473"/>
      <c r="GUL77" s="473"/>
      <c r="GUM77" s="473"/>
      <c r="GUN77" s="473"/>
      <c r="GUO77" s="473"/>
      <c r="GUP77" s="473"/>
      <c r="GUQ77" s="473"/>
      <c r="GUR77" s="473"/>
      <c r="GUS77" s="473"/>
      <c r="GUT77" s="473"/>
      <c r="GUU77" s="473"/>
      <c r="GUV77" s="473"/>
      <c r="GUW77" s="473"/>
      <c r="GUX77" s="473"/>
      <c r="GUY77" s="473"/>
      <c r="GUZ77" s="473"/>
      <c r="GVA77" s="473"/>
      <c r="GVB77" s="473"/>
      <c r="GVC77" s="473"/>
      <c r="GVD77" s="473"/>
      <c r="GVE77" s="473"/>
      <c r="GVF77" s="473"/>
      <c r="GVG77" s="473"/>
      <c r="GVH77" s="473"/>
      <c r="GVI77" s="473"/>
      <c r="GVJ77" s="473"/>
      <c r="GVK77" s="473"/>
      <c r="GVL77" s="473"/>
      <c r="GVM77" s="473"/>
      <c r="GVN77" s="473"/>
      <c r="GVO77" s="473"/>
      <c r="GVP77" s="473"/>
      <c r="GVQ77" s="473"/>
      <c r="GVR77" s="473"/>
      <c r="GVS77" s="473"/>
      <c r="GVT77" s="473"/>
      <c r="GVU77" s="473"/>
      <c r="GVV77" s="473"/>
      <c r="GVW77" s="473"/>
      <c r="GVX77" s="473"/>
      <c r="GVY77" s="473"/>
      <c r="GVZ77" s="473"/>
      <c r="GWA77" s="473"/>
      <c r="GWB77" s="473"/>
      <c r="GWC77" s="473"/>
      <c r="GWD77" s="473"/>
      <c r="GWE77" s="473"/>
      <c r="GWF77" s="473"/>
      <c r="GWG77" s="473"/>
      <c r="GWH77" s="473"/>
      <c r="GWI77" s="473"/>
      <c r="GWJ77" s="473"/>
      <c r="GWK77" s="473"/>
      <c r="GWL77" s="473"/>
      <c r="GWM77" s="473"/>
      <c r="GWN77" s="473"/>
      <c r="GWO77" s="473"/>
      <c r="GWP77" s="473"/>
      <c r="GWQ77" s="473"/>
      <c r="GWR77" s="473"/>
      <c r="GWS77" s="473"/>
      <c r="GWT77" s="473"/>
      <c r="GWU77" s="473"/>
      <c r="GWV77" s="473"/>
      <c r="GWW77" s="473"/>
      <c r="GWX77" s="473"/>
      <c r="GWY77" s="473"/>
      <c r="GWZ77" s="473"/>
      <c r="GXA77" s="473"/>
      <c r="GXB77" s="473"/>
      <c r="GXC77" s="473"/>
      <c r="GXD77" s="473"/>
      <c r="GXE77" s="473"/>
      <c r="GXF77" s="473"/>
      <c r="GXG77" s="473"/>
      <c r="GXH77" s="473"/>
      <c r="GXI77" s="473"/>
      <c r="GXJ77" s="473"/>
      <c r="GXK77" s="473"/>
      <c r="GXL77" s="473"/>
      <c r="GXM77" s="473"/>
      <c r="GXN77" s="473"/>
      <c r="GXO77" s="473"/>
      <c r="GXP77" s="473"/>
      <c r="GXQ77" s="473"/>
      <c r="GXR77" s="473"/>
      <c r="GXS77" s="473"/>
      <c r="GXT77" s="473"/>
      <c r="GXU77" s="473"/>
      <c r="GXV77" s="473"/>
      <c r="GXW77" s="473"/>
      <c r="GXX77" s="473"/>
      <c r="GXY77" s="473"/>
      <c r="GXZ77" s="473"/>
      <c r="GYA77" s="473"/>
      <c r="GYB77" s="473"/>
      <c r="GYC77" s="473"/>
      <c r="GYD77" s="473"/>
      <c r="GYE77" s="473"/>
      <c r="GYF77" s="473"/>
      <c r="GYG77" s="473"/>
      <c r="GYH77" s="473"/>
      <c r="GYI77" s="473"/>
      <c r="GYJ77" s="473"/>
      <c r="GYK77" s="473"/>
      <c r="GYL77" s="473"/>
      <c r="GYM77" s="473"/>
      <c r="GYN77" s="473"/>
      <c r="GYO77" s="473"/>
      <c r="GYP77" s="473"/>
      <c r="GYQ77" s="473"/>
      <c r="GYR77" s="473"/>
      <c r="GYS77" s="473"/>
      <c r="GYT77" s="473"/>
      <c r="GYU77" s="473"/>
      <c r="GYV77" s="473"/>
      <c r="GYW77" s="473"/>
      <c r="GYX77" s="473"/>
      <c r="GYY77" s="473"/>
      <c r="GYZ77" s="473"/>
      <c r="GZA77" s="473"/>
      <c r="GZB77" s="473"/>
      <c r="GZC77" s="473"/>
      <c r="GZD77" s="473"/>
      <c r="GZE77" s="473"/>
      <c r="GZF77" s="473"/>
      <c r="GZG77" s="473"/>
      <c r="GZH77" s="473"/>
      <c r="GZI77" s="473"/>
      <c r="GZJ77" s="473"/>
      <c r="GZK77" s="473"/>
      <c r="GZL77" s="473"/>
      <c r="GZM77" s="473"/>
      <c r="GZN77" s="473"/>
      <c r="GZO77" s="473"/>
      <c r="GZP77" s="473"/>
      <c r="GZQ77" s="473"/>
      <c r="GZR77" s="473"/>
      <c r="GZS77" s="473"/>
      <c r="GZT77" s="473"/>
      <c r="GZU77" s="473"/>
      <c r="GZV77" s="473"/>
      <c r="GZW77" s="473"/>
      <c r="GZX77" s="473"/>
      <c r="GZY77" s="473"/>
      <c r="GZZ77" s="473"/>
      <c r="HAA77" s="473"/>
      <c r="HAB77" s="473"/>
      <c r="HAC77" s="473"/>
      <c r="HAD77" s="473"/>
      <c r="HAE77" s="473"/>
      <c r="HAF77" s="473"/>
      <c r="HAG77" s="473"/>
      <c r="HAH77" s="473"/>
      <c r="HAI77" s="473"/>
      <c r="HAJ77" s="473"/>
      <c r="HAK77" s="473"/>
      <c r="HAL77" s="473"/>
      <c r="HAM77" s="473"/>
      <c r="HAN77" s="473"/>
      <c r="HAO77" s="473"/>
      <c r="HAP77" s="473"/>
      <c r="HAQ77" s="473"/>
      <c r="HAR77" s="473"/>
      <c r="HAS77" s="473"/>
      <c r="HAT77" s="473"/>
      <c r="HAU77" s="473"/>
      <c r="HAV77" s="473"/>
      <c r="HAW77" s="473"/>
      <c r="HAX77" s="473"/>
      <c r="HAY77" s="473"/>
      <c r="HAZ77" s="473"/>
      <c r="HBA77" s="473"/>
      <c r="HBB77" s="473"/>
      <c r="HBC77" s="473"/>
      <c r="HBD77" s="473"/>
      <c r="HBE77" s="473"/>
      <c r="HBF77" s="473"/>
      <c r="HBG77" s="473"/>
      <c r="HBH77" s="473"/>
      <c r="HBI77" s="473"/>
      <c r="HBJ77" s="473"/>
      <c r="HBK77" s="473"/>
      <c r="HBL77" s="473"/>
      <c r="HBM77" s="473"/>
      <c r="HBN77" s="473"/>
      <c r="HBO77" s="473"/>
      <c r="HBP77" s="473"/>
      <c r="HBQ77" s="473"/>
      <c r="HBR77" s="473"/>
      <c r="HBS77" s="473"/>
      <c r="HBT77" s="473"/>
      <c r="HBU77" s="473"/>
      <c r="HBV77" s="473"/>
      <c r="HBW77" s="473"/>
      <c r="HBX77" s="473"/>
      <c r="HBY77" s="473"/>
      <c r="HBZ77" s="473"/>
      <c r="HCA77" s="473"/>
      <c r="HCB77" s="473"/>
      <c r="HCC77" s="473"/>
      <c r="HCD77" s="473"/>
      <c r="HCE77" s="473"/>
      <c r="HCF77" s="473"/>
      <c r="HCG77" s="473"/>
      <c r="HCH77" s="473"/>
      <c r="HCI77" s="473"/>
      <c r="HCJ77" s="473"/>
      <c r="HCK77" s="473"/>
      <c r="HCL77" s="473"/>
      <c r="HCM77" s="473"/>
      <c r="HCN77" s="473"/>
      <c r="HCO77" s="473"/>
      <c r="HCP77" s="473"/>
      <c r="HCQ77" s="473"/>
      <c r="HCR77" s="473"/>
      <c r="HCS77" s="473"/>
      <c r="HCT77" s="473"/>
      <c r="HCU77" s="473"/>
      <c r="HCV77" s="473"/>
      <c r="HCW77" s="473"/>
      <c r="HCX77" s="473"/>
      <c r="HCY77" s="473"/>
      <c r="HCZ77" s="473"/>
      <c r="HDA77" s="473"/>
      <c r="HDB77" s="473"/>
      <c r="HDC77" s="473"/>
      <c r="HDD77" s="473"/>
      <c r="HDE77" s="473"/>
      <c r="HDF77" s="473"/>
      <c r="HDG77" s="473"/>
      <c r="HDH77" s="473"/>
      <c r="HDI77" s="473"/>
      <c r="HDJ77" s="473"/>
      <c r="HDK77" s="473"/>
      <c r="HDL77" s="473"/>
      <c r="HDM77" s="473"/>
      <c r="HDN77" s="473"/>
      <c r="HDO77" s="473"/>
      <c r="HDP77" s="473"/>
      <c r="HDQ77" s="473"/>
      <c r="HDR77" s="473"/>
      <c r="HDS77" s="473"/>
      <c r="HDT77" s="473"/>
      <c r="HDU77" s="473"/>
      <c r="HDV77" s="473"/>
      <c r="HDW77" s="473"/>
      <c r="HDX77" s="473"/>
      <c r="HDY77" s="473"/>
      <c r="HDZ77" s="473"/>
      <c r="HEA77" s="473"/>
      <c r="HEB77" s="473"/>
      <c r="HEC77" s="473"/>
      <c r="HED77" s="473"/>
      <c r="HEE77" s="473"/>
      <c r="HEF77" s="473"/>
      <c r="HEG77" s="473"/>
      <c r="HEH77" s="473"/>
      <c r="HEI77" s="473"/>
      <c r="HEJ77" s="473"/>
      <c r="HEK77" s="473"/>
      <c r="HEL77" s="473"/>
      <c r="HEM77" s="473"/>
      <c r="HEN77" s="473"/>
      <c r="HEO77" s="473"/>
      <c r="HEP77" s="473"/>
      <c r="HEQ77" s="473"/>
      <c r="HER77" s="473"/>
      <c r="HES77" s="473"/>
      <c r="HET77" s="473"/>
      <c r="HEU77" s="473"/>
      <c r="HEV77" s="473"/>
      <c r="HEW77" s="473"/>
      <c r="HEX77" s="473"/>
      <c r="HEY77" s="473"/>
      <c r="HEZ77" s="473"/>
      <c r="HFA77" s="473"/>
      <c r="HFB77" s="473"/>
      <c r="HFC77" s="473"/>
      <c r="HFD77" s="473"/>
      <c r="HFE77" s="473"/>
      <c r="HFF77" s="473"/>
      <c r="HFG77" s="473"/>
      <c r="HFH77" s="473"/>
      <c r="HFI77" s="473"/>
      <c r="HFJ77" s="473"/>
      <c r="HFK77" s="473"/>
      <c r="HFL77" s="473"/>
      <c r="HFM77" s="473"/>
      <c r="HFN77" s="473"/>
      <c r="HFO77" s="473"/>
      <c r="HFP77" s="473"/>
      <c r="HFQ77" s="473"/>
      <c r="HFR77" s="473"/>
      <c r="HFS77" s="473"/>
      <c r="HFT77" s="473"/>
      <c r="HFU77" s="473"/>
      <c r="HFV77" s="473"/>
      <c r="HFW77" s="473"/>
      <c r="HFX77" s="473"/>
      <c r="HFY77" s="473"/>
      <c r="HFZ77" s="473"/>
      <c r="HGA77" s="473"/>
      <c r="HGB77" s="473"/>
      <c r="HGC77" s="473"/>
      <c r="HGD77" s="473"/>
      <c r="HGE77" s="473"/>
      <c r="HGF77" s="473"/>
      <c r="HGG77" s="473"/>
      <c r="HGH77" s="473"/>
      <c r="HGI77" s="473"/>
      <c r="HGJ77" s="473"/>
      <c r="HGK77" s="473"/>
      <c r="HGL77" s="473"/>
      <c r="HGM77" s="473"/>
      <c r="HGN77" s="473"/>
      <c r="HGO77" s="473"/>
      <c r="HGP77" s="473"/>
      <c r="HGQ77" s="473"/>
      <c r="HGR77" s="473"/>
      <c r="HGS77" s="473"/>
      <c r="HGT77" s="473"/>
      <c r="HGU77" s="473"/>
      <c r="HGV77" s="473"/>
      <c r="HGW77" s="473"/>
      <c r="HGX77" s="473"/>
      <c r="HGY77" s="473"/>
      <c r="HGZ77" s="473"/>
      <c r="HHA77" s="473"/>
      <c r="HHB77" s="473"/>
      <c r="HHC77" s="473"/>
      <c r="HHD77" s="473"/>
      <c r="HHE77" s="473"/>
      <c r="HHF77" s="473"/>
      <c r="HHG77" s="473"/>
      <c r="HHH77" s="473"/>
      <c r="HHI77" s="473"/>
      <c r="HHJ77" s="473"/>
      <c r="HHK77" s="473"/>
      <c r="HHL77" s="473"/>
      <c r="HHM77" s="473"/>
      <c r="HHN77" s="473"/>
      <c r="HHO77" s="473"/>
      <c r="HHP77" s="473"/>
      <c r="HHQ77" s="473"/>
      <c r="HHR77" s="473"/>
      <c r="HHS77" s="473"/>
      <c r="HHT77" s="473"/>
      <c r="HHU77" s="473"/>
      <c r="HHV77" s="473"/>
      <c r="HHW77" s="473"/>
      <c r="HHX77" s="473"/>
      <c r="HHY77" s="473"/>
      <c r="HHZ77" s="473"/>
      <c r="HIA77" s="473"/>
      <c r="HIB77" s="473"/>
      <c r="HIC77" s="473"/>
      <c r="HID77" s="473"/>
      <c r="HIE77" s="473"/>
      <c r="HIF77" s="473"/>
      <c r="HIG77" s="473"/>
      <c r="HIH77" s="473"/>
      <c r="HII77" s="473"/>
      <c r="HIJ77" s="473"/>
      <c r="HIK77" s="473"/>
      <c r="HIL77" s="473"/>
      <c r="HIM77" s="473"/>
      <c r="HIN77" s="473"/>
      <c r="HIO77" s="473"/>
      <c r="HIP77" s="473"/>
      <c r="HIQ77" s="473"/>
      <c r="HIR77" s="473"/>
      <c r="HIS77" s="473"/>
      <c r="HIT77" s="473"/>
      <c r="HIU77" s="473"/>
      <c r="HIV77" s="473"/>
      <c r="HIW77" s="473"/>
      <c r="HIX77" s="473"/>
      <c r="HIY77" s="473"/>
      <c r="HIZ77" s="473"/>
      <c r="HJA77" s="473"/>
      <c r="HJB77" s="473"/>
      <c r="HJC77" s="473"/>
      <c r="HJD77" s="473"/>
      <c r="HJE77" s="473"/>
      <c r="HJF77" s="473"/>
      <c r="HJG77" s="473"/>
      <c r="HJH77" s="473"/>
      <c r="HJI77" s="473"/>
      <c r="HJJ77" s="473"/>
      <c r="HJK77" s="473"/>
      <c r="HJL77" s="473"/>
      <c r="HJM77" s="473"/>
      <c r="HJN77" s="473"/>
      <c r="HJO77" s="473"/>
      <c r="HJP77" s="473"/>
      <c r="HJQ77" s="473"/>
      <c r="HJR77" s="473"/>
      <c r="HJS77" s="473"/>
      <c r="HJT77" s="473"/>
      <c r="HJU77" s="473"/>
      <c r="HJV77" s="473"/>
      <c r="HJW77" s="473"/>
      <c r="HJX77" s="473"/>
      <c r="HJY77" s="473"/>
      <c r="HJZ77" s="473"/>
      <c r="HKA77" s="473"/>
      <c r="HKB77" s="473"/>
      <c r="HKC77" s="473"/>
      <c r="HKD77" s="473"/>
      <c r="HKE77" s="473"/>
      <c r="HKF77" s="473"/>
      <c r="HKG77" s="473"/>
      <c r="HKH77" s="473"/>
      <c r="HKI77" s="473"/>
      <c r="HKJ77" s="473"/>
      <c r="HKK77" s="473"/>
      <c r="HKL77" s="473"/>
      <c r="HKM77" s="473"/>
      <c r="HKN77" s="473"/>
      <c r="HKO77" s="473"/>
      <c r="HKP77" s="473"/>
      <c r="HKQ77" s="473"/>
      <c r="HKR77" s="473"/>
      <c r="HKS77" s="473"/>
      <c r="HKT77" s="473"/>
      <c r="HKU77" s="473"/>
      <c r="HKV77" s="473"/>
      <c r="HKW77" s="473"/>
      <c r="HKX77" s="473"/>
      <c r="HKY77" s="473"/>
      <c r="HKZ77" s="473"/>
      <c r="HLA77" s="473"/>
      <c r="HLB77" s="473"/>
      <c r="HLC77" s="473"/>
      <c r="HLD77" s="473"/>
      <c r="HLE77" s="473"/>
      <c r="HLF77" s="473"/>
      <c r="HLG77" s="473"/>
      <c r="HLH77" s="473"/>
      <c r="HLI77" s="473"/>
      <c r="HLJ77" s="473"/>
      <c r="HLK77" s="473"/>
      <c r="HLL77" s="473"/>
      <c r="HLM77" s="473"/>
      <c r="HLN77" s="473"/>
      <c r="HLO77" s="473"/>
      <c r="HLP77" s="473"/>
      <c r="HLQ77" s="473"/>
      <c r="HLR77" s="473"/>
      <c r="HLS77" s="473"/>
      <c r="HLT77" s="473"/>
      <c r="HLU77" s="473"/>
      <c r="HLV77" s="473"/>
      <c r="HLW77" s="473"/>
      <c r="HLX77" s="473"/>
      <c r="HLY77" s="473"/>
      <c r="HLZ77" s="473"/>
      <c r="HMA77" s="473"/>
      <c r="HMB77" s="473"/>
      <c r="HMC77" s="473"/>
      <c r="HMD77" s="473"/>
      <c r="HME77" s="473"/>
      <c r="HMF77" s="473"/>
      <c r="HMG77" s="473"/>
      <c r="HMH77" s="473"/>
      <c r="HMI77" s="473"/>
      <c r="HMJ77" s="473"/>
      <c r="HMK77" s="473"/>
      <c r="HML77" s="473"/>
      <c r="HMM77" s="473"/>
      <c r="HMN77" s="473"/>
      <c r="HMO77" s="473"/>
      <c r="HMP77" s="473"/>
      <c r="HMQ77" s="473"/>
      <c r="HMR77" s="473"/>
      <c r="HMS77" s="473"/>
      <c r="HMT77" s="473"/>
      <c r="HMU77" s="473"/>
      <c r="HMV77" s="473"/>
      <c r="HMW77" s="473"/>
      <c r="HMX77" s="473"/>
      <c r="HMY77" s="473"/>
      <c r="HMZ77" s="473"/>
      <c r="HNA77" s="473"/>
      <c r="HNB77" s="473"/>
      <c r="HNC77" s="473"/>
      <c r="HND77" s="473"/>
      <c r="HNE77" s="473"/>
      <c r="HNF77" s="473"/>
      <c r="HNG77" s="473"/>
      <c r="HNH77" s="473"/>
      <c r="HNI77" s="473"/>
      <c r="HNJ77" s="473"/>
      <c r="HNK77" s="473"/>
      <c r="HNL77" s="473"/>
      <c r="HNM77" s="473"/>
      <c r="HNN77" s="473"/>
      <c r="HNO77" s="473"/>
      <c r="HNP77" s="473"/>
      <c r="HNQ77" s="473"/>
      <c r="HNR77" s="473"/>
      <c r="HNS77" s="473"/>
      <c r="HNT77" s="473"/>
      <c r="HNU77" s="473"/>
      <c r="HNV77" s="473"/>
      <c r="HNW77" s="473"/>
      <c r="HNX77" s="473"/>
      <c r="HNY77" s="473"/>
      <c r="HNZ77" s="473"/>
      <c r="HOA77" s="473"/>
      <c r="HOB77" s="473"/>
      <c r="HOC77" s="473"/>
      <c r="HOD77" s="473"/>
      <c r="HOE77" s="473"/>
      <c r="HOF77" s="473"/>
      <c r="HOG77" s="473"/>
      <c r="HOH77" s="473"/>
      <c r="HOI77" s="473"/>
      <c r="HOJ77" s="473"/>
      <c r="HOK77" s="473"/>
      <c r="HOL77" s="473"/>
      <c r="HOM77" s="473"/>
      <c r="HON77" s="473"/>
      <c r="HOO77" s="473"/>
      <c r="HOP77" s="473"/>
      <c r="HOQ77" s="473"/>
      <c r="HOR77" s="473"/>
      <c r="HOS77" s="473"/>
      <c r="HOT77" s="473"/>
      <c r="HOU77" s="473"/>
      <c r="HOV77" s="473"/>
      <c r="HOW77" s="473"/>
      <c r="HOX77" s="473"/>
      <c r="HOY77" s="473"/>
      <c r="HOZ77" s="473"/>
      <c r="HPA77" s="473"/>
      <c r="HPB77" s="473"/>
      <c r="HPC77" s="473"/>
      <c r="HPD77" s="473"/>
      <c r="HPE77" s="473"/>
      <c r="HPF77" s="473"/>
      <c r="HPG77" s="473"/>
      <c r="HPH77" s="473"/>
      <c r="HPI77" s="473"/>
      <c r="HPJ77" s="473"/>
      <c r="HPK77" s="473"/>
      <c r="HPL77" s="473"/>
      <c r="HPM77" s="473"/>
      <c r="HPN77" s="473"/>
      <c r="HPO77" s="473"/>
      <c r="HPP77" s="473"/>
      <c r="HPQ77" s="473"/>
      <c r="HPR77" s="473"/>
      <c r="HPS77" s="473"/>
      <c r="HPT77" s="473"/>
      <c r="HPU77" s="473"/>
      <c r="HPV77" s="473"/>
      <c r="HPW77" s="473"/>
      <c r="HPX77" s="473"/>
      <c r="HPY77" s="473"/>
      <c r="HPZ77" s="473"/>
      <c r="HQA77" s="473"/>
      <c r="HQB77" s="473"/>
      <c r="HQC77" s="473"/>
      <c r="HQD77" s="473"/>
      <c r="HQE77" s="473"/>
      <c r="HQF77" s="473"/>
      <c r="HQG77" s="473"/>
      <c r="HQH77" s="473"/>
      <c r="HQI77" s="473"/>
      <c r="HQJ77" s="473"/>
      <c r="HQK77" s="473"/>
      <c r="HQL77" s="473"/>
      <c r="HQM77" s="473"/>
      <c r="HQN77" s="473"/>
      <c r="HQO77" s="473"/>
      <c r="HQP77" s="473"/>
      <c r="HQQ77" s="473"/>
      <c r="HQR77" s="473"/>
      <c r="HQS77" s="473"/>
      <c r="HQT77" s="473"/>
      <c r="HQU77" s="473"/>
      <c r="HQV77" s="473"/>
      <c r="HQW77" s="473"/>
      <c r="HQX77" s="473"/>
      <c r="HQY77" s="473"/>
      <c r="HQZ77" s="473"/>
      <c r="HRA77" s="473"/>
      <c r="HRB77" s="473"/>
      <c r="HRC77" s="473"/>
      <c r="HRD77" s="473"/>
      <c r="HRE77" s="473"/>
      <c r="HRF77" s="473"/>
      <c r="HRG77" s="473"/>
      <c r="HRH77" s="473"/>
      <c r="HRI77" s="473"/>
      <c r="HRJ77" s="473"/>
      <c r="HRK77" s="473"/>
      <c r="HRL77" s="473"/>
      <c r="HRM77" s="473"/>
      <c r="HRN77" s="473"/>
      <c r="HRO77" s="473"/>
      <c r="HRP77" s="473"/>
      <c r="HRQ77" s="473"/>
      <c r="HRR77" s="473"/>
      <c r="HRS77" s="473"/>
      <c r="HRT77" s="473"/>
      <c r="HRU77" s="473"/>
      <c r="HRV77" s="473"/>
      <c r="HRW77" s="473"/>
      <c r="HRX77" s="473"/>
      <c r="HRY77" s="473"/>
      <c r="HRZ77" s="473"/>
      <c r="HSA77" s="473"/>
      <c r="HSB77" s="473"/>
      <c r="HSC77" s="473"/>
      <c r="HSD77" s="473"/>
      <c r="HSE77" s="473"/>
      <c r="HSF77" s="473"/>
      <c r="HSG77" s="473"/>
      <c r="HSH77" s="473"/>
      <c r="HSI77" s="473"/>
      <c r="HSJ77" s="473"/>
      <c r="HSK77" s="473"/>
      <c r="HSL77" s="473"/>
      <c r="HSM77" s="473"/>
      <c r="HSN77" s="473"/>
      <c r="HSO77" s="473"/>
      <c r="HSP77" s="473"/>
      <c r="HSQ77" s="473"/>
      <c r="HSR77" s="473"/>
      <c r="HSS77" s="473"/>
      <c r="HST77" s="473"/>
      <c r="HSU77" s="473"/>
      <c r="HSV77" s="473"/>
      <c r="HSW77" s="473"/>
      <c r="HSX77" s="473"/>
      <c r="HSY77" s="473"/>
      <c r="HSZ77" s="473"/>
      <c r="HTA77" s="473"/>
      <c r="HTB77" s="473"/>
      <c r="HTC77" s="473"/>
      <c r="HTD77" s="473"/>
      <c r="HTE77" s="473"/>
      <c r="HTF77" s="473"/>
      <c r="HTG77" s="473"/>
      <c r="HTH77" s="473"/>
      <c r="HTI77" s="473"/>
      <c r="HTJ77" s="473"/>
      <c r="HTK77" s="473"/>
      <c r="HTL77" s="473"/>
      <c r="HTM77" s="473"/>
      <c r="HTN77" s="473"/>
      <c r="HTO77" s="473"/>
      <c r="HTP77" s="473"/>
      <c r="HTQ77" s="473"/>
      <c r="HTR77" s="473"/>
      <c r="HTS77" s="473"/>
      <c r="HTT77" s="473"/>
      <c r="HTU77" s="473"/>
      <c r="HTV77" s="473"/>
      <c r="HTW77" s="473"/>
      <c r="HTX77" s="473"/>
      <c r="HTY77" s="473"/>
      <c r="HTZ77" s="473"/>
      <c r="HUA77" s="473"/>
      <c r="HUB77" s="473"/>
      <c r="HUC77" s="473"/>
      <c r="HUD77" s="473"/>
      <c r="HUE77" s="473"/>
      <c r="HUF77" s="473"/>
      <c r="HUG77" s="473"/>
      <c r="HUH77" s="473"/>
      <c r="HUI77" s="473"/>
      <c r="HUJ77" s="473"/>
      <c r="HUK77" s="473"/>
      <c r="HUL77" s="473"/>
      <c r="HUM77" s="473"/>
      <c r="HUN77" s="473"/>
      <c r="HUO77" s="473"/>
      <c r="HUP77" s="473"/>
      <c r="HUQ77" s="473"/>
      <c r="HUR77" s="473"/>
      <c r="HUS77" s="473"/>
      <c r="HUT77" s="473"/>
      <c r="HUU77" s="473"/>
      <c r="HUV77" s="473"/>
      <c r="HUW77" s="473"/>
      <c r="HUX77" s="473"/>
      <c r="HUY77" s="473"/>
      <c r="HUZ77" s="473"/>
      <c r="HVA77" s="473"/>
      <c r="HVB77" s="473"/>
      <c r="HVC77" s="473"/>
      <c r="HVD77" s="473"/>
      <c r="HVE77" s="473"/>
      <c r="HVF77" s="473"/>
      <c r="HVG77" s="473"/>
      <c r="HVH77" s="473"/>
      <c r="HVI77" s="473"/>
      <c r="HVJ77" s="473"/>
      <c r="HVK77" s="473"/>
      <c r="HVL77" s="473"/>
      <c r="HVM77" s="473"/>
      <c r="HVN77" s="473"/>
      <c r="HVO77" s="473"/>
      <c r="HVP77" s="473"/>
      <c r="HVQ77" s="473"/>
      <c r="HVR77" s="473"/>
      <c r="HVS77" s="473"/>
      <c r="HVT77" s="473"/>
      <c r="HVU77" s="473"/>
      <c r="HVV77" s="473"/>
      <c r="HVW77" s="473"/>
      <c r="HVX77" s="473"/>
      <c r="HVY77" s="473"/>
      <c r="HVZ77" s="473"/>
      <c r="HWA77" s="473"/>
      <c r="HWB77" s="473"/>
      <c r="HWC77" s="473"/>
      <c r="HWD77" s="473"/>
      <c r="HWE77" s="473"/>
      <c r="HWF77" s="473"/>
      <c r="HWG77" s="473"/>
      <c r="HWH77" s="473"/>
      <c r="HWI77" s="473"/>
      <c r="HWJ77" s="473"/>
      <c r="HWK77" s="473"/>
      <c r="HWL77" s="473"/>
      <c r="HWM77" s="473"/>
      <c r="HWN77" s="473"/>
      <c r="HWO77" s="473"/>
      <c r="HWP77" s="473"/>
      <c r="HWQ77" s="473"/>
      <c r="HWR77" s="473"/>
      <c r="HWS77" s="473"/>
      <c r="HWT77" s="473"/>
      <c r="HWU77" s="473"/>
      <c r="HWV77" s="473"/>
      <c r="HWW77" s="473"/>
      <c r="HWX77" s="473"/>
      <c r="HWY77" s="473"/>
      <c r="HWZ77" s="473"/>
      <c r="HXA77" s="473"/>
      <c r="HXB77" s="473"/>
      <c r="HXC77" s="473"/>
      <c r="HXD77" s="473"/>
      <c r="HXE77" s="473"/>
      <c r="HXF77" s="473"/>
      <c r="HXG77" s="473"/>
      <c r="HXH77" s="473"/>
      <c r="HXI77" s="473"/>
      <c r="HXJ77" s="473"/>
      <c r="HXK77" s="473"/>
      <c r="HXL77" s="473"/>
      <c r="HXM77" s="473"/>
      <c r="HXN77" s="473"/>
      <c r="HXO77" s="473"/>
      <c r="HXP77" s="473"/>
      <c r="HXQ77" s="473"/>
      <c r="HXR77" s="473"/>
      <c r="HXS77" s="473"/>
      <c r="HXT77" s="473"/>
      <c r="HXU77" s="473"/>
      <c r="HXV77" s="473"/>
      <c r="HXW77" s="473"/>
      <c r="HXX77" s="473"/>
      <c r="HXY77" s="473"/>
      <c r="HXZ77" s="473"/>
      <c r="HYA77" s="473"/>
      <c r="HYB77" s="473"/>
      <c r="HYC77" s="473"/>
      <c r="HYD77" s="473"/>
      <c r="HYE77" s="473"/>
      <c r="HYF77" s="473"/>
      <c r="HYG77" s="473"/>
      <c r="HYH77" s="473"/>
      <c r="HYI77" s="473"/>
      <c r="HYJ77" s="473"/>
      <c r="HYK77" s="473"/>
      <c r="HYL77" s="473"/>
      <c r="HYM77" s="473"/>
      <c r="HYN77" s="473"/>
      <c r="HYO77" s="473"/>
      <c r="HYP77" s="473"/>
      <c r="HYQ77" s="473"/>
      <c r="HYR77" s="473"/>
      <c r="HYS77" s="473"/>
      <c r="HYT77" s="473"/>
      <c r="HYU77" s="473"/>
      <c r="HYV77" s="473"/>
      <c r="HYW77" s="473"/>
      <c r="HYX77" s="473"/>
      <c r="HYY77" s="473"/>
      <c r="HYZ77" s="473"/>
      <c r="HZA77" s="473"/>
      <c r="HZB77" s="473"/>
      <c r="HZC77" s="473"/>
      <c r="HZD77" s="473"/>
      <c r="HZE77" s="473"/>
      <c r="HZF77" s="473"/>
      <c r="HZG77" s="473"/>
      <c r="HZH77" s="473"/>
      <c r="HZI77" s="473"/>
      <c r="HZJ77" s="473"/>
      <c r="HZK77" s="473"/>
      <c r="HZL77" s="473"/>
      <c r="HZM77" s="473"/>
      <c r="HZN77" s="473"/>
      <c r="HZO77" s="473"/>
      <c r="HZP77" s="473"/>
      <c r="HZQ77" s="473"/>
      <c r="HZR77" s="473"/>
      <c r="HZS77" s="473"/>
      <c r="HZT77" s="473"/>
      <c r="HZU77" s="473"/>
      <c r="HZV77" s="473"/>
      <c r="HZW77" s="473"/>
      <c r="HZX77" s="473"/>
      <c r="HZY77" s="473"/>
      <c r="HZZ77" s="473"/>
      <c r="IAA77" s="473"/>
      <c r="IAB77" s="473"/>
      <c r="IAC77" s="473"/>
      <c r="IAD77" s="473"/>
      <c r="IAE77" s="473"/>
      <c r="IAF77" s="473"/>
      <c r="IAG77" s="473"/>
      <c r="IAH77" s="473"/>
      <c r="IAI77" s="473"/>
      <c r="IAJ77" s="473"/>
      <c r="IAK77" s="473"/>
      <c r="IAL77" s="473"/>
      <c r="IAM77" s="473"/>
      <c r="IAN77" s="473"/>
      <c r="IAO77" s="473"/>
      <c r="IAP77" s="473"/>
      <c r="IAQ77" s="473"/>
      <c r="IAR77" s="473"/>
      <c r="IAS77" s="473"/>
      <c r="IAT77" s="473"/>
      <c r="IAU77" s="473"/>
      <c r="IAV77" s="473"/>
      <c r="IAW77" s="473"/>
      <c r="IAX77" s="473"/>
      <c r="IAY77" s="473"/>
      <c r="IAZ77" s="473"/>
      <c r="IBA77" s="473"/>
      <c r="IBB77" s="473"/>
      <c r="IBC77" s="473"/>
      <c r="IBD77" s="473"/>
      <c r="IBE77" s="473"/>
      <c r="IBF77" s="473"/>
      <c r="IBG77" s="473"/>
      <c r="IBH77" s="473"/>
      <c r="IBI77" s="473"/>
      <c r="IBJ77" s="473"/>
      <c r="IBK77" s="473"/>
      <c r="IBL77" s="473"/>
      <c r="IBM77" s="473"/>
      <c r="IBN77" s="473"/>
      <c r="IBO77" s="473"/>
      <c r="IBP77" s="473"/>
      <c r="IBQ77" s="473"/>
      <c r="IBR77" s="473"/>
      <c r="IBS77" s="473"/>
      <c r="IBT77" s="473"/>
      <c r="IBU77" s="473"/>
      <c r="IBV77" s="473"/>
      <c r="IBW77" s="473"/>
      <c r="IBX77" s="473"/>
      <c r="IBY77" s="473"/>
      <c r="IBZ77" s="473"/>
      <c r="ICA77" s="473"/>
      <c r="ICB77" s="473"/>
      <c r="ICC77" s="473"/>
      <c r="ICD77" s="473"/>
      <c r="ICE77" s="473"/>
      <c r="ICF77" s="473"/>
      <c r="ICG77" s="473"/>
      <c r="ICH77" s="473"/>
      <c r="ICI77" s="473"/>
      <c r="ICJ77" s="473"/>
      <c r="ICK77" s="473"/>
      <c r="ICL77" s="473"/>
      <c r="ICM77" s="473"/>
      <c r="ICN77" s="473"/>
      <c r="ICO77" s="473"/>
      <c r="ICP77" s="473"/>
      <c r="ICQ77" s="473"/>
      <c r="ICR77" s="473"/>
      <c r="ICS77" s="473"/>
      <c r="ICT77" s="473"/>
      <c r="ICU77" s="473"/>
      <c r="ICV77" s="473"/>
      <c r="ICW77" s="473"/>
      <c r="ICX77" s="473"/>
      <c r="ICY77" s="473"/>
      <c r="ICZ77" s="473"/>
      <c r="IDA77" s="473"/>
      <c r="IDB77" s="473"/>
      <c r="IDC77" s="473"/>
      <c r="IDD77" s="473"/>
      <c r="IDE77" s="473"/>
      <c r="IDF77" s="473"/>
      <c r="IDG77" s="473"/>
      <c r="IDH77" s="473"/>
      <c r="IDI77" s="473"/>
      <c r="IDJ77" s="473"/>
      <c r="IDK77" s="473"/>
      <c r="IDL77" s="473"/>
      <c r="IDM77" s="473"/>
      <c r="IDN77" s="473"/>
      <c r="IDO77" s="473"/>
      <c r="IDP77" s="473"/>
      <c r="IDQ77" s="473"/>
      <c r="IDR77" s="473"/>
      <c r="IDS77" s="473"/>
      <c r="IDT77" s="473"/>
      <c r="IDU77" s="473"/>
      <c r="IDV77" s="473"/>
      <c r="IDW77" s="473"/>
      <c r="IDX77" s="473"/>
      <c r="IDY77" s="473"/>
      <c r="IDZ77" s="473"/>
      <c r="IEA77" s="473"/>
      <c r="IEB77" s="473"/>
      <c r="IEC77" s="473"/>
      <c r="IED77" s="473"/>
      <c r="IEE77" s="473"/>
      <c r="IEF77" s="473"/>
      <c r="IEG77" s="473"/>
      <c r="IEH77" s="473"/>
      <c r="IEI77" s="473"/>
      <c r="IEJ77" s="473"/>
      <c r="IEK77" s="473"/>
      <c r="IEL77" s="473"/>
      <c r="IEM77" s="473"/>
      <c r="IEN77" s="473"/>
      <c r="IEO77" s="473"/>
      <c r="IEP77" s="473"/>
      <c r="IEQ77" s="473"/>
      <c r="IER77" s="473"/>
      <c r="IES77" s="473"/>
      <c r="IET77" s="473"/>
      <c r="IEU77" s="473"/>
      <c r="IEV77" s="473"/>
      <c r="IEW77" s="473"/>
      <c r="IEX77" s="473"/>
      <c r="IEY77" s="473"/>
      <c r="IEZ77" s="473"/>
      <c r="IFA77" s="473"/>
      <c r="IFB77" s="473"/>
      <c r="IFC77" s="473"/>
      <c r="IFD77" s="473"/>
      <c r="IFE77" s="473"/>
      <c r="IFF77" s="473"/>
      <c r="IFG77" s="473"/>
      <c r="IFH77" s="473"/>
      <c r="IFI77" s="473"/>
      <c r="IFJ77" s="473"/>
      <c r="IFK77" s="473"/>
      <c r="IFL77" s="473"/>
      <c r="IFM77" s="473"/>
      <c r="IFN77" s="473"/>
      <c r="IFO77" s="473"/>
      <c r="IFP77" s="473"/>
      <c r="IFQ77" s="473"/>
      <c r="IFR77" s="473"/>
      <c r="IFS77" s="473"/>
      <c r="IFT77" s="473"/>
      <c r="IFU77" s="473"/>
      <c r="IFV77" s="473"/>
      <c r="IFW77" s="473"/>
      <c r="IFX77" s="473"/>
      <c r="IFY77" s="473"/>
      <c r="IFZ77" s="473"/>
      <c r="IGA77" s="473"/>
      <c r="IGB77" s="473"/>
      <c r="IGC77" s="473"/>
      <c r="IGD77" s="473"/>
      <c r="IGE77" s="473"/>
      <c r="IGF77" s="473"/>
      <c r="IGG77" s="473"/>
      <c r="IGH77" s="473"/>
      <c r="IGI77" s="473"/>
      <c r="IGJ77" s="473"/>
      <c r="IGK77" s="473"/>
      <c r="IGL77" s="473"/>
      <c r="IGM77" s="473"/>
      <c r="IGN77" s="473"/>
      <c r="IGO77" s="473"/>
      <c r="IGP77" s="473"/>
      <c r="IGQ77" s="473"/>
      <c r="IGR77" s="473"/>
      <c r="IGS77" s="473"/>
      <c r="IGT77" s="473"/>
      <c r="IGU77" s="473"/>
      <c r="IGV77" s="473"/>
      <c r="IGW77" s="473"/>
      <c r="IGX77" s="473"/>
      <c r="IGY77" s="473"/>
      <c r="IGZ77" s="473"/>
      <c r="IHA77" s="473"/>
      <c r="IHB77" s="473"/>
      <c r="IHC77" s="473"/>
      <c r="IHD77" s="473"/>
      <c r="IHE77" s="473"/>
      <c r="IHF77" s="473"/>
      <c r="IHG77" s="473"/>
      <c r="IHH77" s="473"/>
      <c r="IHI77" s="473"/>
      <c r="IHJ77" s="473"/>
      <c r="IHK77" s="473"/>
      <c r="IHL77" s="473"/>
      <c r="IHM77" s="473"/>
      <c r="IHN77" s="473"/>
      <c r="IHO77" s="473"/>
      <c r="IHP77" s="473"/>
      <c r="IHQ77" s="473"/>
      <c r="IHR77" s="473"/>
      <c r="IHS77" s="473"/>
      <c r="IHT77" s="473"/>
      <c r="IHU77" s="473"/>
      <c r="IHV77" s="473"/>
      <c r="IHW77" s="473"/>
      <c r="IHX77" s="473"/>
      <c r="IHY77" s="473"/>
      <c r="IHZ77" s="473"/>
      <c r="IIA77" s="473"/>
      <c r="IIB77" s="473"/>
      <c r="IIC77" s="473"/>
      <c r="IID77" s="473"/>
      <c r="IIE77" s="473"/>
      <c r="IIF77" s="473"/>
      <c r="IIG77" s="473"/>
      <c r="IIH77" s="473"/>
      <c r="III77" s="473"/>
      <c r="IIJ77" s="473"/>
      <c r="IIK77" s="473"/>
      <c r="IIL77" s="473"/>
      <c r="IIM77" s="473"/>
      <c r="IIN77" s="473"/>
      <c r="IIO77" s="473"/>
      <c r="IIP77" s="473"/>
      <c r="IIQ77" s="473"/>
      <c r="IIR77" s="473"/>
      <c r="IIS77" s="473"/>
      <c r="IIT77" s="473"/>
      <c r="IIU77" s="473"/>
      <c r="IIV77" s="473"/>
      <c r="IIW77" s="473"/>
      <c r="IIX77" s="473"/>
      <c r="IIY77" s="473"/>
      <c r="IIZ77" s="473"/>
      <c r="IJA77" s="473"/>
      <c r="IJB77" s="473"/>
      <c r="IJC77" s="473"/>
      <c r="IJD77" s="473"/>
      <c r="IJE77" s="473"/>
      <c r="IJF77" s="473"/>
      <c r="IJG77" s="473"/>
      <c r="IJH77" s="473"/>
      <c r="IJI77" s="473"/>
      <c r="IJJ77" s="473"/>
      <c r="IJK77" s="473"/>
      <c r="IJL77" s="473"/>
      <c r="IJM77" s="473"/>
      <c r="IJN77" s="473"/>
      <c r="IJO77" s="473"/>
      <c r="IJP77" s="473"/>
      <c r="IJQ77" s="473"/>
      <c r="IJR77" s="473"/>
      <c r="IJS77" s="473"/>
      <c r="IJT77" s="473"/>
      <c r="IJU77" s="473"/>
      <c r="IJV77" s="473"/>
      <c r="IJW77" s="473"/>
      <c r="IJX77" s="473"/>
      <c r="IJY77" s="473"/>
      <c r="IJZ77" s="473"/>
      <c r="IKA77" s="473"/>
      <c r="IKB77" s="473"/>
      <c r="IKC77" s="473"/>
      <c r="IKD77" s="473"/>
      <c r="IKE77" s="473"/>
      <c r="IKF77" s="473"/>
      <c r="IKG77" s="473"/>
      <c r="IKH77" s="473"/>
      <c r="IKI77" s="473"/>
      <c r="IKJ77" s="473"/>
      <c r="IKK77" s="473"/>
      <c r="IKL77" s="473"/>
      <c r="IKM77" s="473"/>
      <c r="IKN77" s="473"/>
      <c r="IKO77" s="473"/>
      <c r="IKP77" s="473"/>
      <c r="IKQ77" s="473"/>
      <c r="IKR77" s="473"/>
      <c r="IKS77" s="473"/>
      <c r="IKT77" s="473"/>
      <c r="IKU77" s="473"/>
      <c r="IKV77" s="473"/>
      <c r="IKW77" s="473"/>
      <c r="IKX77" s="473"/>
      <c r="IKY77" s="473"/>
      <c r="IKZ77" s="473"/>
      <c r="ILA77" s="473"/>
      <c r="ILB77" s="473"/>
      <c r="ILC77" s="473"/>
      <c r="ILD77" s="473"/>
      <c r="ILE77" s="473"/>
      <c r="ILF77" s="473"/>
      <c r="ILG77" s="473"/>
      <c r="ILH77" s="473"/>
      <c r="ILI77" s="473"/>
      <c r="ILJ77" s="473"/>
      <c r="ILK77" s="473"/>
      <c r="ILL77" s="473"/>
      <c r="ILM77" s="473"/>
      <c r="ILN77" s="473"/>
      <c r="ILO77" s="473"/>
      <c r="ILP77" s="473"/>
      <c r="ILQ77" s="473"/>
      <c r="ILR77" s="473"/>
      <c r="ILS77" s="473"/>
      <c r="ILT77" s="473"/>
      <c r="ILU77" s="473"/>
      <c r="ILV77" s="473"/>
      <c r="ILW77" s="473"/>
      <c r="ILX77" s="473"/>
      <c r="ILY77" s="473"/>
      <c r="ILZ77" s="473"/>
      <c r="IMA77" s="473"/>
      <c r="IMB77" s="473"/>
      <c r="IMC77" s="473"/>
      <c r="IMD77" s="473"/>
      <c r="IME77" s="473"/>
      <c r="IMF77" s="473"/>
      <c r="IMG77" s="473"/>
      <c r="IMH77" s="473"/>
      <c r="IMI77" s="473"/>
      <c r="IMJ77" s="473"/>
      <c r="IMK77" s="473"/>
      <c r="IML77" s="473"/>
      <c r="IMM77" s="473"/>
      <c r="IMN77" s="473"/>
      <c r="IMO77" s="473"/>
      <c r="IMP77" s="473"/>
      <c r="IMQ77" s="473"/>
      <c r="IMR77" s="473"/>
      <c r="IMS77" s="473"/>
      <c r="IMT77" s="473"/>
      <c r="IMU77" s="473"/>
      <c r="IMV77" s="473"/>
      <c r="IMW77" s="473"/>
      <c r="IMX77" s="473"/>
      <c r="IMY77" s="473"/>
      <c r="IMZ77" s="473"/>
      <c r="INA77" s="473"/>
      <c r="INB77" s="473"/>
      <c r="INC77" s="473"/>
      <c r="IND77" s="473"/>
      <c r="INE77" s="473"/>
      <c r="INF77" s="473"/>
      <c r="ING77" s="473"/>
      <c r="INH77" s="473"/>
      <c r="INI77" s="473"/>
      <c r="INJ77" s="473"/>
      <c r="INK77" s="473"/>
      <c r="INL77" s="473"/>
      <c r="INM77" s="473"/>
      <c r="INN77" s="473"/>
      <c r="INO77" s="473"/>
      <c r="INP77" s="473"/>
      <c r="INQ77" s="473"/>
      <c r="INR77" s="473"/>
      <c r="INS77" s="473"/>
      <c r="INT77" s="473"/>
      <c r="INU77" s="473"/>
      <c r="INV77" s="473"/>
      <c r="INW77" s="473"/>
      <c r="INX77" s="473"/>
      <c r="INY77" s="473"/>
      <c r="INZ77" s="473"/>
      <c r="IOA77" s="473"/>
      <c r="IOB77" s="473"/>
      <c r="IOC77" s="473"/>
      <c r="IOD77" s="473"/>
      <c r="IOE77" s="473"/>
      <c r="IOF77" s="473"/>
      <c r="IOG77" s="473"/>
      <c r="IOH77" s="473"/>
      <c r="IOI77" s="473"/>
      <c r="IOJ77" s="473"/>
      <c r="IOK77" s="473"/>
      <c r="IOL77" s="473"/>
      <c r="IOM77" s="473"/>
      <c r="ION77" s="473"/>
      <c r="IOO77" s="473"/>
      <c r="IOP77" s="473"/>
      <c r="IOQ77" s="473"/>
      <c r="IOR77" s="473"/>
      <c r="IOS77" s="473"/>
      <c r="IOT77" s="473"/>
      <c r="IOU77" s="473"/>
      <c r="IOV77" s="473"/>
      <c r="IOW77" s="473"/>
      <c r="IOX77" s="473"/>
      <c r="IOY77" s="473"/>
      <c r="IOZ77" s="473"/>
      <c r="IPA77" s="473"/>
      <c r="IPB77" s="473"/>
      <c r="IPC77" s="473"/>
      <c r="IPD77" s="473"/>
      <c r="IPE77" s="473"/>
      <c r="IPF77" s="473"/>
      <c r="IPG77" s="473"/>
      <c r="IPH77" s="473"/>
      <c r="IPI77" s="473"/>
      <c r="IPJ77" s="473"/>
      <c r="IPK77" s="473"/>
      <c r="IPL77" s="473"/>
      <c r="IPM77" s="473"/>
      <c r="IPN77" s="473"/>
      <c r="IPO77" s="473"/>
      <c r="IPP77" s="473"/>
      <c r="IPQ77" s="473"/>
      <c r="IPR77" s="473"/>
      <c r="IPS77" s="473"/>
      <c r="IPT77" s="473"/>
      <c r="IPU77" s="473"/>
      <c r="IPV77" s="473"/>
      <c r="IPW77" s="473"/>
      <c r="IPX77" s="473"/>
      <c r="IPY77" s="473"/>
      <c r="IPZ77" s="473"/>
      <c r="IQA77" s="473"/>
      <c r="IQB77" s="473"/>
      <c r="IQC77" s="473"/>
      <c r="IQD77" s="473"/>
      <c r="IQE77" s="473"/>
      <c r="IQF77" s="473"/>
      <c r="IQG77" s="473"/>
      <c r="IQH77" s="473"/>
      <c r="IQI77" s="473"/>
      <c r="IQJ77" s="473"/>
      <c r="IQK77" s="473"/>
      <c r="IQL77" s="473"/>
      <c r="IQM77" s="473"/>
      <c r="IQN77" s="473"/>
      <c r="IQO77" s="473"/>
      <c r="IQP77" s="473"/>
      <c r="IQQ77" s="473"/>
      <c r="IQR77" s="473"/>
      <c r="IQS77" s="473"/>
      <c r="IQT77" s="473"/>
      <c r="IQU77" s="473"/>
      <c r="IQV77" s="473"/>
      <c r="IQW77" s="473"/>
      <c r="IQX77" s="473"/>
      <c r="IQY77" s="473"/>
      <c r="IQZ77" s="473"/>
      <c r="IRA77" s="473"/>
      <c r="IRB77" s="473"/>
      <c r="IRC77" s="473"/>
      <c r="IRD77" s="473"/>
      <c r="IRE77" s="473"/>
      <c r="IRF77" s="473"/>
      <c r="IRG77" s="473"/>
      <c r="IRH77" s="473"/>
      <c r="IRI77" s="473"/>
      <c r="IRJ77" s="473"/>
      <c r="IRK77" s="473"/>
      <c r="IRL77" s="473"/>
      <c r="IRM77" s="473"/>
      <c r="IRN77" s="473"/>
      <c r="IRO77" s="473"/>
      <c r="IRP77" s="473"/>
      <c r="IRQ77" s="473"/>
      <c r="IRR77" s="473"/>
      <c r="IRS77" s="473"/>
      <c r="IRT77" s="473"/>
      <c r="IRU77" s="473"/>
      <c r="IRV77" s="473"/>
      <c r="IRW77" s="473"/>
      <c r="IRX77" s="473"/>
      <c r="IRY77" s="473"/>
      <c r="IRZ77" s="473"/>
      <c r="ISA77" s="473"/>
      <c r="ISB77" s="473"/>
      <c r="ISC77" s="473"/>
      <c r="ISD77" s="473"/>
      <c r="ISE77" s="473"/>
      <c r="ISF77" s="473"/>
      <c r="ISG77" s="473"/>
      <c r="ISH77" s="473"/>
      <c r="ISI77" s="473"/>
      <c r="ISJ77" s="473"/>
      <c r="ISK77" s="473"/>
      <c r="ISL77" s="473"/>
      <c r="ISM77" s="473"/>
      <c r="ISN77" s="473"/>
      <c r="ISO77" s="473"/>
      <c r="ISP77" s="473"/>
      <c r="ISQ77" s="473"/>
      <c r="ISR77" s="473"/>
      <c r="ISS77" s="473"/>
      <c r="IST77" s="473"/>
      <c r="ISU77" s="473"/>
      <c r="ISV77" s="473"/>
      <c r="ISW77" s="473"/>
      <c r="ISX77" s="473"/>
      <c r="ISY77" s="473"/>
      <c r="ISZ77" s="473"/>
      <c r="ITA77" s="473"/>
      <c r="ITB77" s="473"/>
      <c r="ITC77" s="473"/>
      <c r="ITD77" s="473"/>
      <c r="ITE77" s="473"/>
      <c r="ITF77" s="473"/>
      <c r="ITG77" s="473"/>
      <c r="ITH77" s="473"/>
      <c r="ITI77" s="473"/>
      <c r="ITJ77" s="473"/>
      <c r="ITK77" s="473"/>
      <c r="ITL77" s="473"/>
      <c r="ITM77" s="473"/>
      <c r="ITN77" s="473"/>
      <c r="ITO77" s="473"/>
      <c r="ITP77" s="473"/>
      <c r="ITQ77" s="473"/>
      <c r="ITR77" s="473"/>
      <c r="ITS77" s="473"/>
      <c r="ITT77" s="473"/>
      <c r="ITU77" s="473"/>
      <c r="ITV77" s="473"/>
      <c r="ITW77" s="473"/>
      <c r="ITX77" s="473"/>
      <c r="ITY77" s="473"/>
      <c r="ITZ77" s="473"/>
      <c r="IUA77" s="473"/>
      <c r="IUB77" s="473"/>
      <c r="IUC77" s="473"/>
      <c r="IUD77" s="473"/>
      <c r="IUE77" s="473"/>
      <c r="IUF77" s="473"/>
      <c r="IUG77" s="473"/>
      <c r="IUH77" s="473"/>
      <c r="IUI77" s="473"/>
      <c r="IUJ77" s="473"/>
      <c r="IUK77" s="473"/>
      <c r="IUL77" s="473"/>
      <c r="IUM77" s="473"/>
      <c r="IUN77" s="473"/>
      <c r="IUO77" s="473"/>
      <c r="IUP77" s="473"/>
      <c r="IUQ77" s="473"/>
      <c r="IUR77" s="473"/>
      <c r="IUS77" s="473"/>
      <c r="IUT77" s="473"/>
      <c r="IUU77" s="473"/>
      <c r="IUV77" s="473"/>
      <c r="IUW77" s="473"/>
      <c r="IUX77" s="473"/>
      <c r="IUY77" s="473"/>
      <c r="IUZ77" s="473"/>
      <c r="IVA77" s="473"/>
      <c r="IVB77" s="473"/>
      <c r="IVC77" s="473"/>
      <c r="IVD77" s="473"/>
      <c r="IVE77" s="473"/>
      <c r="IVF77" s="473"/>
      <c r="IVG77" s="473"/>
      <c r="IVH77" s="473"/>
      <c r="IVI77" s="473"/>
      <c r="IVJ77" s="473"/>
      <c r="IVK77" s="473"/>
      <c r="IVL77" s="473"/>
      <c r="IVM77" s="473"/>
      <c r="IVN77" s="473"/>
      <c r="IVO77" s="473"/>
      <c r="IVP77" s="473"/>
      <c r="IVQ77" s="473"/>
      <c r="IVR77" s="473"/>
      <c r="IVS77" s="473"/>
      <c r="IVT77" s="473"/>
      <c r="IVU77" s="473"/>
      <c r="IVV77" s="473"/>
      <c r="IVW77" s="473"/>
      <c r="IVX77" s="473"/>
      <c r="IVY77" s="473"/>
      <c r="IVZ77" s="473"/>
      <c r="IWA77" s="473"/>
      <c r="IWB77" s="473"/>
      <c r="IWC77" s="473"/>
      <c r="IWD77" s="473"/>
      <c r="IWE77" s="473"/>
      <c r="IWF77" s="473"/>
      <c r="IWG77" s="473"/>
      <c r="IWH77" s="473"/>
      <c r="IWI77" s="473"/>
      <c r="IWJ77" s="473"/>
      <c r="IWK77" s="473"/>
      <c r="IWL77" s="473"/>
      <c r="IWM77" s="473"/>
      <c r="IWN77" s="473"/>
      <c r="IWO77" s="473"/>
      <c r="IWP77" s="473"/>
      <c r="IWQ77" s="473"/>
      <c r="IWR77" s="473"/>
      <c r="IWS77" s="473"/>
      <c r="IWT77" s="473"/>
      <c r="IWU77" s="473"/>
      <c r="IWV77" s="473"/>
      <c r="IWW77" s="473"/>
      <c r="IWX77" s="473"/>
      <c r="IWY77" s="473"/>
      <c r="IWZ77" s="473"/>
      <c r="IXA77" s="473"/>
      <c r="IXB77" s="473"/>
      <c r="IXC77" s="473"/>
      <c r="IXD77" s="473"/>
      <c r="IXE77" s="473"/>
      <c r="IXF77" s="473"/>
      <c r="IXG77" s="473"/>
      <c r="IXH77" s="473"/>
      <c r="IXI77" s="473"/>
      <c r="IXJ77" s="473"/>
      <c r="IXK77" s="473"/>
      <c r="IXL77" s="473"/>
      <c r="IXM77" s="473"/>
      <c r="IXN77" s="473"/>
      <c r="IXO77" s="473"/>
      <c r="IXP77" s="473"/>
      <c r="IXQ77" s="473"/>
      <c r="IXR77" s="473"/>
      <c r="IXS77" s="473"/>
      <c r="IXT77" s="473"/>
      <c r="IXU77" s="473"/>
      <c r="IXV77" s="473"/>
      <c r="IXW77" s="473"/>
      <c r="IXX77" s="473"/>
      <c r="IXY77" s="473"/>
      <c r="IXZ77" s="473"/>
      <c r="IYA77" s="473"/>
      <c r="IYB77" s="473"/>
      <c r="IYC77" s="473"/>
      <c r="IYD77" s="473"/>
      <c r="IYE77" s="473"/>
      <c r="IYF77" s="473"/>
      <c r="IYG77" s="473"/>
      <c r="IYH77" s="473"/>
      <c r="IYI77" s="473"/>
      <c r="IYJ77" s="473"/>
      <c r="IYK77" s="473"/>
      <c r="IYL77" s="473"/>
      <c r="IYM77" s="473"/>
      <c r="IYN77" s="473"/>
      <c r="IYO77" s="473"/>
      <c r="IYP77" s="473"/>
      <c r="IYQ77" s="473"/>
      <c r="IYR77" s="473"/>
      <c r="IYS77" s="473"/>
      <c r="IYT77" s="473"/>
      <c r="IYU77" s="473"/>
      <c r="IYV77" s="473"/>
      <c r="IYW77" s="473"/>
      <c r="IYX77" s="473"/>
      <c r="IYY77" s="473"/>
      <c r="IYZ77" s="473"/>
      <c r="IZA77" s="473"/>
      <c r="IZB77" s="473"/>
      <c r="IZC77" s="473"/>
      <c r="IZD77" s="473"/>
      <c r="IZE77" s="473"/>
      <c r="IZF77" s="473"/>
      <c r="IZG77" s="473"/>
      <c r="IZH77" s="473"/>
      <c r="IZI77" s="473"/>
      <c r="IZJ77" s="473"/>
      <c r="IZK77" s="473"/>
      <c r="IZL77" s="473"/>
      <c r="IZM77" s="473"/>
      <c r="IZN77" s="473"/>
      <c r="IZO77" s="473"/>
      <c r="IZP77" s="473"/>
      <c r="IZQ77" s="473"/>
      <c r="IZR77" s="473"/>
      <c r="IZS77" s="473"/>
      <c r="IZT77" s="473"/>
      <c r="IZU77" s="473"/>
      <c r="IZV77" s="473"/>
      <c r="IZW77" s="473"/>
      <c r="IZX77" s="473"/>
      <c r="IZY77" s="473"/>
      <c r="IZZ77" s="473"/>
      <c r="JAA77" s="473"/>
      <c r="JAB77" s="473"/>
      <c r="JAC77" s="473"/>
      <c r="JAD77" s="473"/>
      <c r="JAE77" s="473"/>
      <c r="JAF77" s="473"/>
      <c r="JAG77" s="473"/>
      <c r="JAH77" s="473"/>
      <c r="JAI77" s="473"/>
      <c r="JAJ77" s="473"/>
      <c r="JAK77" s="473"/>
      <c r="JAL77" s="473"/>
      <c r="JAM77" s="473"/>
      <c r="JAN77" s="473"/>
      <c r="JAO77" s="473"/>
      <c r="JAP77" s="473"/>
      <c r="JAQ77" s="473"/>
      <c r="JAR77" s="473"/>
      <c r="JAS77" s="473"/>
      <c r="JAT77" s="473"/>
      <c r="JAU77" s="473"/>
      <c r="JAV77" s="473"/>
      <c r="JAW77" s="473"/>
      <c r="JAX77" s="473"/>
      <c r="JAY77" s="473"/>
      <c r="JAZ77" s="473"/>
      <c r="JBA77" s="473"/>
      <c r="JBB77" s="473"/>
      <c r="JBC77" s="473"/>
      <c r="JBD77" s="473"/>
      <c r="JBE77" s="473"/>
      <c r="JBF77" s="473"/>
      <c r="JBG77" s="473"/>
      <c r="JBH77" s="473"/>
      <c r="JBI77" s="473"/>
      <c r="JBJ77" s="473"/>
      <c r="JBK77" s="473"/>
      <c r="JBL77" s="473"/>
      <c r="JBM77" s="473"/>
      <c r="JBN77" s="473"/>
      <c r="JBO77" s="473"/>
      <c r="JBP77" s="473"/>
      <c r="JBQ77" s="473"/>
      <c r="JBR77" s="473"/>
      <c r="JBS77" s="473"/>
      <c r="JBT77" s="473"/>
      <c r="JBU77" s="473"/>
      <c r="JBV77" s="473"/>
      <c r="JBW77" s="473"/>
      <c r="JBX77" s="473"/>
      <c r="JBY77" s="473"/>
      <c r="JBZ77" s="473"/>
      <c r="JCA77" s="473"/>
      <c r="JCB77" s="473"/>
      <c r="JCC77" s="473"/>
      <c r="JCD77" s="473"/>
      <c r="JCE77" s="473"/>
      <c r="JCF77" s="473"/>
      <c r="JCG77" s="473"/>
      <c r="JCH77" s="473"/>
      <c r="JCI77" s="473"/>
      <c r="JCJ77" s="473"/>
      <c r="JCK77" s="473"/>
      <c r="JCL77" s="473"/>
      <c r="JCM77" s="473"/>
      <c r="JCN77" s="473"/>
      <c r="JCO77" s="473"/>
      <c r="JCP77" s="473"/>
      <c r="JCQ77" s="473"/>
      <c r="JCR77" s="473"/>
      <c r="JCS77" s="473"/>
      <c r="JCT77" s="473"/>
      <c r="JCU77" s="473"/>
      <c r="JCV77" s="473"/>
      <c r="JCW77" s="473"/>
      <c r="JCX77" s="473"/>
      <c r="JCY77" s="473"/>
      <c r="JCZ77" s="473"/>
      <c r="JDA77" s="473"/>
      <c r="JDB77" s="473"/>
      <c r="JDC77" s="473"/>
      <c r="JDD77" s="473"/>
      <c r="JDE77" s="473"/>
      <c r="JDF77" s="473"/>
      <c r="JDG77" s="473"/>
      <c r="JDH77" s="473"/>
      <c r="JDI77" s="473"/>
      <c r="JDJ77" s="473"/>
      <c r="JDK77" s="473"/>
      <c r="JDL77" s="473"/>
      <c r="JDM77" s="473"/>
      <c r="JDN77" s="473"/>
      <c r="JDO77" s="473"/>
      <c r="JDP77" s="473"/>
      <c r="JDQ77" s="473"/>
      <c r="JDR77" s="473"/>
      <c r="JDS77" s="473"/>
      <c r="JDT77" s="473"/>
      <c r="JDU77" s="473"/>
      <c r="JDV77" s="473"/>
      <c r="JDW77" s="473"/>
      <c r="JDX77" s="473"/>
      <c r="JDY77" s="473"/>
      <c r="JDZ77" s="473"/>
      <c r="JEA77" s="473"/>
      <c r="JEB77" s="473"/>
      <c r="JEC77" s="473"/>
      <c r="JED77" s="473"/>
      <c r="JEE77" s="473"/>
      <c r="JEF77" s="473"/>
      <c r="JEG77" s="473"/>
      <c r="JEH77" s="473"/>
      <c r="JEI77" s="473"/>
      <c r="JEJ77" s="473"/>
      <c r="JEK77" s="473"/>
      <c r="JEL77" s="473"/>
      <c r="JEM77" s="473"/>
      <c r="JEN77" s="473"/>
      <c r="JEO77" s="473"/>
      <c r="JEP77" s="473"/>
      <c r="JEQ77" s="473"/>
      <c r="JER77" s="473"/>
      <c r="JES77" s="473"/>
      <c r="JET77" s="473"/>
      <c r="JEU77" s="473"/>
      <c r="JEV77" s="473"/>
      <c r="JEW77" s="473"/>
      <c r="JEX77" s="473"/>
      <c r="JEY77" s="473"/>
      <c r="JEZ77" s="473"/>
      <c r="JFA77" s="473"/>
      <c r="JFB77" s="473"/>
      <c r="JFC77" s="473"/>
      <c r="JFD77" s="473"/>
      <c r="JFE77" s="473"/>
      <c r="JFF77" s="473"/>
      <c r="JFG77" s="473"/>
      <c r="JFH77" s="473"/>
      <c r="JFI77" s="473"/>
      <c r="JFJ77" s="473"/>
      <c r="JFK77" s="473"/>
      <c r="JFL77" s="473"/>
      <c r="JFM77" s="473"/>
      <c r="JFN77" s="473"/>
      <c r="JFO77" s="473"/>
      <c r="JFP77" s="473"/>
      <c r="JFQ77" s="473"/>
      <c r="JFR77" s="473"/>
      <c r="JFS77" s="473"/>
      <c r="JFT77" s="473"/>
      <c r="JFU77" s="473"/>
      <c r="JFV77" s="473"/>
      <c r="JFW77" s="473"/>
      <c r="JFX77" s="473"/>
      <c r="JFY77" s="473"/>
      <c r="JFZ77" s="473"/>
      <c r="JGA77" s="473"/>
      <c r="JGB77" s="473"/>
      <c r="JGC77" s="473"/>
      <c r="JGD77" s="473"/>
      <c r="JGE77" s="473"/>
      <c r="JGF77" s="473"/>
      <c r="JGG77" s="473"/>
      <c r="JGH77" s="473"/>
      <c r="JGI77" s="473"/>
      <c r="JGJ77" s="473"/>
      <c r="JGK77" s="473"/>
      <c r="JGL77" s="473"/>
      <c r="JGM77" s="473"/>
      <c r="JGN77" s="473"/>
      <c r="JGO77" s="473"/>
      <c r="JGP77" s="473"/>
      <c r="JGQ77" s="473"/>
      <c r="JGR77" s="473"/>
      <c r="JGS77" s="473"/>
      <c r="JGT77" s="473"/>
      <c r="JGU77" s="473"/>
      <c r="JGV77" s="473"/>
      <c r="JGW77" s="473"/>
      <c r="JGX77" s="473"/>
      <c r="JGY77" s="473"/>
      <c r="JGZ77" s="473"/>
      <c r="JHA77" s="473"/>
      <c r="JHB77" s="473"/>
      <c r="JHC77" s="473"/>
      <c r="JHD77" s="473"/>
      <c r="JHE77" s="473"/>
      <c r="JHF77" s="473"/>
      <c r="JHG77" s="473"/>
      <c r="JHH77" s="473"/>
      <c r="JHI77" s="473"/>
      <c r="JHJ77" s="473"/>
      <c r="JHK77" s="473"/>
      <c r="JHL77" s="473"/>
      <c r="JHM77" s="473"/>
      <c r="JHN77" s="473"/>
      <c r="JHO77" s="473"/>
      <c r="JHP77" s="473"/>
      <c r="JHQ77" s="473"/>
      <c r="JHR77" s="473"/>
      <c r="JHS77" s="473"/>
      <c r="JHT77" s="473"/>
      <c r="JHU77" s="473"/>
      <c r="JHV77" s="473"/>
      <c r="JHW77" s="473"/>
      <c r="JHX77" s="473"/>
      <c r="JHY77" s="473"/>
      <c r="JHZ77" s="473"/>
      <c r="JIA77" s="473"/>
      <c r="JIB77" s="473"/>
      <c r="JIC77" s="473"/>
      <c r="JID77" s="473"/>
      <c r="JIE77" s="473"/>
      <c r="JIF77" s="473"/>
      <c r="JIG77" s="473"/>
      <c r="JIH77" s="473"/>
      <c r="JII77" s="473"/>
      <c r="JIJ77" s="473"/>
      <c r="JIK77" s="473"/>
      <c r="JIL77" s="473"/>
      <c r="JIM77" s="473"/>
      <c r="JIN77" s="473"/>
      <c r="JIO77" s="473"/>
      <c r="JIP77" s="473"/>
      <c r="JIQ77" s="473"/>
      <c r="JIR77" s="473"/>
      <c r="JIS77" s="473"/>
      <c r="JIT77" s="473"/>
      <c r="JIU77" s="473"/>
      <c r="JIV77" s="473"/>
      <c r="JIW77" s="473"/>
      <c r="JIX77" s="473"/>
      <c r="JIY77" s="473"/>
      <c r="JIZ77" s="473"/>
      <c r="JJA77" s="473"/>
      <c r="JJB77" s="473"/>
      <c r="JJC77" s="473"/>
      <c r="JJD77" s="473"/>
      <c r="JJE77" s="473"/>
      <c r="JJF77" s="473"/>
      <c r="JJG77" s="473"/>
      <c r="JJH77" s="473"/>
      <c r="JJI77" s="473"/>
      <c r="JJJ77" s="473"/>
      <c r="JJK77" s="473"/>
      <c r="JJL77" s="473"/>
      <c r="JJM77" s="473"/>
      <c r="JJN77" s="473"/>
      <c r="JJO77" s="473"/>
      <c r="JJP77" s="473"/>
      <c r="JJQ77" s="473"/>
      <c r="JJR77" s="473"/>
      <c r="JJS77" s="473"/>
      <c r="JJT77" s="473"/>
      <c r="JJU77" s="473"/>
      <c r="JJV77" s="473"/>
      <c r="JJW77" s="473"/>
      <c r="JJX77" s="473"/>
      <c r="JJY77" s="473"/>
      <c r="JJZ77" s="473"/>
      <c r="JKA77" s="473"/>
      <c r="JKB77" s="473"/>
      <c r="JKC77" s="473"/>
      <c r="JKD77" s="473"/>
      <c r="JKE77" s="473"/>
      <c r="JKF77" s="473"/>
      <c r="JKG77" s="473"/>
      <c r="JKH77" s="473"/>
      <c r="JKI77" s="473"/>
      <c r="JKJ77" s="473"/>
      <c r="JKK77" s="473"/>
      <c r="JKL77" s="473"/>
      <c r="JKM77" s="473"/>
      <c r="JKN77" s="473"/>
      <c r="JKO77" s="473"/>
      <c r="JKP77" s="473"/>
      <c r="JKQ77" s="473"/>
      <c r="JKR77" s="473"/>
      <c r="JKS77" s="473"/>
      <c r="JKT77" s="473"/>
      <c r="JKU77" s="473"/>
      <c r="JKV77" s="473"/>
      <c r="JKW77" s="473"/>
      <c r="JKX77" s="473"/>
      <c r="JKY77" s="473"/>
      <c r="JKZ77" s="473"/>
      <c r="JLA77" s="473"/>
      <c r="JLB77" s="473"/>
      <c r="JLC77" s="473"/>
      <c r="JLD77" s="473"/>
      <c r="JLE77" s="473"/>
      <c r="JLF77" s="473"/>
      <c r="JLG77" s="473"/>
      <c r="JLH77" s="473"/>
      <c r="JLI77" s="473"/>
      <c r="JLJ77" s="473"/>
      <c r="JLK77" s="473"/>
      <c r="JLL77" s="473"/>
      <c r="JLM77" s="473"/>
      <c r="JLN77" s="473"/>
      <c r="JLO77" s="473"/>
      <c r="JLP77" s="473"/>
      <c r="JLQ77" s="473"/>
      <c r="JLR77" s="473"/>
      <c r="JLS77" s="473"/>
      <c r="JLT77" s="473"/>
      <c r="JLU77" s="473"/>
      <c r="JLV77" s="473"/>
      <c r="JLW77" s="473"/>
      <c r="JLX77" s="473"/>
      <c r="JLY77" s="473"/>
      <c r="JLZ77" s="473"/>
      <c r="JMA77" s="473"/>
      <c r="JMB77" s="473"/>
      <c r="JMC77" s="473"/>
      <c r="JMD77" s="473"/>
      <c r="JME77" s="473"/>
      <c r="JMF77" s="473"/>
      <c r="JMG77" s="473"/>
      <c r="JMH77" s="473"/>
      <c r="JMI77" s="473"/>
      <c r="JMJ77" s="473"/>
      <c r="JMK77" s="473"/>
      <c r="JML77" s="473"/>
      <c r="JMM77" s="473"/>
      <c r="JMN77" s="473"/>
      <c r="JMO77" s="473"/>
      <c r="JMP77" s="473"/>
      <c r="JMQ77" s="473"/>
      <c r="JMR77" s="473"/>
      <c r="JMS77" s="473"/>
      <c r="JMT77" s="473"/>
      <c r="JMU77" s="473"/>
      <c r="JMV77" s="473"/>
      <c r="JMW77" s="473"/>
      <c r="JMX77" s="473"/>
      <c r="JMY77" s="473"/>
      <c r="JMZ77" s="473"/>
      <c r="JNA77" s="473"/>
      <c r="JNB77" s="473"/>
      <c r="JNC77" s="473"/>
      <c r="JND77" s="473"/>
      <c r="JNE77" s="473"/>
      <c r="JNF77" s="473"/>
      <c r="JNG77" s="473"/>
      <c r="JNH77" s="473"/>
      <c r="JNI77" s="473"/>
      <c r="JNJ77" s="473"/>
      <c r="JNK77" s="473"/>
      <c r="JNL77" s="473"/>
      <c r="JNM77" s="473"/>
      <c r="JNN77" s="473"/>
      <c r="JNO77" s="473"/>
      <c r="JNP77" s="473"/>
      <c r="JNQ77" s="473"/>
      <c r="JNR77" s="473"/>
      <c r="JNS77" s="473"/>
      <c r="JNT77" s="473"/>
      <c r="JNU77" s="473"/>
      <c r="JNV77" s="473"/>
      <c r="JNW77" s="473"/>
      <c r="JNX77" s="473"/>
      <c r="JNY77" s="473"/>
      <c r="JNZ77" s="473"/>
      <c r="JOA77" s="473"/>
      <c r="JOB77" s="473"/>
      <c r="JOC77" s="473"/>
      <c r="JOD77" s="473"/>
      <c r="JOE77" s="473"/>
      <c r="JOF77" s="473"/>
      <c r="JOG77" s="473"/>
      <c r="JOH77" s="473"/>
      <c r="JOI77" s="473"/>
      <c r="JOJ77" s="473"/>
      <c r="JOK77" s="473"/>
      <c r="JOL77" s="473"/>
      <c r="JOM77" s="473"/>
      <c r="JON77" s="473"/>
      <c r="JOO77" s="473"/>
      <c r="JOP77" s="473"/>
      <c r="JOQ77" s="473"/>
      <c r="JOR77" s="473"/>
      <c r="JOS77" s="473"/>
      <c r="JOT77" s="473"/>
      <c r="JOU77" s="473"/>
      <c r="JOV77" s="473"/>
      <c r="JOW77" s="473"/>
      <c r="JOX77" s="473"/>
      <c r="JOY77" s="473"/>
      <c r="JOZ77" s="473"/>
      <c r="JPA77" s="473"/>
      <c r="JPB77" s="473"/>
      <c r="JPC77" s="473"/>
      <c r="JPD77" s="473"/>
      <c r="JPE77" s="473"/>
      <c r="JPF77" s="473"/>
      <c r="JPG77" s="473"/>
      <c r="JPH77" s="473"/>
      <c r="JPI77" s="473"/>
      <c r="JPJ77" s="473"/>
      <c r="JPK77" s="473"/>
      <c r="JPL77" s="473"/>
      <c r="JPM77" s="473"/>
      <c r="JPN77" s="473"/>
      <c r="JPO77" s="473"/>
      <c r="JPP77" s="473"/>
      <c r="JPQ77" s="473"/>
      <c r="JPR77" s="473"/>
      <c r="JPS77" s="473"/>
      <c r="JPT77" s="473"/>
      <c r="JPU77" s="473"/>
      <c r="JPV77" s="473"/>
      <c r="JPW77" s="473"/>
      <c r="JPX77" s="473"/>
      <c r="JPY77" s="473"/>
      <c r="JPZ77" s="473"/>
      <c r="JQA77" s="473"/>
      <c r="JQB77" s="473"/>
      <c r="JQC77" s="473"/>
      <c r="JQD77" s="473"/>
      <c r="JQE77" s="473"/>
      <c r="JQF77" s="473"/>
      <c r="JQG77" s="473"/>
      <c r="JQH77" s="473"/>
      <c r="JQI77" s="473"/>
      <c r="JQJ77" s="473"/>
      <c r="JQK77" s="473"/>
      <c r="JQL77" s="473"/>
      <c r="JQM77" s="473"/>
      <c r="JQN77" s="473"/>
      <c r="JQO77" s="473"/>
      <c r="JQP77" s="473"/>
      <c r="JQQ77" s="473"/>
      <c r="JQR77" s="473"/>
      <c r="JQS77" s="473"/>
      <c r="JQT77" s="473"/>
      <c r="JQU77" s="473"/>
      <c r="JQV77" s="473"/>
      <c r="JQW77" s="473"/>
      <c r="JQX77" s="473"/>
      <c r="JQY77" s="473"/>
      <c r="JQZ77" s="473"/>
      <c r="JRA77" s="473"/>
      <c r="JRB77" s="473"/>
      <c r="JRC77" s="473"/>
      <c r="JRD77" s="473"/>
      <c r="JRE77" s="473"/>
      <c r="JRF77" s="473"/>
      <c r="JRG77" s="473"/>
      <c r="JRH77" s="473"/>
      <c r="JRI77" s="473"/>
      <c r="JRJ77" s="473"/>
      <c r="JRK77" s="473"/>
      <c r="JRL77" s="473"/>
      <c r="JRM77" s="473"/>
      <c r="JRN77" s="473"/>
      <c r="JRO77" s="473"/>
      <c r="JRP77" s="473"/>
      <c r="JRQ77" s="473"/>
      <c r="JRR77" s="473"/>
      <c r="JRS77" s="473"/>
      <c r="JRT77" s="473"/>
      <c r="JRU77" s="473"/>
      <c r="JRV77" s="473"/>
      <c r="JRW77" s="473"/>
      <c r="JRX77" s="473"/>
      <c r="JRY77" s="473"/>
      <c r="JRZ77" s="473"/>
      <c r="JSA77" s="473"/>
      <c r="JSB77" s="473"/>
      <c r="JSC77" s="473"/>
      <c r="JSD77" s="473"/>
      <c r="JSE77" s="473"/>
      <c r="JSF77" s="473"/>
      <c r="JSG77" s="473"/>
      <c r="JSH77" s="473"/>
      <c r="JSI77" s="473"/>
      <c r="JSJ77" s="473"/>
      <c r="JSK77" s="473"/>
      <c r="JSL77" s="473"/>
      <c r="JSM77" s="473"/>
      <c r="JSN77" s="473"/>
      <c r="JSO77" s="473"/>
      <c r="JSP77" s="473"/>
      <c r="JSQ77" s="473"/>
      <c r="JSR77" s="473"/>
      <c r="JSS77" s="473"/>
      <c r="JST77" s="473"/>
      <c r="JSU77" s="473"/>
      <c r="JSV77" s="473"/>
      <c r="JSW77" s="473"/>
      <c r="JSX77" s="473"/>
      <c r="JSY77" s="473"/>
      <c r="JSZ77" s="473"/>
      <c r="JTA77" s="473"/>
      <c r="JTB77" s="473"/>
      <c r="JTC77" s="473"/>
      <c r="JTD77" s="473"/>
      <c r="JTE77" s="473"/>
      <c r="JTF77" s="473"/>
      <c r="JTG77" s="473"/>
      <c r="JTH77" s="473"/>
      <c r="JTI77" s="473"/>
      <c r="JTJ77" s="473"/>
      <c r="JTK77" s="473"/>
      <c r="JTL77" s="473"/>
      <c r="JTM77" s="473"/>
      <c r="JTN77" s="473"/>
      <c r="JTO77" s="473"/>
      <c r="JTP77" s="473"/>
      <c r="JTQ77" s="473"/>
      <c r="JTR77" s="473"/>
      <c r="JTS77" s="473"/>
      <c r="JTT77" s="473"/>
      <c r="JTU77" s="473"/>
      <c r="JTV77" s="473"/>
      <c r="JTW77" s="473"/>
      <c r="JTX77" s="473"/>
      <c r="JTY77" s="473"/>
      <c r="JTZ77" s="473"/>
      <c r="JUA77" s="473"/>
      <c r="JUB77" s="473"/>
      <c r="JUC77" s="473"/>
      <c r="JUD77" s="473"/>
      <c r="JUE77" s="473"/>
      <c r="JUF77" s="473"/>
      <c r="JUG77" s="473"/>
      <c r="JUH77" s="473"/>
      <c r="JUI77" s="473"/>
      <c r="JUJ77" s="473"/>
      <c r="JUK77" s="473"/>
      <c r="JUL77" s="473"/>
      <c r="JUM77" s="473"/>
      <c r="JUN77" s="473"/>
      <c r="JUO77" s="473"/>
      <c r="JUP77" s="473"/>
      <c r="JUQ77" s="473"/>
      <c r="JUR77" s="473"/>
      <c r="JUS77" s="473"/>
      <c r="JUT77" s="473"/>
      <c r="JUU77" s="473"/>
      <c r="JUV77" s="473"/>
      <c r="JUW77" s="473"/>
      <c r="JUX77" s="473"/>
      <c r="JUY77" s="473"/>
      <c r="JUZ77" s="473"/>
      <c r="JVA77" s="473"/>
      <c r="JVB77" s="473"/>
      <c r="JVC77" s="473"/>
      <c r="JVD77" s="473"/>
      <c r="JVE77" s="473"/>
      <c r="JVF77" s="473"/>
      <c r="JVG77" s="473"/>
      <c r="JVH77" s="473"/>
      <c r="JVI77" s="473"/>
      <c r="JVJ77" s="473"/>
      <c r="JVK77" s="473"/>
      <c r="JVL77" s="473"/>
      <c r="JVM77" s="473"/>
      <c r="JVN77" s="473"/>
      <c r="JVO77" s="473"/>
      <c r="JVP77" s="473"/>
      <c r="JVQ77" s="473"/>
      <c r="JVR77" s="473"/>
      <c r="JVS77" s="473"/>
      <c r="JVT77" s="473"/>
      <c r="JVU77" s="473"/>
      <c r="JVV77" s="473"/>
      <c r="JVW77" s="473"/>
      <c r="JVX77" s="473"/>
      <c r="JVY77" s="473"/>
      <c r="JVZ77" s="473"/>
      <c r="JWA77" s="473"/>
      <c r="JWB77" s="473"/>
      <c r="JWC77" s="473"/>
      <c r="JWD77" s="473"/>
      <c r="JWE77" s="473"/>
      <c r="JWF77" s="473"/>
      <c r="JWG77" s="473"/>
      <c r="JWH77" s="473"/>
      <c r="JWI77" s="473"/>
      <c r="JWJ77" s="473"/>
      <c r="JWK77" s="473"/>
      <c r="JWL77" s="473"/>
      <c r="JWM77" s="473"/>
      <c r="JWN77" s="473"/>
      <c r="JWO77" s="473"/>
      <c r="JWP77" s="473"/>
      <c r="JWQ77" s="473"/>
      <c r="JWR77" s="473"/>
      <c r="JWS77" s="473"/>
      <c r="JWT77" s="473"/>
      <c r="JWU77" s="473"/>
      <c r="JWV77" s="473"/>
      <c r="JWW77" s="473"/>
      <c r="JWX77" s="473"/>
      <c r="JWY77" s="473"/>
      <c r="JWZ77" s="473"/>
      <c r="JXA77" s="473"/>
      <c r="JXB77" s="473"/>
      <c r="JXC77" s="473"/>
      <c r="JXD77" s="473"/>
      <c r="JXE77" s="473"/>
      <c r="JXF77" s="473"/>
      <c r="JXG77" s="473"/>
      <c r="JXH77" s="473"/>
      <c r="JXI77" s="473"/>
      <c r="JXJ77" s="473"/>
      <c r="JXK77" s="473"/>
      <c r="JXL77" s="473"/>
      <c r="JXM77" s="473"/>
      <c r="JXN77" s="473"/>
      <c r="JXO77" s="473"/>
      <c r="JXP77" s="473"/>
      <c r="JXQ77" s="473"/>
      <c r="JXR77" s="473"/>
      <c r="JXS77" s="473"/>
      <c r="JXT77" s="473"/>
      <c r="JXU77" s="473"/>
      <c r="JXV77" s="473"/>
      <c r="JXW77" s="473"/>
      <c r="JXX77" s="473"/>
      <c r="JXY77" s="473"/>
      <c r="JXZ77" s="473"/>
      <c r="JYA77" s="473"/>
      <c r="JYB77" s="473"/>
      <c r="JYC77" s="473"/>
      <c r="JYD77" s="473"/>
      <c r="JYE77" s="473"/>
      <c r="JYF77" s="473"/>
      <c r="JYG77" s="473"/>
      <c r="JYH77" s="473"/>
      <c r="JYI77" s="473"/>
      <c r="JYJ77" s="473"/>
      <c r="JYK77" s="473"/>
      <c r="JYL77" s="473"/>
      <c r="JYM77" s="473"/>
      <c r="JYN77" s="473"/>
      <c r="JYO77" s="473"/>
      <c r="JYP77" s="473"/>
      <c r="JYQ77" s="473"/>
      <c r="JYR77" s="473"/>
      <c r="JYS77" s="473"/>
      <c r="JYT77" s="473"/>
      <c r="JYU77" s="473"/>
      <c r="JYV77" s="473"/>
      <c r="JYW77" s="473"/>
      <c r="JYX77" s="473"/>
      <c r="JYY77" s="473"/>
      <c r="JYZ77" s="473"/>
      <c r="JZA77" s="473"/>
      <c r="JZB77" s="473"/>
      <c r="JZC77" s="473"/>
      <c r="JZD77" s="473"/>
      <c r="JZE77" s="473"/>
      <c r="JZF77" s="473"/>
      <c r="JZG77" s="473"/>
      <c r="JZH77" s="473"/>
      <c r="JZI77" s="473"/>
      <c r="JZJ77" s="473"/>
      <c r="JZK77" s="473"/>
      <c r="JZL77" s="473"/>
      <c r="JZM77" s="473"/>
      <c r="JZN77" s="473"/>
      <c r="JZO77" s="473"/>
      <c r="JZP77" s="473"/>
      <c r="JZQ77" s="473"/>
      <c r="JZR77" s="473"/>
      <c r="JZS77" s="473"/>
      <c r="JZT77" s="473"/>
      <c r="JZU77" s="473"/>
      <c r="JZV77" s="473"/>
      <c r="JZW77" s="473"/>
      <c r="JZX77" s="473"/>
      <c r="JZY77" s="473"/>
      <c r="JZZ77" s="473"/>
      <c r="KAA77" s="473"/>
      <c r="KAB77" s="473"/>
      <c r="KAC77" s="473"/>
      <c r="KAD77" s="473"/>
      <c r="KAE77" s="473"/>
      <c r="KAF77" s="473"/>
      <c r="KAG77" s="473"/>
      <c r="KAH77" s="473"/>
      <c r="KAI77" s="473"/>
      <c r="KAJ77" s="473"/>
      <c r="KAK77" s="473"/>
      <c r="KAL77" s="473"/>
      <c r="KAM77" s="473"/>
      <c r="KAN77" s="473"/>
      <c r="KAO77" s="473"/>
      <c r="KAP77" s="473"/>
      <c r="KAQ77" s="473"/>
      <c r="KAR77" s="473"/>
      <c r="KAS77" s="473"/>
      <c r="KAT77" s="473"/>
      <c r="KAU77" s="473"/>
      <c r="KAV77" s="473"/>
      <c r="KAW77" s="473"/>
      <c r="KAX77" s="473"/>
      <c r="KAY77" s="473"/>
      <c r="KAZ77" s="473"/>
      <c r="KBA77" s="473"/>
      <c r="KBB77" s="473"/>
      <c r="KBC77" s="473"/>
      <c r="KBD77" s="473"/>
      <c r="KBE77" s="473"/>
      <c r="KBF77" s="473"/>
      <c r="KBG77" s="473"/>
      <c r="KBH77" s="473"/>
      <c r="KBI77" s="473"/>
      <c r="KBJ77" s="473"/>
      <c r="KBK77" s="473"/>
      <c r="KBL77" s="473"/>
      <c r="KBM77" s="473"/>
      <c r="KBN77" s="473"/>
      <c r="KBO77" s="473"/>
      <c r="KBP77" s="473"/>
      <c r="KBQ77" s="473"/>
      <c r="KBR77" s="473"/>
      <c r="KBS77" s="473"/>
      <c r="KBT77" s="473"/>
      <c r="KBU77" s="473"/>
      <c r="KBV77" s="473"/>
      <c r="KBW77" s="473"/>
      <c r="KBX77" s="473"/>
      <c r="KBY77" s="473"/>
      <c r="KBZ77" s="473"/>
      <c r="KCA77" s="473"/>
      <c r="KCB77" s="473"/>
      <c r="KCC77" s="473"/>
      <c r="KCD77" s="473"/>
      <c r="KCE77" s="473"/>
      <c r="KCF77" s="473"/>
      <c r="KCG77" s="473"/>
      <c r="KCH77" s="473"/>
      <c r="KCI77" s="473"/>
      <c r="KCJ77" s="473"/>
      <c r="KCK77" s="473"/>
      <c r="KCL77" s="473"/>
      <c r="KCM77" s="473"/>
      <c r="KCN77" s="473"/>
      <c r="KCO77" s="473"/>
      <c r="KCP77" s="473"/>
      <c r="KCQ77" s="473"/>
      <c r="KCR77" s="473"/>
      <c r="KCS77" s="473"/>
      <c r="KCT77" s="473"/>
      <c r="KCU77" s="473"/>
      <c r="KCV77" s="473"/>
      <c r="KCW77" s="473"/>
      <c r="KCX77" s="473"/>
      <c r="KCY77" s="473"/>
      <c r="KCZ77" s="473"/>
      <c r="KDA77" s="473"/>
      <c r="KDB77" s="473"/>
      <c r="KDC77" s="473"/>
      <c r="KDD77" s="473"/>
      <c r="KDE77" s="473"/>
      <c r="KDF77" s="473"/>
      <c r="KDG77" s="473"/>
      <c r="KDH77" s="473"/>
      <c r="KDI77" s="473"/>
      <c r="KDJ77" s="473"/>
      <c r="KDK77" s="473"/>
      <c r="KDL77" s="473"/>
      <c r="KDM77" s="473"/>
      <c r="KDN77" s="473"/>
      <c r="KDO77" s="473"/>
      <c r="KDP77" s="473"/>
      <c r="KDQ77" s="473"/>
      <c r="KDR77" s="473"/>
      <c r="KDS77" s="473"/>
      <c r="KDT77" s="473"/>
      <c r="KDU77" s="473"/>
      <c r="KDV77" s="473"/>
      <c r="KDW77" s="473"/>
      <c r="KDX77" s="473"/>
      <c r="KDY77" s="473"/>
      <c r="KDZ77" s="473"/>
      <c r="KEA77" s="473"/>
      <c r="KEB77" s="473"/>
      <c r="KEC77" s="473"/>
      <c r="KED77" s="473"/>
      <c r="KEE77" s="473"/>
      <c r="KEF77" s="473"/>
      <c r="KEG77" s="473"/>
      <c r="KEH77" s="473"/>
      <c r="KEI77" s="473"/>
      <c r="KEJ77" s="473"/>
      <c r="KEK77" s="473"/>
      <c r="KEL77" s="473"/>
      <c r="KEM77" s="473"/>
      <c r="KEN77" s="473"/>
      <c r="KEO77" s="473"/>
      <c r="KEP77" s="473"/>
      <c r="KEQ77" s="473"/>
      <c r="KER77" s="473"/>
      <c r="KES77" s="473"/>
      <c r="KET77" s="473"/>
      <c r="KEU77" s="473"/>
      <c r="KEV77" s="473"/>
      <c r="KEW77" s="473"/>
      <c r="KEX77" s="473"/>
      <c r="KEY77" s="473"/>
      <c r="KEZ77" s="473"/>
      <c r="KFA77" s="473"/>
      <c r="KFB77" s="473"/>
      <c r="KFC77" s="473"/>
      <c r="KFD77" s="473"/>
      <c r="KFE77" s="473"/>
      <c r="KFF77" s="473"/>
      <c r="KFG77" s="473"/>
      <c r="KFH77" s="473"/>
      <c r="KFI77" s="473"/>
      <c r="KFJ77" s="473"/>
      <c r="KFK77" s="473"/>
      <c r="KFL77" s="473"/>
      <c r="KFM77" s="473"/>
      <c r="KFN77" s="473"/>
      <c r="KFO77" s="473"/>
      <c r="KFP77" s="473"/>
      <c r="KFQ77" s="473"/>
      <c r="KFR77" s="473"/>
      <c r="KFS77" s="473"/>
      <c r="KFT77" s="473"/>
      <c r="KFU77" s="473"/>
      <c r="KFV77" s="473"/>
      <c r="KFW77" s="473"/>
      <c r="KFX77" s="473"/>
      <c r="KFY77" s="473"/>
      <c r="KFZ77" s="473"/>
      <c r="KGA77" s="473"/>
      <c r="KGB77" s="473"/>
      <c r="KGC77" s="473"/>
      <c r="KGD77" s="473"/>
      <c r="KGE77" s="473"/>
      <c r="KGF77" s="473"/>
      <c r="KGG77" s="473"/>
      <c r="KGH77" s="473"/>
      <c r="KGI77" s="473"/>
      <c r="KGJ77" s="473"/>
      <c r="KGK77" s="473"/>
      <c r="KGL77" s="473"/>
      <c r="KGM77" s="473"/>
      <c r="KGN77" s="473"/>
      <c r="KGO77" s="473"/>
      <c r="KGP77" s="473"/>
      <c r="KGQ77" s="473"/>
      <c r="KGR77" s="473"/>
      <c r="KGS77" s="473"/>
      <c r="KGT77" s="473"/>
      <c r="KGU77" s="473"/>
      <c r="KGV77" s="473"/>
      <c r="KGW77" s="473"/>
      <c r="KGX77" s="473"/>
      <c r="KGY77" s="473"/>
      <c r="KGZ77" s="473"/>
      <c r="KHA77" s="473"/>
      <c r="KHB77" s="473"/>
      <c r="KHC77" s="473"/>
      <c r="KHD77" s="473"/>
      <c r="KHE77" s="473"/>
      <c r="KHF77" s="473"/>
      <c r="KHG77" s="473"/>
      <c r="KHH77" s="473"/>
      <c r="KHI77" s="473"/>
      <c r="KHJ77" s="473"/>
      <c r="KHK77" s="473"/>
      <c r="KHL77" s="473"/>
      <c r="KHM77" s="473"/>
      <c r="KHN77" s="473"/>
      <c r="KHO77" s="473"/>
      <c r="KHP77" s="473"/>
      <c r="KHQ77" s="473"/>
      <c r="KHR77" s="473"/>
      <c r="KHS77" s="473"/>
      <c r="KHT77" s="473"/>
      <c r="KHU77" s="473"/>
      <c r="KHV77" s="473"/>
      <c r="KHW77" s="473"/>
      <c r="KHX77" s="473"/>
      <c r="KHY77" s="473"/>
      <c r="KHZ77" s="473"/>
      <c r="KIA77" s="473"/>
      <c r="KIB77" s="473"/>
      <c r="KIC77" s="473"/>
      <c r="KID77" s="473"/>
      <c r="KIE77" s="473"/>
      <c r="KIF77" s="473"/>
      <c r="KIG77" s="473"/>
      <c r="KIH77" s="473"/>
      <c r="KII77" s="473"/>
      <c r="KIJ77" s="473"/>
      <c r="KIK77" s="473"/>
      <c r="KIL77" s="473"/>
      <c r="KIM77" s="473"/>
      <c r="KIN77" s="473"/>
      <c r="KIO77" s="473"/>
      <c r="KIP77" s="473"/>
      <c r="KIQ77" s="473"/>
      <c r="KIR77" s="473"/>
      <c r="KIS77" s="473"/>
      <c r="KIT77" s="473"/>
      <c r="KIU77" s="473"/>
      <c r="KIV77" s="473"/>
      <c r="KIW77" s="473"/>
      <c r="KIX77" s="473"/>
      <c r="KIY77" s="473"/>
      <c r="KIZ77" s="473"/>
      <c r="KJA77" s="473"/>
      <c r="KJB77" s="473"/>
      <c r="KJC77" s="473"/>
      <c r="KJD77" s="473"/>
      <c r="KJE77" s="473"/>
      <c r="KJF77" s="473"/>
      <c r="KJG77" s="473"/>
      <c r="KJH77" s="473"/>
      <c r="KJI77" s="473"/>
      <c r="KJJ77" s="473"/>
      <c r="KJK77" s="473"/>
      <c r="KJL77" s="473"/>
      <c r="KJM77" s="473"/>
      <c r="KJN77" s="473"/>
      <c r="KJO77" s="473"/>
      <c r="KJP77" s="473"/>
      <c r="KJQ77" s="473"/>
      <c r="KJR77" s="473"/>
      <c r="KJS77" s="473"/>
      <c r="KJT77" s="473"/>
      <c r="KJU77" s="473"/>
      <c r="KJV77" s="473"/>
      <c r="KJW77" s="473"/>
      <c r="KJX77" s="473"/>
      <c r="KJY77" s="473"/>
      <c r="KJZ77" s="473"/>
      <c r="KKA77" s="473"/>
      <c r="KKB77" s="473"/>
      <c r="KKC77" s="473"/>
      <c r="KKD77" s="473"/>
      <c r="KKE77" s="473"/>
      <c r="KKF77" s="473"/>
      <c r="KKG77" s="473"/>
      <c r="KKH77" s="473"/>
      <c r="KKI77" s="473"/>
      <c r="KKJ77" s="473"/>
      <c r="KKK77" s="473"/>
      <c r="KKL77" s="473"/>
      <c r="KKM77" s="473"/>
      <c r="KKN77" s="473"/>
      <c r="KKO77" s="473"/>
      <c r="KKP77" s="473"/>
      <c r="KKQ77" s="473"/>
      <c r="KKR77" s="473"/>
      <c r="KKS77" s="473"/>
      <c r="KKT77" s="473"/>
      <c r="KKU77" s="473"/>
      <c r="KKV77" s="473"/>
      <c r="KKW77" s="473"/>
      <c r="KKX77" s="473"/>
      <c r="KKY77" s="473"/>
      <c r="KKZ77" s="473"/>
      <c r="KLA77" s="473"/>
      <c r="KLB77" s="473"/>
      <c r="KLC77" s="473"/>
      <c r="KLD77" s="473"/>
      <c r="KLE77" s="473"/>
      <c r="KLF77" s="473"/>
      <c r="KLG77" s="473"/>
      <c r="KLH77" s="473"/>
      <c r="KLI77" s="473"/>
      <c r="KLJ77" s="473"/>
      <c r="KLK77" s="473"/>
      <c r="KLL77" s="473"/>
      <c r="KLM77" s="473"/>
      <c r="KLN77" s="473"/>
      <c r="KLO77" s="473"/>
      <c r="KLP77" s="473"/>
      <c r="KLQ77" s="473"/>
      <c r="KLR77" s="473"/>
      <c r="KLS77" s="473"/>
      <c r="KLT77" s="473"/>
      <c r="KLU77" s="473"/>
      <c r="KLV77" s="473"/>
      <c r="KLW77" s="473"/>
      <c r="KLX77" s="473"/>
      <c r="KLY77" s="473"/>
      <c r="KLZ77" s="473"/>
      <c r="KMA77" s="473"/>
      <c r="KMB77" s="473"/>
      <c r="KMC77" s="473"/>
      <c r="KMD77" s="473"/>
      <c r="KME77" s="473"/>
      <c r="KMF77" s="473"/>
      <c r="KMG77" s="473"/>
      <c r="KMH77" s="473"/>
      <c r="KMI77" s="473"/>
      <c r="KMJ77" s="473"/>
      <c r="KMK77" s="473"/>
      <c r="KML77" s="473"/>
      <c r="KMM77" s="473"/>
      <c r="KMN77" s="473"/>
      <c r="KMO77" s="473"/>
      <c r="KMP77" s="473"/>
      <c r="KMQ77" s="473"/>
      <c r="KMR77" s="473"/>
      <c r="KMS77" s="473"/>
      <c r="KMT77" s="473"/>
      <c r="KMU77" s="473"/>
      <c r="KMV77" s="473"/>
      <c r="KMW77" s="473"/>
      <c r="KMX77" s="473"/>
      <c r="KMY77" s="473"/>
      <c r="KMZ77" s="473"/>
      <c r="KNA77" s="473"/>
      <c r="KNB77" s="473"/>
      <c r="KNC77" s="473"/>
      <c r="KND77" s="473"/>
      <c r="KNE77" s="473"/>
      <c r="KNF77" s="473"/>
      <c r="KNG77" s="473"/>
      <c r="KNH77" s="473"/>
      <c r="KNI77" s="473"/>
      <c r="KNJ77" s="473"/>
      <c r="KNK77" s="473"/>
      <c r="KNL77" s="473"/>
      <c r="KNM77" s="473"/>
      <c r="KNN77" s="473"/>
      <c r="KNO77" s="473"/>
      <c r="KNP77" s="473"/>
      <c r="KNQ77" s="473"/>
      <c r="KNR77" s="473"/>
      <c r="KNS77" s="473"/>
      <c r="KNT77" s="473"/>
      <c r="KNU77" s="473"/>
      <c r="KNV77" s="473"/>
      <c r="KNW77" s="473"/>
      <c r="KNX77" s="473"/>
      <c r="KNY77" s="473"/>
      <c r="KNZ77" s="473"/>
      <c r="KOA77" s="473"/>
      <c r="KOB77" s="473"/>
      <c r="KOC77" s="473"/>
      <c r="KOD77" s="473"/>
      <c r="KOE77" s="473"/>
      <c r="KOF77" s="473"/>
      <c r="KOG77" s="473"/>
      <c r="KOH77" s="473"/>
      <c r="KOI77" s="473"/>
      <c r="KOJ77" s="473"/>
      <c r="KOK77" s="473"/>
      <c r="KOL77" s="473"/>
      <c r="KOM77" s="473"/>
      <c r="KON77" s="473"/>
      <c r="KOO77" s="473"/>
      <c r="KOP77" s="473"/>
      <c r="KOQ77" s="473"/>
      <c r="KOR77" s="473"/>
      <c r="KOS77" s="473"/>
      <c r="KOT77" s="473"/>
      <c r="KOU77" s="473"/>
      <c r="KOV77" s="473"/>
      <c r="KOW77" s="473"/>
      <c r="KOX77" s="473"/>
      <c r="KOY77" s="473"/>
      <c r="KOZ77" s="473"/>
      <c r="KPA77" s="473"/>
      <c r="KPB77" s="473"/>
      <c r="KPC77" s="473"/>
      <c r="KPD77" s="473"/>
      <c r="KPE77" s="473"/>
      <c r="KPF77" s="473"/>
      <c r="KPG77" s="473"/>
      <c r="KPH77" s="473"/>
      <c r="KPI77" s="473"/>
      <c r="KPJ77" s="473"/>
      <c r="KPK77" s="473"/>
      <c r="KPL77" s="473"/>
      <c r="KPM77" s="473"/>
      <c r="KPN77" s="473"/>
      <c r="KPO77" s="473"/>
      <c r="KPP77" s="473"/>
      <c r="KPQ77" s="473"/>
      <c r="KPR77" s="473"/>
      <c r="KPS77" s="473"/>
      <c r="KPT77" s="473"/>
      <c r="KPU77" s="473"/>
      <c r="KPV77" s="473"/>
      <c r="KPW77" s="473"/>
      <c r="KPX77" s="473"/>
      <c r="KPY77" s="473"/>
      <c r="KPZ77" s="473"/>
      <c r="KQA77" s="473"/>
      <c r="KQB77" s="473"/>
      <c r="KQC77" s="473"/>
      <c r="KQD77" s="473"/>
      <c r="KQE77" s="473"/>
      <c r="KQF77" s="473"/>
      <c r="KQG77" s="473"/>
      <c r="KQH77" s="473"/>
      <c r="KQI77" s="473"/>
      <c r="KQJ77" s="473"/>
      <c r="KQK77" s="473"/>
      <c r="KQL77" s="473"/>
      <c r="KQM77" s="473"/>
      <c r="KQN77" s="473"/>
      <c r="KQO77" s="473"/>
      <c r="KQP77" s="473"/>
      <c r="KQQ77" s="473"/>
      <c r="KQR77" s="473"/>
      <c r="KQS77" s="473"/>
      <c r="KQT77" s="473"/>
      <c r="KQU77" s="473"/>
      <c r="KQV77" s="473"/>
      <c r="KQW77" s="473"/>
      <c r="KQX77" s="473"/>
      <c r="KQY77" s="473"/>
      <c r="KQZ77" s="473"/>
      <c r="KRA77" s="473"/>
      <c r="KRB77" s="473"/>
      <c r="KRC77" s="473"/>
      <c r="KRD77" s="473"/>
      <c r="KRE77" s="473"/>
      <c r="KRF77" s="473"/>
      <c r="KRG77" s="473"/>
      <c r="KRH77" s="473"/>
      <c r="KRI77" s="473"/>
      <c r="KRJ77" s="473"/>
      <c r="KRK77" s="473"/>
      <c r="KRL77" s="473"/>
      <c r="KRM77" s="473"/>
      <c r="KRN77" s="473"/>
      <c r="KRO77" s="473"/>
      <c r="KRP77" s="473"/>
      <c r="KRQ77" s="473"/>
      <c r="KRR77" s="473"/>
      <c r="KRS77" s="473"/>
      <c r="KRT77" s="473"/>
      <c r="KRU77" s="473"/>
      <c r="KRV77" s="473"/>
      <c r="KRW77" s="473"/>
      <c r="KRX77" s="473"/>
      <c r="KRY77" s="473"/>
      <c r="KRZ77" s="473"/>
      <c r="KSA77" s="473"/>
      <c r="KSB77" s="473"/>
      <c r="KSC77" s="473"/>
      <c r="KSD77" s="473"/>
      <c r="KSE77" s="473"/>
      <c r="KSF77" s="473"/>
      <c r="KSG77" s="473"/>
      <c r="KSH77" s="473"/>
      <c r="KSI77" s="473"/>
      <c r="KSJ77" s="473"/>
      <c r="KSK77" s="473"/>
      <c r="KSL77" s="473"/>
      <c r="KSM77" s="473"/>
      <c r="KSN77" s="473"/>
      <c r="KSO77" s="473"/>
      <c r="KSP77" s="473"/>
      <c r="KSQ77" s="473"/>
      <c r="KSR77" s="473"/>
      <c r="KSS77" s="473"/>
      <c r="KST77" s="473"/>
      <c r="KSU77" s="473"/>
      <c r="KSV77" s="473"/>
      <c r="KSW77" s="473"/>
      <c r="KSX77" s="473"/>
      <c r="KSY77" s="473"/>
      <c r="KSZ77" s="473"/>
      <c r="KTA77" s="473"/>
      <c r="KTB77" s="473"/>
      <c r="KTC77" s="473"/>
      <c r="KTD77" s="473"/>
      <c r="KTE77" s="473"/>
      <c r="KTF77" s="473"/>
      <c r="KTG77" s="473"/>
      <c r="KTH77" s="473"/>
      <c r="KTI77" s="473"/>
      <c r="KTJ77" s="473"/>
      <c r="KTK77" s="473"/>
      <c r="KTL77" s="473"/>
      <c r="KTM77" s="473"/>
      <c r="KTN77" s="473"/>
      <c r="KTO77" s="473"/>
      <c r="KTP77" s="473"/>
      <c r="KTQ77" s="473"/>
      <c r="KTR77" s="473"/>
      <c r="KTS77" s="473"/>
      <c r="KTT77" s="473"/>
      <c r="KTU77" s="473"/>
      <c r="KTV77" s="473"/>
      <c r="KTW77" s="473"/>
      <c r="KTX77" s="473"/>
      <c r="KTY77" s="473"/>
      <c r="KTZ77" s="473"/>
      <c r="KUA77" s="473"/>
      <c r="KUB77" s="473"/>
      <c r="KUC77" s="473"/>
      <c r="KUD77" s="473"/>
      <c r="KUE77" s="473"/>
      <c r="KUF77" s="473"/>
      <c r="KUG77" s="473"/>
      <c r="KUH77" s="473"/>
      <c r="KUI77" s="473"/>
      <c r="KUJ77" s="473"/>
      <c r="KUK77" s="473"/>
      <c r="KUL77" s="473"/>
      <c r="KUM77" s="473"/>
      <c r="KUN77" s="473"/>
      <c r="KUO77" s="473"/>
      <c r="KUP77" s="473"/>
      <c r="KUQ77" s="473"/>
      <c r="KUR77" s="473"/>
      <c r="KUS77" s="473"/>
      <c r="KUT77" s="473"/>
      <c r="KUU77" s="473"/>
      <c r="KUV77" s="473"/>
      <c r="KUW77" s="473"/>
      <c r="KUX77" s="473"/>
      <c r="KUY77" s="473"/>
      <c r="KUZ77" s="473"/>
      <c r="KVA77" s="473"/>
      <c r="KVB77" s="473"/>
      <c r="KVC77" s="473"/>
      <c r="KVD77" s="473"/>
      <c r="KVE77" s="473"/>
      <c r="KVF77" s="473"/>
      <c r="KVG77" s="473"/>
      <c r="KVH77" s="473"/>
      <c r="KVI77" s="473"/>
      <c r="KVJ77" s="473"/>
      <c r="KVK77" s="473"/>
      <c r="KVL77" s="473"/>
      <c r="KVM77" s="473"/>
      <c r="KVN77" s="473"/>
      <c r="KVO77" s="473"/>
      <c r="KVP77" s="473"/>
      <c r="KVQ77" s="473"/>
      <c r="KVR77" s="473"/>
      <c r="KVS77" s="473"/>
      <c r="KVT77" s="473"/>
      <c r="KVU77" s="473"/>
      <c r="KVV77" s="473"/>
      <c r="KVW77" s="473"/>
      <c r="KVX77" s="473"/>
      <c r="KVY77" s="473"/>
      <c r="KVZ77" s="473"/>
      <c r="KWA77" s="473"/>
      <c r="KWB77" s="473"/>
      <c r="KWC77" s="473"/>
      <c r="KWD77" s="473"/>
      <c r="KWE77" s="473"/>
      <c r="KWF77" s="473"/>
      <c r="KWG77" s="473"/>
      <c r="KWH77" s="473"/>
      <c r="KWI77" s="473"/>
      <c r="KWJ77" s="473"/>
      <c r="KWK77" s="473"/>
      <c r="KWL77" s="473"/>
      <c r="KWM77" s="473"/>
      <c r="KWN77" s="473"/>
      <c r="KWO77" s="473"/>
      <c r="KWP77" s="473"/>
      <c r="KWQ77" s="473"/>
      <c r="KWR77" s="473"/>
      <c r="KWS77" s="473"/>
      <c r="KWT77" s="473"/>
      <c r="KWU77" s="473"/>
      <c r="KWV77" s="473"/>
      <c r="KWW77" s="473"/>
      <c r="KWX77" s="473"/>
      <c r="KWY77" s="473"/>
      <c r="KWZ77" s="473"/>
      <c r="KXA77" s="473"/>
      <c r="KXB77" s="473"/>
      <c r="KXC77" s="473"/>
      <c r="KXD77" s="473"/>
      <c r="KXE77" s="473"/>
      <c r="KXF77" s="473"/>
      <c r="KXG77" s="473"/>
      <c r="KXH77" s="473"/>
      <c r="KXI77" s="473"/>
      <c r="KXJ77" s="473"/>
      <c r="KXK77" s="473"/>
      <c r="KXL77" s="473"/>
      <c r="KXM77" s="473"/>
      <c r="KXN77" s="473"/>
      <c r="KXO77" s="473"/>
      <c r="KXP77" s="473"/>
      <c r="KXQ77" s="473"/>
      <c r="KXR77" s="473"/>
      <c r="KXS77" s="473"/>
      <c r="KXT77" s="473"/>
      <c r="KXU77" s="473"/>
      <c r="KXV77" s="473"/>
      <c r="KXW77" s="473"/>
      <c r="KXX77" s="473"/>
      <c r="KXY77" s="473"/>
      <c r="KXZ77" s="473"/>
      <c r="KYA77" s="473"/>
      <c r="KYB77" s="473"/>
      <c r="KYC77" s="473"/>
      <c r="KYD77" s="473"/>
      <c r="KYE77" s="473"/>
      <c r="KYF77" s="473"/>
      <c r="KYG77" s="473"/>
      <c r="KYH77" s="473"/>
      <c r="KYI77" s="473"/>
      <c r="KYJ77" s="473"/>
      <c r="KYK77" s="473"/>
      <c r="KYL77" s="473"/>
      <c r="KYM77" s="473"/>
      <c r="KYN77" s="473"/>
      <c r="KYO77" s="473"/>
      <c r="KYP77" s="473"/>
      <c r="KYQ77" s="473"/>
      <c r="KYR77" s="473"/>
      <c r="KYS77" s="473"/>
      <c r="KYT77" s="473"/>
      <c r="KYU77" s="473"/>
      <c r="KYV77" s="473"/>
      <c r="KYW77" s="473"/>
      <c r="KYX77" s="473"/>
      <c r="KYY77" s="473"/>
      <c r="KYZ77" s="473"/>
      <c r="KZA77" s="473"/>
      <c r="KZB77" s="473"/>
      <c r="KZC77" s="473"/>
      <c r="KZD77" s="473"/>
      <c r="KZE77" s="473"/>
      <c r="KZF77" s="473"/>
      <c r="KZG77" s="473"/>
      <c r="KZH77" s="473"/>
      <c r="KZI77" s="473"/>
      <c r="KZJ77" s="473"/>
      <c r="KZK77" s="473"/>
      <c r="KZL77" s="473"/>
      <c r="KZM77" s="473"/>
      <c r="KZN77" s="473"/>
      <c r="KZO77" s="473"/>
      <c r="KZP77" s="473"/>
      <c r="KZQ77" s="473"/>
      <c r="KZR77" s="473"/>
      <c r="KZS77" s="473"/>
      <c r="KZT77" s="473"/>
      <c r="KZU77" s="473"/>
      <c r="KZV77" s="473"/>
      <c r="KZW77" s="473"/>
      <c r="KZX77" s="473"/>
      <c r="KZY77" s="473"/>
      <c r="KZZ77" s="473"/>
      <c r="LAA77" s="473"/>
      <c r="LAB77" s="473"/>
      <c r="LAC77" s="473"/>
      <c r="LAD77" s="473"/>
      <c r="LAE77" s="473"/>
      <c r="LAF77" s="473"/>
      <c r="LAG77" s="473"/>
      <c r="LAH77" s="473"/>
      <c r="LAI77" s="473"/>
      <c r="LAJ77" s="473"/>
      <c r="LAK77" s="473"/>
      <c r="LAL77" s="473"/>
      <c r="LAM77" s="473"/>
      <c r="LAN77" s="473"/>
      <c r="LAO77" s="473"/>
      <c r="LAP77" s="473"/>
      <c r="LAQ77" s="473"/>
      <c r="LAR77" s="473"/>
      <c r="LAS77" s="473"/>
      <c r="LAT77" s="473"/>
      <c r="LAU77" s="473"/>
      <c r="LAV77" s="473"/>
      <c r="LAW77" s="473"/>
      <c r="LAX77" s="473"/>
      <c r="LAY77" s="473"/>
      <c r="LAZ77" s="473"/>
      <c r="LBA77" s="473"/>
      <c r="LBB77" s="473"/>
      <c r="LBC77" s="473"/>
      <c r="LBD77" s="473"/>
      <c r="LBE77" s="473"/>
      <c r="LBF77" s="473"/>
      <c r="LBG77" s="473"/>
      <c r="LBH77" s="473"/>
      <c r="LBI77" s="473"/>
      <c r="LBJ77" s="473"/>
      <c r="LBK77" s="473"/>
      <c r="LBL77" s="473"/>
      <c r="LBM77" s="473"/>
      <c r="LBN77" s="473"/>
      <c r="LBO77" s="473"/>
      <c r="LBP77" s="473"/>
      <c r="LBQ77" s="473"/>
      <c r="LBR77" s="473"/>
      <c r="LBS77" s="473"/>
      <c r="LBT77" s="473"/>
      <c r="LBU77" s="473"/>
      <c r="LBV77" s="473"/>
      <c r="LBW77" s="473"/>
      <c r="LBX77" s="473"/>
      <c r="LBY77" s="473"/>
      <c r="LBZ77" s="473"/>
      <c r="LCA77" s="473"/>
      <c r="LCB77" s="473"/>
      <c r="LCC77" s="473"/>
      <c r="LCD77" s="473"/>
      <c r="LCE77" s="473"/>
      <c r="LCF77" s="473"/>
      <c r="LCG77" s="473"/>
      <c r="LCH77" s="473"/>
      <c r="LCI77" s="473"/>
      <c r="LCJ77" s="473"/>
      <c r="LCK77" s="473"/>
      <c r="LCL77" s="473"/>
      <c r="LCM77" s="473"/>
      <c r="LCN77" s="473"/>
      <c r="LCO77" s="473"/>
      <c r="LCP77" s="473"/>
      <c r="LCQ77" s="473"/>
      <c r="LCR77" s="473"/>
      <c r="LCS77" s="473"/>
      <c r="LCT77" s="473"/>
      <c r="LCU77" s="473"/>
      <c r="LCV77" s="473"/>
      <c r="LCW77" s="473"/>
      <c r="LCX77" s="473"/>
      <c r="LCY77" s="473"/>
      <c r="LCZ77" s="473"/>
      <c r="LDA77" s="473"/>
      <c r="LDB77" s="473"/>
      <c r="LDC77" s="473"/>
      <c r="LDD77" s="473"/>
      <c r="LDE77" s="473"/>
      <c r="LDF77" s="473"/>
      <c r="LDG77" s="473"/>
      <c r="LDH77" s="473"/>
      <c r="LDI77" s="473"/>
      <c r="LDJ77" s="473"/>
      <c r="LDK77" s="473"/>
      <c r="LDL77" s="473"/>
      <c r="LDM77" s="473"/>
      <c r="LDN77" s="473"/>
      <c r="LDO77" s="473"/>
      <c r="LDP77" s="473"/>
      <c r="LDQ77" s="473"/>
      <c r="LDR77" s="473"/>
      <c r="LDS77" s="473"/>
      <c r="LDT77" s="473"/>
      <c r="LDU77" s="473"/>
      <c r="LDV77" s="473"/>
      <c r="LDW77" s="473"/>
      <c r="LDX77" s="473"/>
      <c r="LDY77" s="473"/>
      <c r="LDZ77" s="473"/>
      <c r="LEA77" s="473"/>
      <c r="LEB77" s="473"/>
      <c r="LEC77" s="473"/>
      <c r="LED77" s="473"/>
      <c r="LEE77" s="473"/>
      <c r="LEF77" s="473"/>
      <c r="LEG77" s="473"/>
      <c r="LEH77" s="473"/>
      <c r="LEI77" s="473"/>
      <c r="LEJ77" s="473"/>
      <c r="LEK77" s="473"/>
      <c r="LEL77" s="473"/>
      <c r="LEM77" s="473"/>
      <c r="LEN77" s="473"/>
      <c r="LEO77" s="473"/>
      <c r="LEP77" s="473"/>
      <c r="LEQ77" s="473"/>
      <c r="LER77" s="473"/>
      <c r="LES77" s="473"/>
      <c r="LET77" s="473"/>
      <c r="LEU77" s="473"/>
      <c r="LEV77" s="473"/>
      <c r="LEW77" s="473"/>
      <c r="LEX77" s="473"/>
      <c r="LEY77" s="473"/>
      <c r="LEZ77" s="473"/>
      <c r="LFA77" s="473"/>
      <c r="LFB77" s="473"/>
      <c r="LFC77" s="473"/>
      <c r="LFD77" s="473"/>
      <c r="LFE77" s="473"/>
      <c r="LFF77" s="473"/>
      <c r="LFG77" s="473"/>
      <c r="LFH77" s="473"/>
      <c r="LFI77" s="473"/>
      <c r="LFJ77" s="473"/>
      <c r="LFK77" s="473"/>
      <c r="LFL77" s="473"/>
      <c r="LFM77" s="473"/>
      <c r="LFN77" s="473"/>
      <c r="LFO77" s="473"/>
      <c r="LFP77" s="473"/>
      <c r="LFQ77" s="473"/>
      <c r="LFR77" s="473"/>
      <c r="LFS77" s="473"/>
      <c r="LFT77" s="473"/>
      <c r="LFU77" s="473"/>
      <c r="LFV77" s="473"/>
      <c r="LFW77" s="473"/>
      <c r="LFX77" s="473"/>
      <c r="LFY77" s="473"/>
      <c r="LFZ77" s="473"/>
      <c r="LGA77" s="473"/>
      <c r="LGB77" s="473"/>
      <c r="LGC77" s="473"/>
      <c r="LGD77" s="473"/>
      <c r="LGE77" s="473"/>
      <c r="LGF77" s="473"/>
      <c r="LGG77" s="473"/>
      <c r="LGH77" s="473"/>
      <c r="LGI77" s="473"/>
      <c r="LGJ77" s="473"/>
      <c r="LGK77" s="473"/>
      <c r="LGL77" s="473"/>
      <c r="LGM77" s="473"/>
      <c r="LGN77" s="473"/>
      <c r="LGO77" s="473"/>
      <c r="LGP77" s="473"/>
      <c r="LGQ77" s="473"/>
      <c r="LGR77" s="473"/>
      <c r="LGS77" s="473"/>
      <c r="LGT77" s="473"/>
      <c r="LGU77" s="473"/>
      <c r="LGV77" s="473"/>
      <c r="LGW77" s="473"/>
      <c r="LGX77" s="473"/>
      <c r="LGY77" s="473"/>
      <c r="LGZ77" s="473"/>
      <c r="LHA77" s="473"/>
      <c r="LHB77" s="473"/>
      <c r="LHC77" s="473"/>
      <c r="LHD77" s="473"/>
      <c r="LHE77" s="473"/>
      <c r="LHF77" s="473"/>
      <c r="LHG77" s="473"/>
      <c r="LHH77" s="473"/>
      <c r="LHI77" s="473"/>
      <c r="LHJ77" s="473"/>
      <c r="LHK77" s="473"/>
      <c r="LHL77" s="473"/>
      <c r="LHM77" s="473"/>
      <c r="LHN77" s="473"/>
      <c r="LHO77" s="473"/>
      <c r="LHP77" s="473"/>
      <c r="LHQ77" s="473"/>
      <c r="LHR77" s="473"/>
      <c r="LHS77" s="473"/>
      <c r="LHT77" s="473"/>
      <c r="LHU77" s="473"/>
      <c r="LHV77" s="473"/>
      <c r="LHW77" s="473"/>
      <c r="LHX77" s="473"/>
      <c r="LHY77" s="473"/>
      <c r="LHZ77" s="473"/>
      <c r="LIA77" s="473"/>
      <c r="LIB77" s="473"/>
      <c r="LIC77" s="473"/>
      <c r="LID77" s="473"/>
      <c r="LIE77" s="473"/>
      <c r="LIF77" s="473"/>
      <c r="LIG77" s="473"/>
      <c r="LIH77" s="473"/>
      <c r="LII77" s="473"/>
      <c r="LIJ77" s="473"/>
      <c r="LIK77" s="473"/>
      <c r="LIL77" s="473"/>
      <c r="LIM77" s="473"/>
      <c r="LIN77" s="473"/>
      <c r="LIO77" s="473"/>
      <c r="LIP77" s="473"/>
      <c r="LIQ77" s="473"/>
      <c r="LIR77" s="473"/>
      <c r="LIS77" s="473"/>
      <c r="LIT77" s="473"/>
      <c r="LIU77" s="473"/>
      <c r="LIV77" s="473"/>
      <c r="LIW77" s="473"/>
      <c r="LIX77" s="473"/>
      <c r="LIY77" s="473"/>
      <c r="LIZ77" s="473"/>
      <c r="LJA77" s="473"/>
      <c r="LJB77" s="473"/>
      <c r="LJC77" s="473"/>
      <c r="LJD77" s="473"/>
      <c r="LJE77" s="473"/>
      <c r="LJF77" s="473"/>
      <c r="LJG77" s="473"/>
      <c r="LJH77" s="473"/>
      <c r="LJI77" s="473"/>
      <c r="LJJ77" s="473"/>
      <c r="LJK77" s="473"/>
      <c r="LJL77" s="473"/>
      <c r="LJM77" s="473"/>
      <c r="LJN77" s="473"/>
      <c r="LJO77" s="473"/>
      <c r="LJP77" s="473"/>
      <c r="LJQ77" s="473"/>
      <c r="LJR77" s="473"/>
      <c r="LJS77" s="473"/>
      <c r="LJT77" s="473"/>
      <c r="LJU77" s="473"/>
      <c r="LJV77" s="473"/>
      <c r="LJW77" s="473"/>
      <c r="LJX77" s="473"/>
      <c r="LJY77" s="473"/>
      <c r="LJZ77" s="473"/>
      <c r="LKA77" s="473"/>
      <c r="LKB77" s="473"/>
      <c r="LKC77" s="473"/>
      <c r="LKD77" s="473"/>
      <c r="LKE77" s="473"/>
      <c r="LKF77" s="473"/>
      <c r="LKG77" s="473"/>
      <c r="LKH77" s="473"/>
      <c r="LKI77" s="473"/>
      <c r="LKJ77" s="473"/>
      <c r="LKK77" s="473"/>
      <c r="LKL77" s="473"/>
      <c r="LKM77" s="473"/>
      <c r="LKN77" s="473"/>
      <c r="LKO77" s="473"/>
      <c r="LKP77" s="473"/>
      <c r="LKQ77" s="473"/>
      <c r="LKR77" s="473"/>
      <c r="LKS77" s="473"/>
      <c r="LKT77" s="473"/>
      <c r="LKU77" s="473"/>
      <c r="LKV77" s="473"/>
      <c r="LKW77" s="473"/>
      <c r="LKX77" s="473"/>
      <c r="LKY77" s="473"/>
      <c r="LKZ77" s="473"/>
      <c r="LLA77" s="473"/>
      <c r="LLB77" s="473"/>
      <c r="LLC77" s="473"/>
      <c r="LLD77" s="473"/>
      <c r="LLE77" s="473"/>
      <c r="LLF77" s="473"/>
      <c r="LLG77" s="473"/>
      <c r="LLH77" s="473"/>
      <c r="LLI77" s="473"/>
      <c r="LLJ77" s="473"/>
      <c r="LLK77" s="473"/>
      <c r="LLL77" s="473"/>
      <c r="LLM77" s="473"/>
      <c r="LLN77" s="473"/>
      <c r="LLO77" s="473"/>
      <c r="LLP77" s="473"/>
      <c r="LLQ77" s="473"/>
      <c r="LLR77" s="473"/>
      <c r="LLS77" s="473"/>
      <c r="LLT77" s="473"/>
      <c r="LLU77" s="473"/>
      <c r="LLV77" s="473"/>
      <c r="LLW77" s="473"/>
      <c r="LLX77" s="473"/>
      <c r="LLY77" s="473"/>
      <c r="LLZ77" s="473"/>
      <c r="LMA77" s="473"/>
      <c r="LMB77" s="473"/>
      <c r="LMC77" s="473"/>
      <c r="LMD77" s="473"/>
      <c r="LME77" s="473"/>
      <c r="LMF77" s="473"/>
      <c r="LMG77" s="473"/>
      <c r="LMH77" s="473"/>
      <c r="LMI77" s="473"/>
      <c r="LMJ77" s="473"/>
      <c r="LMK77" s="473"/>
      <c r="LML77" s="473"/>
      <c r="LMM77" s="473"/>
      <c r="LMN77" s="473"/>
      <c r="LMO77" s="473"/>
      <c r="LMP77" s="473"/>
      <c r="LMQ77" s="473"/>
      <c r="LMR77" s="473"/>
      <c r="LMS77" s="473"/>
      <c r="LMT77" s="473"/>
      <c r="LMU77" s="473"/>
      <c r="LMV77" s="473"/>
      <c r="LMW77" s="473"/>
      <c r="LMX77" s="473"/>
      <c r="LMY77" s="473"/>
      <c r="LMZ77" s="473"/>
      <c r="LNA77" s="473"/>
      <c r="LNB77" s="473"/>
      <c r="LNC77" s="473"/>
      <c r="LND77" s="473"/>
      <c r="LNE77" s="473"/>
      <c r="LNF77" s="473"/>
      <c r="LNG77" s="473"/>
      <c r="LNH77" s="473"/>
      <c r="LNI77" s="473"/>
      <c r="LNJ77" s="473"/>
      <c r="LNK77" s="473"/>
      <c r="LNL77" s="473"/>
      <c r="LNM77" s="473"/>
      <c r="LNN77" s="473"/>
      <c r="LNO77" s="473"/>
      <c r="LNP77" s="473"/>
      <c r="LNQ77" s="473"/>
      <c r="LNR77" s="473"/>
      <c r="LNS77" s="473"/>
      <c r="LNT77" s="473"/>
      <c r="LNU77" s="473"/>
      <c r="LNV77" s="473"/>
      <c r="LNW77" s="473"/>
      <c r="LNX77" s="473"/>
      <c r="LNY77" s="473"/>
      <c r="LNZ77" s="473"/>
      <c r="LOA77" s="473"/>
      <c r="LOB77" s="473"/>
      <c r="LOC77" s="473"/>
      <c r="LOD77" s="473"/>
      <c r="LOE77" s="473"/>
      <c r="LOF77" s="473"/>
      <c r="LOG77" s="473"/>
      <c r="LOH77" s="473"/>
      <c r="LOI77" s="473"/>
      <c r="LOJ77" s="473"/>
      <c r="LOK77" s="473"/>
      <c r="LOL77" s="473"/>
      <c r="LOM77" s="473"/>
      <c r="LON77" s="473"/>
      <c r="LOO77" s="473"/>
      <c r="LOP77" s="473"/>
      <c r="LOQ77" s="473"/>
      <c r="LOR77" s="473"/>
      <c r="LOS77" s="473"/>
      <c r="LOT77" s="473"/>
      <c r="LOU77" s="473"/>
      <c r="LOV77" s="473"/>
      <c r="LOW77" s="473"/>
      <c r="LOX77" s="473"/>
      <c r="LOY77" s="473"/>
      <c r="LOZ77" s="473"/>
      <c r="LPA77" s="473"/>
      <c r="LPB77" s="473"/>
      <c r="LPC77" s="473"/>
      <c r="LPD77" s="473"/>
      <c r="LPE77" s="473"/>
      <c r="LPF77" s="473"/>
      <c r="LPG77" s="473"/>
      <c r="LPH77" s="473"/>
      <c r="LPI77" s="473"/>
      <c r="LPJ77" s="473"/>
      <c r="LPK77" s="473"/>
      <c r="LPL77" s="473"/>
      <c r="LPM77" s="473"/>
      <c r="LPN77" s="473"/>
      <c r="LPO77" s="473"/>
      <c r="LPP77" s="473"/>
      <c r="LPQ77" s="473"/>
      <c r="LPR77" s="473"/>
      <c r="LPS77" s="473"/>
      <c r="LPT77" s="473"/>
      <c r="LPU77" s="473"/>
      <c r="LPV77" s="473"/>
      <c r="LPW77" s="473"/>
      <c r="LPX77" s="473"/>
      <c r="LPY77" s="473"/>
      <c r="LPZ77" s="473"/>
      <c r="LQA77" s="473"/>
      <c r="LQB77" s="473"/>
      <c r="LQC77" s="473"/>
      <c r="LQD77" s="473"/>
      <c r="LQE77" s="473"/>
      <c r="LQF77" s="473"/>
      <c r="LQG77" s="473"/>
      <c r="LQH77" s="473"/>
      <c r="LQI77" s="473"/>
      <c r="LQJ77" s="473"/>
      <c r="LQK77" s="473"/>
      <c r="LQL77" s="473"/>
      <c r="LQM77" s="473"/>
      <c r="LQN77" s="473"/>
      <c r="LQO77" s="473"/>
      <c r="LQP77" s="473"/>
      <c r="LQQ77" s="473"/>
      <c r="LQR77" s="473"/>
      <c r="LQS77" s="473"/>
      <c r="LQT77" s="473"/>
      <c r="LQU77" s="473"/>
      <c r="LQV77" s="473"/>
      <c r="LQW77" s="473"/>
      <c r="LQX77" s="473"/>
      <c r="LQY77" s="473"/>
      <c r="LQZ77" s="473"/>
      <c r="LRA77" s="473"/>
      <c r="LRB77" s="473"/>
      <c r="LRC77" s="473"/>
      <c r="LRD77" s="473"/>
      <c r="LRE77" s="473"/>
      <c r="LRF77" s="473"/>
      <c r="LRG77" s="473"/>
      <c r="LRH77" s="473"/>
      <c r="LRI77" s="473"/>
      <c r="LRJ77" s="473"/>
      <c r="LRK77" s="473"/>
      <c r="LRL77" s="473"/>
      <c r="LRM77" s="473"/>
      <c r="LRN77" s="473"/>
      <c r="LRO77" s="473"/>
      <c r="LRP77" s="473"/>
      <c r="LRQ77" s="473"/>
      <c r="LRR77" s="473"/>
      <c r="LRS77" s="473"/>
      <c r="LRT77" s="473"/>
      <c r="LRU77" s="473"/>
      <c r="LRV77" s="473"/>
      <c r="LRW77" s="473"/>
      <c r="LRX77" s="473"/>
      <c r="LRY77" s="473"/>
      <c r="LRZ77" s="473"/>
      <c r="LSA77" s="473"/>
      <c r="LSB77" s="473"/>
      <c r="LSC77" s="473"/>
      <c r="LSD77" s="473"/>
      <c r="LSE77" s="473"/>
      <c r="LSF77" s="473"/>
      <c r="LSG77" s="473"/>
      <c r="LSH77" s="473"/>
      <c r="LSI77" s="473"/>
      <c r="LSJ77" s="473"/>
      <c r="LSK77" s="473"/>
      <c r="LSL77" s="473"/>
      <c r="LSM77" s="473"/>
      <c r="LSN77" s="473"/>
      <c r="LSO77" s="473"/>
      <c r="LSP77" s="473"/>
      <c r="LSQ77" s="473"/>
      <c r="LSR77" s="473"/>
      <c r="LSS77" s="473"/>
      <c r="LST77" s="473"/>
      <c r="LSU77" s="473"/>
      <c r="LSV77" s="473"/>
      <c r="LSW77" s="473"/>
      <c r="LSX77" s="473"/>
      <c r="LSY77" s="473"/>
      <c r="LSZ77" s="473"/>
      <c r="LTA77" s="473"/>
      <c r="LTB77" s="473"/>
      <c r="LTC77" s="473"/>
      <c r="LTD77" s="473"/>
      <c r="LTE77" s="473"/>
      <c r="LTF77" s="473"/>
      <c r="LTG77" s="473"/>
      <c r="LTH77" s="473"/>
      <c r="LTI77" s="473"/>
      <c r="LTJ77" s="473"/>
      <c r="LTK77" s="473"/>
      <c r="LTL77" s="473"/>
      <c r="LTM77" s="473"/>
      <c r="LTN77" s="473"/>
      <c r="LTO77" s="473"/>
      <c r="LTP77" s="473"/>
      <c r="LTQ77" s="473"/>
      <c r="LTR77" s="473"/>
      <c r="LTS77" s="473"/>
      <c r="LTT77" s="473"/>
      <c r="LTU77" s="473"/>
      <c r="LTV77" s="473"/>
      <c r="LTW77" s="473"/>
      <c r="LTX77" s="473"/>
      <c r="LTY77" s="473"/>
      <c r="LTZ77" s="473"/>
      <c r="LUA77" s="473"/>
      <c r="LUB77" s="473"/>
      <c r="LUC77" s="473"/>
      <c r="LUD77" s="473"/>
      <c r="LUE77" s="473"/>
      <c r="LUF77" s="473"/>
      <c r="LUG77" s="473"/>
      <c r="LUH77" s="473"/>
      <c r="LUI77" s="473"/>
      <c r="LUJ77" s="473"/>
      <c r="LUK77" s="473"/>
      <c r="LUL77" s="473"/>
      <c r="LUM77" s="473"/>
      <c r="LUN77" s="473"/>
      <c r="LUO77" s="473"/>
      <c r="LUP77" s="473"/>
      <c r="LUQ77" s="473"/>
      <c r="LUR77" s="473"/>
      <c r="LUS77" s="473"/>
      <c r="LUT77" s="473"/>
      <c r="LUU77" s="473"/>
      <c r="LUV77" s="473"/>
      <c r="LUW77" s="473"/>
      <c r="LUX77" s="473"/>
      <c r="LUY77" s="473"/>
      <c r="LUZ77" s="473"/>
      <c r="LVA77" s="473"/>
      <c r="LVB77" s="473"/>
      <c r="LVC77" s="473"/>
      <c r="LVD77" s="473"/>
      <c r="LVE77" s="473"/>
      <c r="LVF77" s="473"/>
      <c r="LVG77" s="473"/>
      <c r="LVH77" s="473"/>
      <c r="LVI77" s="473"/>
      <c r="LVJ77" s="473"/>
      <c r="LVK77" s="473"/>
      <c r="LVL77" s="473"/>
      <c r="LVM77" s="473"/>
      <c r="LVN77" s="473"/>
      <c r="LVO77" s="473"/>
      <c r="LVP77" s="473"/>
      <c r="LVQ77" s="473"/>
      <c r="LVR77" s="473"/>
      <c r="LVS77" s="473"/>
      <c r="LVT77" s="473"/>
      <c r="LVU77" s="473"/>
      <c r="LVV77" s="473"/>
      <c r="LVW77" s="473"/>
      <c r="LVX77" s="473"/>
      <c r="LVY77" s="473"/>
      <c r="LVZ77" s="473"/>
      <c r="LWA77" s="473"/>
      <c r="LWB77" s="473"/>
      <c r="LWC77" s="473"/>
      <c r="LWD77" s="473"/>
      <c r="LWE77" s="473"/>
      <c r="LWF77" s="473"/>
      <c r="LWG77" s="473"/>
      <c r="LWH77" s="473"/>
      <c r="LWI77" s="473"/>
      <c r="LWJ77" s="473"/>
      <c r="LWK77" s="473"/>
      <c r="LWL77" s="473"/>
      <c r="LWM77" s="473"/>
      <c r="LWN77" s="473"/>
      <c r="LWO77" s="473"/>
      <c r="LWP77" s="473"/>
      <c r="LWQ77" s="473"/>
      <c r="LWR77" s="473"/>
      <c r="LWS77" s="473"/>
      <c r="LWT77" s="473"/>
      <c r="LWU77" s="473"/>
      <c r="LWV77" s="473"/>
      <c r="LWW77" s="473"/>
      <c r="LWX77" s="473"/>
      <c r="LWY77" s="473"/>
      <c r="LWZ77" s="473"/>
      <c r="LXA77" s="473"/>
      <c r="LXB77" s="473"/>
      <c r="LXC77" s="473"/>
      <c r="LXD77" s="473"/>
      <c r="LXE77" s="473"/>
      <c r="LXF77" s="473"/>
      <c r="LXG77" s="473"/>
      <c r="LXH77" s="473"/>
      <c r="LXI77" s="473"/>
      <c r="LXJ77" s="473"/>
      <c r="LXK77" s="473"/>
      <c r="LXL77" s="473"/>
      <c r="LXM77" s="473"/>
      <c r="LXN77" s="473"/>
      <c r="LXO77" s="473"/>
      <c r="LXP77" s="473"/>
      <c r="LXQ77" s="473"/>
      <c r="LXR77" s="473"/>
      <c r="LXS77" s="473"/>
      <c r="LXT77" s="473"/>
      <c r="LXU77" s="473"/>
      <c r="LXV77" s="473"/>
      <c r="LXW77" s="473"/>
      <c r="LXX77" s="473"/>
      <c r="LXY77" s="473"/>
      <c r="LXZ77" s="473"/>
      <c r="LYA77" s="473"/>
      <c r="LYB77" s="473"/>
      <c r="LYC77" s="473"/>
      <c r="LYD77" s="473"/>
      <c r="LYE77" s="473"/>
      <c r="LYF77" s="473"/>
      <c r="LYG77" s="473"/>
      <c r="LYH77" s="473"/>
      <c r="LYI77" s="473"/>
      <c r="LYJ77" s="473"/>
      <c r="LYK77" s="473"/>
      <c r="LYL77" s="473"/>
      <c r="LYM77" s="473"/>
      <c r="LYN77" s="473"/>
      <c r="LYO77" s="473"/>
      <c r="LYP77" s="473"/>
      <c r="LYQ77" s="473"/>
      <c r="LYR77" s="473"/>
      <c r="LYS77" s="473"/>
      <c r="LYT77" s="473"/>
      <c r="LYU77" s="473"/>
      <c r="LYV77" s="473"/>
      <c r="LYW77" s="473"/>
      <c r="LYX77" s="473"/>
      <c r="LYY77" s="473"/>
      <c r="LYZ77" s="473"/>
      <c r="LZA77" s="473"/>
      <c r="LZB77" s="473"/>
      <c r="LZC77" s="473"/>
      <c r="LZD77" s="473"/>
      <c r="LZE77" s="473"/>
      <c r="LZF77" s="473"/>
      <c r="LZG77" s="473"/>
      <c r="LZH77" s="473"/>
      <c r="LZI77" s="473"/>
      <c r="LZJ77" s="473"/>
      <c r="LZK77" s="473"/>
      <c r="LZL77" s="473"/>
      <c r="LZM77" s="473"/>
      <c r="LZN77" s="473"/>
      <c r="LZO77" s="473"/>
      <c r="LZP77" s="473"/>
      <c r="LZQ77" s="473"/>
      <c r="LZR77" s="473"/>
      <c r="LZS77" s="473"/>
      <c r="LZT77" s="473"/>
      <c r="LZU77" s="473"/>
      <c r="LZV77" s="473"/>
      <c r="LZW77" s="473"/>
      <c r="LZX77" s="473"/>
      <c r="LZY77" s="473"/>
      <c r="LZZ77" s="473"/>
      <c r="MAA77" s="473"/>
      <c r="MAB77" s="473"/>
      <c r="MAC77" s="473"/>
      <c r="MAD77" s="473"/>
      <c r="MAE77" s="473"/>
      <c r="MAF77" s="473"/>
      <c r="MAG77" s="473"/>
      <c r="MAH77" s="473"/>
      <c r="MAI77" s="473"/>
      <c r="MAJ77" s="473"/>
      <c r="MAK77" s="473"/>
      <c r="MAL77" s="473"/>
      <c r="MAM77" s="473"/>
      <c r="MAN77" s="473"/>
      <c r="MAO77" s="473"/>
      <c r="MAP77" s="473"/>
      <c r="MAQ77" s="473"/>
      <c r="MAR77" s="473"/>
      <c r="MAS77" s="473"/>
      <c r="MAT77" s="473"/>
      <c r="MAU77" s="473"/>
      <c r="MAV77" s="473"/>
      <c r="MAW77" s="473"/>
      <c r="MAX77" s="473"/>
      <c r="MAY77" s="473"/>
      <c r="MAZ77" s="473"/>
      <c r="MBA77" s="473"/>
      <c r="MBB77" s="473"/>
      <c r="MBC77" s="473"/>
      <c r="MBD77" s="473"/>
      <c r="MBE77" s="473"/>
      <c r="MBF77" s="473"/>
      <c r="MBG77" s="473"/>
      <c r="MBH77" s="473"/>
      <c r="MBI77" s="473"/>
      <c r="MBJ77" s="473"/>
      <c r="MBK77" s="473"/>
      <c r="MBL77" s="473"/>
      <c r="MBM77" s="473"/>
      <c r="MBN77" s="473"/>
      <c r="MBO77" s="473"/>
      <c r="MBP77" s="473"/>
      <c r="MBQ77" s="473"/>
      <c r="MBR77" s="473"/>
      <c r="MBS77" s="473"/>
      <c r="MBT77" s="473"/>
      <c r="MBU77" s="473"/>
      <c r="MBV77" s="473"/>
      <c r="MBW77" s="473"/>
      <c r="MBX77" s="473"/>
      <c r="MBY77" s="473"/>
      <c r="MBZ77" s="473"/>
      <c r="MCA77" s="473"/>
      <c r="MCB77" s="473"/>
      <c r="MCC77" s="473"/>
      <c r="MCD77" s="473"/>
      <c r="MCE77" s="473"/>
      <c r="MCF77" s="473"/>
      <c r="MCG77" s="473"/>
      <c r="MCH77" s="473"/>
      <c r="MCI77" s="473"/>
      <c r="MCJ77" s="473"/>
      <c r="MCK77" s="473"/>
      <c r="MCL77" s="473"/>
      <c r="MCM77" s="473"/>
      <c r="MCN77" s="473"/>
      <c r="MCO77" s="473"/>
      <c r="MCP77" s="473"/>
      <c r="MCQ77" s="473"/>
      <c r="MCR77" s="473"/>
      <c r="MCS77" s="473"/>
      <c r="MCT77" s="473"/>
      <c r="MCU77" s="473"/>
      <c r="MCV77" s="473"/>
      <c r="MCW77" s="473"/>
      <c r="MCX77" s="473"/>
      <c r="MCY77" s="473"/>
      <c r="MCZ77" s="473"/>
      <c r="MDA77" s="473"/>
      <c r="MDB77" s="473"/>
      <c r="MDC77" s="473"/>
      <c r="MDD77" s="473"/>
      <c r="MDE77" s="473"/>
      <c r="MDF77" s="473"/>
      <c r="MDG77" s="473"/>
      <c r="MDH77" s="473"/>
      <c r="MDI77" s="473"/>
      <c r="MDJ77" s="473"/>
      <c r="MDK77" s="473"/>
      <c r="MDL77" s="473"/>
      <c r="MDM77" s="473"/>
      <c r="MDN77" s="473"/>
      <c r="MDO77" s="473"/>
      <c r="MDP77" s="473"/>
      <c r="MDQ77" s="473"/>
      <c r="MDR77" s="473"/>
      <c r="MDS77" s="473"/>
      <c r="MDT77" s="473"/>
      <c r="MDU77" s="473"/>
      <c r="MDV77" s="473"/>
      <c r="MDW77" s="473"/>
      <c r="MDX77" s="473"/>
      <c r="MDY77" s="473"/>
      <c r="MDZ77" s="473"/>
      <c r="MEA77" s="473"/>
      <c r="MEB77" s="473"/>
      <c r="MEC77" s="473"/>
      <c r="MED77" s="473"/>
      <c r="MEE77" s="473"/>
      <c r="MEF77" s="473"/>
      <c r="MEG77" s="473"/>
      <c r="MEH77" s="473"/>
      <c r="MEI77" s="473"/>
      <c r="MEJ77" s="473"/>
      <c r="MEK77" s="473"/>
      <c r="MEL77" s="473"/>
      <c r="MEM77" s="473"/>
      <c r="MEN77" s="473"/>
      <c r="MEO77" s="473"/>
      <c r="MEP77" s="473"/>
      <c r="MEQ77" s="473"/>
      <c r="MER77" s="473"/>
      <c r="MES77" s="473"/>
      <c r="MET77" s="473"/>
      <c r="MEU77" s="473"/>
      <c r="MEV77" s="473"/>
      <c r="MEW77" s="473"/>
      <c r="MEX77" s="473"/>
      <c r="MEY77" s="473"/>
      <c r="MEZ77" s="473"/>
      <c r="MFA77" s="473"/>
      <c r="MFB77" s="473"/>
      <c r="MFC77" s="473"/>
      <c r="MFD77" s="473"/>
      <c r="MFE77" s="473"/>
      <c r="MFF77" s="473"/>
      <c r="MFG77" s="473"/>
      <c r="MFH77" s="473"/>
      <c r="MFI77" s="473"/>
      <c r="MFJ77" s="473"/>
      <c r="MFK77" s="473"/>
      <c r="MFL77" s="473"/>
      <c r="MFM77" s="473"/>
      <c r="MFN77" s="473"/>
      <c r="MFO77" s="473"/>
      <c r="MFP77" s="473"/>
      <c r="MFQ77" s="473"/>
      <c r="MFR77" s="473"/>
      <c r="MFS77" s="473"/>
      <c r="MFT77" s="473"/>
      <c r="MFU77" s="473"/>
      <c r="MFV77" s="473"/>
      <c r="MFW77" s="473"/>
      <c r="MFX77" s="473"/>
      <c r="MFY77" s="473"/>
      <c r="MFZ77" s="473"/>
      <c r="MGA77" s="473"/>
      <c r="MGB77" s="473"/>
      <c r="MGC77" s="473"/>
      <c r="MGD77" s="473"/>
      <c r="MGE77" s="473"/>
      <c r="MGF77" s="473"/>
      <c r="MGG77" s="473"/>
      <c r="MGH77" s="473"/>
      <c r="MGI77" s="473"/>
      <c r="MGJ77" s="473"/>
      <c r="MGK77" s="473"/>
      <c r="MGL77" s="473"/>
      <c r="MGM77" s="473"/>
      <c r="MGN77" s="473"/>
      <c r="MGO77" s="473"/>
      <c r="MGP77" s="473"/>
      <c r="MGQ77" s="473"/>
      <c r="MGR77" s="473"/>
      <c r="MGS77" s="473"/>
      <c r="MGT77" s="473"/>
      <c r="MGU77" s="473"/>
      <c r="MGV77" s="473"/>
      <c r="MGW77" s="473"/>
      <c r="MGX77" s="473"/>
      <c r="MGY77" s="473"/>
      <c r="MGZ77" s="473"/>
      <c r="MHA77" s="473"/>
      <c r="MHB77" s="473"/>
      <c r="MHC77" s="473"/>
      <c r="MHD77" s="473"/>
      <c r="MHE77" s="473"/>
      <c r="MHF77" s="473"/>
      <c r="MHG77" s="473"/>
      <c r="MHH77" s="473"/>
      <c r="MHI77" s="473"/>
      <c r="MHJ77" s="473"/>
      <c r="MHK77" s="473"/>
      <c r="MHL77" s="473"/>
      <c r="MHM77" s="473"/>
      <c r="MHN77" s="473"/>
      <c r="MHO77" s="473"/>
      <c r="MHP77" s="473"/>
      <c r="MHQ77" s="473"/>
      <c r="MHR77" s="473"/>
      <c r="MHS77" s="473"/>
      <c r="MHT77" s="473"/>
      <c r="MHU77" s="473"/>
      <c r="MHV77" s="473"/>
      <c r="MHW77" s="473"/>
      <c r="MHX77" s="473"/>
      <c r="MHY77" s="473"/>
      <c r="MHZ77" s="473"/>
      <c r="MIA77" s="473"/>
      <c r="MIB77" s="473"/>
      <c r="MIC77" s="473"/>
      <c r="MID77" s="473"/>
      <c r="MIE77" s="473"/>
      <c r="MIF77" s="473"/>
      <c r="MIG77" s="473"/>
      <c r="MIH77" s="473"/>
      <c r="MII77" s="473"/>
      <c r="MIJ77" s="473"/>
      <c r="MIK77" s="473"/>
      <c r="MIL77" s="473"/>
      <c r="MIM77" s="473"/>
      <c r="MIN77" s="473"/>
      <c r="MIO77" s="473"/>
      <c r="MIP77" s="473"/>
      <c r="MIQ77" s="473"/>
      <c r="MIR77" s="473"/>
      <c r="MIS77" s="473"/>
      <c r="MIT77" s="473"/>
      <c r="MIU77" s="473"/>
      <c r="MIV77" s="473"/>
      <c r="MIW77" s="473"/>
      <c r="MIX77" s="473"/>
      <c r="MIY77" s="473"/>
      <c r="MIZ77" s="473"/>
      <c r="MJA77" s="473"/>
      <c r="MJB77" s="473"/>
      <c r="MJC77" s="473"/>
      <c r="MJD77" s="473"/>
      <c r="MJE77" s="473"/>
      <c r="MJF77" s="473"/>
      <c r="MJG77" s="473"/>
      <c r="MJH77" s="473"/>
      <c r="MJI77" s="473"/>
      <c r="MJJ77" s="473"/>
      <c r="MJK77" s="473"/>
      <c r="MJL77" s="473"/>
      <c r="MJM77" s="473"/>
      <c r="MJN77" s="473"/>
      <c r="MJO77" s="473"/>
      <c r="MJP77" s="473"/>
      <c r="MJQ77" s="473"/>
      <c r="MJR77" s="473"/>
      <c r="MJS77" s="473"/>
      <c r="MJT77" s="473"/>
      <c r="MJU77" s="473"/>
      <c r="MJV77" s="473"/>
      <c r="MJW77" s="473"/>
      <c r="MJX77" s="473"/>
      <c r="MJY77" s="473"/>
      <c r="MJZ77" s="473"/>
      <c r="MKA77" s="473"/>
      <c r="MKB77" s="473"/>
      <c r="MKC77" s="473"/>
      <c r="MKD77" s="473"/>
      <c r="MKE77" s="473"/>
      <c r="MKF77" s="473"/>
      <c r="MKG77" s="473"/>
      <c r="MKH77" s="473"/>
      <c r="MKI77" s="473"/>
      <c r="MKJ77" s="473"/>
      <c r="MKK77" s="473"/>
      <c r="MKL77" s="473"/>
      <c r="MKM77" s="473"/>
      <c r="MKN77" s="473"/>
      <c r="MKO77" s="473"/>
      <c r="MKP77" s="473"/>
      <c r="MKQ77" s="473"/>
      <c r="MKR77" s="473"/>
      <c r="MKS77" s="473"/>
      <c r="MKT77" s="473"/>
      <c r="MKU77" s="473"/>
      <c r="MKV77" s="473"/>
      <c r="MKW77" s="473"/>
      <c r="MKX77" s="473"/>
      <c r="MKY77" s="473"/>
      <c r="MKZ77" s="473"/>
      <c r="MLA77" s="473"/>
      <c r="MLB77" s="473"/>
      <c r="MLC77" s="473"/>
      <c r="MLD77" s="473"/>
      <c r="MLE77" s="473"/>
      <c r="MLF77" s="473"/>
      <c r="MLG77" s="473"/>
      <c r="MLH77" s="473"/>
      <c r="MLI77" s="473"/>
      <c r="MLJ77" s="473"/>
      <c r="MLK77" s="473"/>
      <c r="MLL77" s="473"/>
      <c r="MLM77" s="473"/>
      <c r="MLN77" s="473"/>
      <c r="MLO77" s="473"/>
      <c r="MLP77" s="473"/>
      <c r="MLQ77" s="473"/>
      <c r="MLR77" s="473"/>
      <c r="MLS77" s="473"/>
      <c r="MLT77" s="473"/>
      <c r="MLU77" s="473"/>
      <c r="MLV77" s="473"/>
      <c r="MLW77" s="473"/>
      <c r="MLX77" s="473"/>
      <c r="MLY77" s="473"/>
      <c r="MLZ77" s="473"/>
      <c r="MMA77" s="473"/>
      <c r="MMB77" s="473"/>
      <c r="MMC77" s="473"/>
      <c r="MMD77" s="473"/>
      <c r="MME77" s="473"/>
      <c r="MMF77" s="473"/>
      <c r="MMG77" s="473"/>
      <c r="MMH77" s="473"/>
      <c r="MMI77" s="473"/>
      <c r="MMJ77" s="473"/>
      <c r="MMK77" s="473"/>
      <c r="MML77" s="473"/>
      <c r="MMM77" s="473"/>
      <c r="MMN77" s="473"/>
      <c r="MMO77" s="473"/>
      <c r="MMP77" s="473"/>
      <c r="MMQ77" s="473"/>
      <c r="MMR77" s="473"/>
      <c r="MMS77" s="473"/>
      <c r="MMT77" s="473"/>
      <c r="MMU77" s="473"/>
      <c r="MMV77" s="473"/>
      <c r="MMW77" s="473"/>
      <c r="MMX77" s="473"/>
      <c r="MMY77" s="473"/>
      <c r="MMZ77" s="473"/>
      <c r="MNA77" s="473"/>
      <c r="MNB77" s="473"/>
      <c r="MNC77" s="473"/>
      <c r="MND77" s="473"/>
      <c r="MNE77" s="473"/>
      <c r="MNF77" s="473"/>
      <c r="MNG77" s="473"/>
      <c r="MNH77" s="473"/>
      <c r="MNI77" s="473"/>
      <c r="MNJ77" s="473"/>
      <c r="MNK77" s="473"/>
      <c r="MNL77" s="473"/>
      <c r="MNM77" s="473"/>
      <c r="MNN77" s="473"/>
      <c r="MNO77" s="473"/>
      <c r="MNP77" s="473"/>
      <c r="MNQ77" s="473"/>
      <c r="MNR77" s="473"/>
      <c r="MNS77" s="473"/>
      <c r="MNT77" s="473"/>
      <c r="MNU77" s="473"/>
      <c r="MNV77" s="473"/>
      <c r="MNW77" s="473"/>
      <c r="MNX77" s="473"/>
      <c r="MNY77" s="473"/>
      <c r="MNZ77" s="473"/>
      <c r="MOA77" s="473"/>
      <c r="MOB77" s="473"/>
      <c r="MOC77" s="473"/>
      <c r="MOD77" s="473"/>
      <c r="MOE77" s="473"/>
      <c r="MOF77" s="473"/>
      <c r="MOG77" s="473"/>
      <c r="MOH77" s="473"/>
      <c r="MOI77" s="473"/>
      <c r="MOJ77" s="473"/>
      <c r="MOK77" s="473"/>
      <c r="MOL77" s="473"/>
      <c r="MOM77" s="473"/>
      <c r="MON77" s="473"/>
      <c r="MOO77" s="473"/>
      <c r="MOP77" s="473"/>
      <c r="MOQ77" s="473"/>
      <c r="MOR77" s="473"/>
      <c r="MOS77" s="473"/>
      <c r="MOT77" s="473"/>
      <c r="MOU77" s="473"/>
      <c r="MOV77" s="473"/>
      <c r="MOW77" s="473"/>
      <c r="MOX77" s="473"/>
      <c r="MOY77" s="473"/>
      <c r="MOZ77" s="473"/>
      <c r="MPA77" s="473"/>
      <c r="MPB77" s="473"/>
      <c r="MPC77" s="473"/>
      <c r="MPD77" s="473"/>
      <c r="MPE77" s="473"/>
      <c r="MPF77" s="473"/>
      <c r="MPG77" s="473"/>
      <c r="MPH77" s="473"/>
      <c r="MPI77" s="473"/>
      <c r="MPJ77" s="473"/>
      <c r="MPK77" s="473"/>
      <c r="MPL77" s="473"/>
      <c r="MPM77" s="473"/>
      <c r="MPN77" s="473"/>
      <c r="MPO77" s="473"/>
      <c r="MPP77" s="473"/>
      <c r="MPQ77" s="473"/>
      <c r="MPR77" s="473"/>
      <c r="MPS77" s="473"/>
      <c r="MPT77" s="473"/>
      <c r="MPU77" s="473"/>
      <c r="MPV77" s="473"/>
      <c r="MPW77" s="473"/>
      <c r="MPX77" s="473"/>
      <c r="MPY77" s="473"/>
      <c r="MPZ77" s="473"/>
      <c r="MQA77" s="473"/>
      <c r="MQB77" s="473"/>
      <c r="MQC77" s="473"/>
      <c r="MQD77" s="473"/>
      <c r="MQE77" s="473"/>
      <c r="MQF77" s="473"/>
      <c r="MQG77" s="473"/>
      <c r="MQH77" s="473"/>
      <c r="MQI77" s="473"/>
      <c r="MQJ77" s="473"/>
      <c r="MQK77" s="473"/>
      <c r="MQL77" s="473"/>
      <c r="MQM77" s="473"/>
      <c r="MQN77" s="473"/>
      <c r="MQO77" s="473"/>
      <c r="MQP77" s="473"/>
      <c r="MQQ77" s="473"/>
      <c r="MQR77" s="473"/>
      <c r="MQS77" s="473"/>
      <c r="MQT77" s="473"/>
      <c r="MQU77" s="473"/>
      <c r="MQV77" s="473"/>
      <c r="MQW77" s="473"/>
      <c r="MQX77" s="473"/>
      <c r="MQY77" s="473"/>
      <c r="MQZ77" s="473"/>
      <c r="MRA77" s="473"/>
      <c r="MRB77" s="473"/>
      <c r="MRC77" s="473"/>
      <c r="MRD77" s="473"/>
      <c r="MRE77" s="473"/>
      <c r="MRF77" s="473"/>
      <c r="MRG77" s="473"/>
      <c r="MRH77" s="473"/>
      <c r="MRI77" s="473"/>
      <c r="MRJ77" s="473"/>
      <c r="MRK77" s="473"/>
      <c r="MRL77" s="473"/>
      <c r="MRM77" s="473"/>
      <c r="MRN77" s="473"/>
      <c r="MRO77" s="473"/>
      <c r="MRP77" s="473"/>
      <c r="MRQ77" s="473"/>
      <c r="MRR77" s="473"/>
      <c r="MRS77" s="473"/>
      <c r="MRT77" s="473"/>
      <c r="MRU77" s="473"/>
      <c r="MRV77" s="473"/>
      <c r="MRW77" s="473"/>
      <c r="MRX77" s="473"/>
      <c r="MRY77" s="473"/>
      <c r="MRZ77" s="473"/>
      <c r="MSA77" s="473"/>
      <c r="MSB77" s="473"/>
      <c r="MSC77" s="473"/>
      <c r="MSD77" s="473"/>
      <c r="MSE77" s="473"/>
      <c r="MSF77" s="473"/>
      <c r="MSG77" s="473"/>
      <c r="MSH77" s="473"/>
      <c r="MSI77" s="473"/>
      <c r="MSJ77" s="473"/>
      <c r="MSK77" s="473"/>
      <c r="MSL77" s="473"/>
      <c r="MSM77" s="473"/>
      <c r="MSN77" s="473"/>
      <c r="MSO77" s="473"/>
      <c r="MSP77" s="473"/>
      <c r="MSQ77" s="473"/>
      <c r="MSR77" s="473"/>
      <c r="MSS77" s="473"/>
      <c r="MST77" s="473"/>
      <c r="MSU77" s="473"/>
      <c r="MSV77" s="473"/>
      <c r="MSW77" s="473"/>
      <c r="MSX77" s="473"/>
      <c r="MSY77" s="473"/>
      <c r="MSZ77" s="473"/>
      <c r="MTA77" s="473"/>
      <c r="MTB77" s="473"/>
      <c r="MTC77" s="473"/>
      <c r="MTD77" s="473"/>
      <c r="MTE77" s="473"/>
      <c r="MTF77" s="473"/>
      <c r="MTG77" s="473"/>
      <c r="MTH77" s="473"/>
      <c r="MTI77" s="473"/>
      <c r="MTJ77" s="473"/>
      <c r="MTK77" s="473"/>
      <c r="MTL77" s="473"/>
      <c r="MTM77" s="473"/>
      <c r="MTN77" s="473"/>
      <c r="MTO77" s="473"/>
      <c r="MTP77" s="473"/>
      <c r="MTQ77" s="473"/>
      <c r="MTR77" s="473"/>
      <c r="MTS77" s="473"/>
      <c r="MTT77" s="473"/>
      <c r="MTU77" s="473"/>
      <c r="MTV77" s="473"/>
      <c r="MTW77" s="473"/>
      <c r="MTX77" s="473"/>
      <c r="MTY77" s="473"/>
      <c r="MTZ77" s="473"/>
      <c r="MUA77" s="473"/>
      <c r="MUB77" s="473"/>
      <c r="MUC77" s="473"/>
      <c r="MUD77" s="473"/>
      <c r="MUE77" s="473"/>
      <c r="MUF77" s="473"/>
      <c r="MUG77" s="473"/>
      <c r="MUH77" s="473"/>
      <c r="MUI77" s="473"/>
      <c r="MUJ77" s="473"/>
      <c r="MUK77" s="473"/>
      <c r="MUL77" s="473"/>
      <c r="MUM77" s="473"/>
      <c r="MUN77" s="473"/>
      <c r="MUO77" s="473"/>
      <c r="MUP77" s="473"/>
      <c r="MUQ77" s="473"/>
      <c r="MUR77" s="473"/>
      <c r="MUS77" s="473"/>
      <c r="MUT77" s="473"/>
      <c r="MUU77" s="473"/>
      <c r="MUV77" s="473"/>
      <c r="MUW77" s="473"/>
      <c r="MUX77" s="473"/>
      <c r="MUY77" s="473"/>
      <c r="MUZ77" s="473"/>
      <c r="MVA77" s="473"/>
      <c r="MVB77" s="473"/>
      <c r="MVC77" s="473"/>
      <c r="MVD77" s="473"/>
      <c r="MVE77" s="473"/>
      <c r="MVF77" s="473"/>
      <c r="MVG77" s="473"/>
      <c r="MVH77" s="473"/>
      <c r="MVI77" s="473"/>
      <c r="MVJ77" s="473"/>
      <c r="MVK77" s="473"/>
      <c r="MVL77" s="473"/>
      <c r="MVM77" s="473"/>
      <c r="MVN77" s="473"/>
      <c r="MVO77" s="473"/>
      <c r="MVP77" s="473"/>
      <c r="MVQ77" s="473"/>
      <c r="MVR77" s="473"/>
      <c r="MVS77" s="473"/>
      <c r="MVT77" s="473"/>
      <c r="MVU77" s="473"/>
      <c r="MVV77" s="473"/>
      <c r="MVW77" s="473"/>
      <c r="MVX77" s="473"/>
      <c r="MVY77" s="473"/>
      <c r="MVZ77" s="473"/>
      <c r="MWA77" s="473"/>
      <c r="MWB77" s="473"/>
      <c r="MWC77" s="473"/>
      <c r="MWD77" s="473"/>
      <c r="MWE77" s="473"/>
      <c r="MWF77" s="473"/>
      <c r="MWG77" s="473"/>
      <c r="MWH77" s="473"/>
      <c r="MWI77" s="473"/>
      <c r="MWJ77" s="473"/>
      <c r="MWK77" s="473"/>
      <c r="MWL77" s="473"/>
      <c r="MWM77" s="473"/>
      <c r="MWN77" s="473"/>
      <c r="MWO77" s="473"/>
      <c r="MWP77" s="473"/>
      <c r="MWQ77" s="473"/>
      <c r="MWR77" s="473"/>
      <c r="MWS77" s="473"/>
      <c r="MWT77" s="473"/>
      <c r="MWU77" s="473"/>
      <c r="MWV77" s="473"/>
      <c r="MWW77" s="473"/>
      <c r="MWX77" s="473"/>
      <c r="MWY77" s="473"/>
      <c r="MWZ77" s="473"/>
      <c r="MXA77" s="473"/>
      <c r="MXB77" s="473"/>
      <c r="MXC77" s="473"/>
      <c r="MXD77" s="473"/>
      <c r="MXE77" s="473"/>
      <c r="MXF77" s="473"/>
      <c r="MXG77" s="473"/>
      <c r="MXH77" s="473"/>
      <c r="MXI77" s="473"/>
      <c r="MXJ77" s="473"/>
      <c r="MXK77" s="473"/>
      <c r="MXL77" s="473"/>
      <c r="MXM77" s="473"/>
      <c r="MXN77" s="473"/>
      <c r="MXO77" s="473"/>
      <c r="MXP77" s="473"/>
      <c r="MXQ77" s="473"/>
      <c r="MXR77" s="473"/>
      <c r="MXS77" s="473"/>
      <c r="MXT77" s="473"/>
      <c r="MXU77" s="473"/>
      <c r="MXV77" s="473"/>
      <c r="MXW77" s="473"/>
      <c r="MXX77" s="473"/>
      <c r="MXY77" s="473"/>
      <c r="MXZ77" s="473"/>
      <c r="MYA77" s="473"/>
      <c r="MYB77" s="473"/>
      <c r="MYC77" s="473"/>
      <c r="MYD77" s="473"/>
      <c r="MYE77" s="473"/>
      <c r="MYF77" s="473"/>
      <c r="MYG77" s="473"/>
      <c r="MYH77" s="473"/>
      <c r="MYI77" s="473"/>
      <c r="MYJ77" s="473"/>
      <c r="MYK77" s="473"/>
      <c r="MYL77" s="473"/>
      <c r="MYM77" s="473"/>
      <c r="MYN77" s="473"/>
      <c r="MYO77" s="473"/>
      <c r="MYP77" s="473"/>
      <c r="MYQ77" s="473"/>
      <c r="MYR77" s="473"/>
      <c r="MYS77" s="473"/>
      <c r="MYT77" s="473"/>
      <c r="MYU77" s="473"/>
      <c r="MYV77" s="473"/>
      <c r="MYW77" s="473"/>
      <c r="MYX77" s="473"/>
      <c r="MYY77" s="473"/>
      <c r="MYZ77" s="473"/>
      <c r="MZA77" s="473"/>
      <c r="MZB77" s="473"/>
      <c r="MZC77" s="473"/>
      <c r="MZD77" s="473"/>
      <c r="MZE77" s="473"/>
      <c r="MZF77" s="473"/>
      <c r="MZG77" s="473"/>
      <c r="MZH77" s="473"/>
      <c r="MZI77" s="473"/>
      <c r="MZJ77" s="473"/>
      <c r="MZK77" s="473"/>
      <c r="MZL77" s="473"/>
      <c r="MZM77" s="473"/>
      <c r="MZN77" s="473"/>
      <c r="MZO77" s="473"/>
      <c r="MZP77" s="473"/>
      <c r="MZQ77" s="473"/>
      <c r="MZR77" s="473"/>
      <c r="MZS77" s="473"/>
      <c r="MZT77" s="473"/>
      <c r="MZU77" s="473"/>
      <c r="MZV77" s="473"/>
      <c r="MZW77" s="473"/>
      <c r="MZX77" s="473"/>
      <c r="MZY77" s="473"/>
      <c r="MZZ77" s="473"/>
      <c r="NAA77" s="473"/>
      <c r="NAB77" s="473"/>
      <c r="NAC77" s="473"/>
      <c r="NAD77" s="473"/>
      <c r="NAE77" s="473"/>
      <c r="NAF77" s="473"/>
      <c r="NAG77" s="473"/>
      <c r="NAH77" s="473"/>
      <c r="NAI77" s="473"/>
      <c r="NAJ77" s="473"/>
      <c r="NAK77" s="473"/>
      <c r="NAL77" s="473"/>
      <c r="NAM77" s="473"/>
      <c r="NAN77" s="473"/>
      <c r="NAO77" s="473"/>
      <c r="NAP77" s="473"/>
      <c r="NAQ77" s="473"/>
      <c r="NAR77" s="473"/>
      <c r="NAS77" s="473"/>
      <c r="NAT77" s="473"/>
      <c r="NAU77" s="473"/>
      <c r="NAV77" s="473"/>
      <c r="NAW77" s="473"/>
      <c r="NAX77" s="473"/>
      <c r="NAY77" s="473"/>
      <c r="NAZ77" s="473"/>
      <c r="NBA77" s="473"/>
      <c r="NBB77" s="473"/>
      <c r="NBC77" s="473"/>
      <c r="NBD77" s="473"/>
      <c r="NBE77" s="473"/>
      <c r="NBF77" s="473"/>
      <c r="NBG77" s="473"/>
      <c r="NBH77" s="473"/>
      <c r="NBI77" s="473"/>
      <c r="NBJ77" s="473"/>
      <c r="NBK77" s="473"/>
      <c r="NBL77" s="473"/>
      <c r="NBM77" s="473"/>
      <c r="NBN77" s="473"/>
      <c r="NBO77" s="473"/>
      <c r="NBP77" s="473"/>
      <c r="NBQ77" s="473"/>
      <c r="NBR77" s="473"/>
      <c r="NBS77" s="473"/>
      <c r="NBT77" s="473"/>
      <c r="NBU77" s="473"/>
      <c r="NBV77" s="473"/>
      <c r="NBW77" s="473"/>
      <c r="NBX77" s="473"/>
      <c r="NBY77" s="473"/>
      <c r="NBZ77" s="473"/>
      <c r="NCA77" s="473"/>
      <c r="NCB77" s="473"/>
      <c r="NCC77" s="473"/>
      <c r="NCD77" s="473"/>
      <c r="NCE77" s="473"/>
      <c r="NCF77" s="473"/>
      <c r="NCG77" s="473"/>
      <c r="NCH77" s="473"/>
      <c r="NCI77" s="473"/>
      <c r="NCJ77" s="473"/>
      <c r="NCK77" s="473"/>
      <c r="NCL77" s="473"/>
      <c r="NCM77" s="473"/>
      <c r="NCN77" s="473"/>
      <c r="NCO77" s="473"/>
      <c r="NCP77" s="473"/>
      <c r="NCQ77" s="473"/>
      <c r="NCR77" s="473"/>
      <c r="NCS77" s="473"/>
      <c r="NCT77" s="473"/>
      <c r="NCU77" s="473"/>
      <c r="NCV77" s="473"/>
      <c r="NCW77" s="473"/>
      <c r="NCX77" s="473"/>
      <c r="NCY77" s="473"/>
      <c r="NCZ77" s="473"/>
      <c r="NDA77" s="473"/>
      <c r="NDB77" s="473"/>
      <c r="NDC77" s="473"/>
      <c r="NDD77" s="473"/>
      <c r="NDE77" s="473"/>
      <c r="NDF77" s="473"/>
      <c r="NDG77" s="473"/>
      <c r="NDH77" s="473"/>
      <c r="NDI77" s="473"/>
      <c r="NDJ77" s="473"/>
      <c r="NDK77" s="473"/>
      <c r="NDL77" s="473"/>
      <c r="NDM77" s="473"/>
      <c r="NDN77" s="473"/>
      <c r="NDO77" s="473"/>
      <c r="NDP77" s="473"/>
      <c r="NDQ77" s="473"/>
      <c r="NDR77" s="473"/>
      <c r="NDS77" s="473"/>
      <c r="NDT77" s="473"/>
      <c r="NDU77" s="473"/>
      <c r="NDV77" s="473"/>
      <c r="NDW77" s="473"/>
      <c r="NDX77" s="473"/>
      <c r="NDY77" s="473"/>
      <c r="NDZ77" s="473"/>
      <c r="NEA77" s="473"/>
      <c r="NEB77" s="473"/>
      <c r="NEC77" s="473"/>
      <c r="NED77" s="473"/>
      <c r="NEE77" s="473"/>
      <c r="NEF77" s="473"/>
      <c r="NEG77" s="473"/>
      <c r="NEH77" s="473"/>
      <c r="NEI77" s="473"/>
      <c r="NEJ77" s="473"/>
      <c r="NEK77" s="473"/>
      <c r="NEL77" s="473"/>
      <c r="NEM77" s="473"/>
      <c r="NEN77" s="473"/>
      <c r="NEO77" s="473"/>
      <c r="NEP77" s="473"/>
      <c r="NEQ77" s="473"/>
      <c r="NER77" s="473"/>
      <c r="NES77" s="473"/>
      <c r="NET77" s="473"/>
      <c r="NEU77" s="473"/>
      <c r="NEV77" s="473"/>
      <c r="NEW77" s="473"/>
      <c r="NEX77" s="473"/>
      <c r="NEY77" s="473"/>
      <c r="NEZ77" s="473"/>
      <c r="NFA77" s="473"/>
      <c r="NFB77" s="473"/>
      <c r="NFC77" s="473"/>
      <c r="NFD77" s="473"/>
      <c r="NFE77" s="473"/>
      <c r="NFF77" s="473"/>
      <c r="NFG77" s="473"/>
      <c r="NFH77" s="473"/>
      <c r="NFI77" s="473"/>
      <c r="NFJ77" s="473"/>
      <c r="NFK77" s="473"/>
      <c r="NFL77" s="473"/>
      <c r="NFM77" s="473"/>
      <c r="NFN77" s="473"/>
      <c r="NFO77" s="473"/>
      <c r="NFP77" s="473"/>
      <c r="NFQ77" s="473"/>
      <c r="NFR77" s="473"/>
      <c r="NFS77" s="473"/>
      <c r="NFT77" s="473"/>
      <c r="NFU77" s="473"/>
      <c r="NFV77" s="473"/>
      <c r="NFW77" s="473"/>
      <c r="NFX77" s="473"/>
      <c r="NFY77" s="473"/>
      <c r="NFZ77" s="473"/>
      <c r="NGA77" s="473"/>
      <c r="NGB77" s="473"/>
      <c r="NGC77" s="473"/>
      <c r="NGD77" s="473"/>
      <c r="NGE77" s="473"/>
      <c r="NGF77" s="473"/>
      <c r="NGG77" s="473"/>
      <c r="NGH77" s="473"/>
      <c r="NGI77" s="473"/>
      <c r="NGJ77" s="473"/>
      <c r="NGK77" s="473"/>
      <c r="NGL77" s="473"/>
      <c r="NGM77" s="473"/>
      <c r="NGN77" s="473"/>
      <c r="NGO77" s="473"/>
      <c r="NGP77" s="473"/>
      <c r="NGQ77" s="473"/>
      <c r="NGR77" s="473"/>
      <c r="NGS77" s="473"/>
      <c r="NGT77" s="473"/>
      <c r="NGU77" s="473"/>
      <c r="NGV77" s="473"/>
      <c r="NGW77" s="473"/>
      <c r="NGX77" s="473"/>
      <c r="NGY77" s="473"/>
      <c r="NGZ77" s="473"/>
      <c r="NHA77" s="473"/>
      <c r="NHB77" s="473"/>
      <c r="NHC77" s="473"/>
      <c r="NHD77" s="473"/>
      <c r="NHE77" s="473"/>
      <c r="NHF77" s="473"/>
      <c r="NHG77" s="473"/>
      <c r="NHH77" s="473"/>
      <c r="NHI77" s="473"/>
      <c r="NHJ77" s="473"/>
      <c r="NHK77" s="473"/>
      <c r="NHL77" s="473"/>
      <c r="NHM77" s="473"/>
      <c r="NHN77" s="473"/>
      <c r="NHO77" s="473"/>
      <c r="NHP77" s="473"/>
      <c r="NHQ77" s="473"/>
      <c r="NHR77" s="473"/>
      <c r="NHS77" s="473"/>
      <c r="NHT77" s="473"/>
      <c r="NHU77" s="473"/>
      <c r="NHV77" s="473"/>
      <c r="NHW77" s="473"/>
      <c r="NHX77" s="473"/>
      <c r="NHY77" s="473"/>
      <c r="NHZ77" s="473"/>
      <c r="NIA77" s="473"/>
      <c r="NIB77" s="473"/>
      <c r="NIC77" s="473"/>
      <c r="NID77" s="473"/>
      <c r="NIE77" s="473"/>
      <c r="NIF77" s="473"/>
      <c r="NIG77" s="473"/>
      <c r="NIH77" s="473"/>
      <c r="NII77" s="473"/>
      <c r="NIJ77" s="473"/>
      <c r="NIK77" s="473"/>
      <c r="NIL77" s="473"/>
      <c r="NIM77" s="473"/>
      <c r="NIN77" s="473"/>
      <c r="NIO77" s="473"/>
      <c r="NIP77" s="473"/>
      <c r="NIQ77" s="473"/>
      <c r="NIR77" s="473"/>
      <c r="NIS77" s="473"/>
      <c r="NIT77" s="473"/>
      <c r="NIU77" s="473"/>
      <c r="NIV77" s="473"/>
      <c r="NIW77" s="473"/>
      <c r="NIX77" s="473"/>
      <c r="NIY77" s="473"/>
      <c r="NIZ77" s="473"/>
      <c r="NJA77" s="473"/>
      <c r="NJB77" s="473"/>
      <c r="NJC77" s="473"/>
      <c r="NJD77" s="473"/>
      <c r="NJE77" s="473"/>
      <c r="NJF77" s="473"/>
      <c r="NJG77" s="473"/>
      <c r="NJH77" s="473"/>
      <c r="NJI77" s="473"/>
      <c r="NJJ77" s="473"/>
      <c r="NJK77" s="473"/>
      <c r="NJL77" s="473"/>
      <c r="NJM77" s="473"/>
      <c r="NJN77" s="473"/>
      <c r="NJO77" s="473"/>
      <c r="NJP77" s="473"/>
      <c r="NJQ77" s="473"/>
      <c r="NJR77" s="473"/>
      <c r="NJS77" s="473"/>
      <c r="NJT77" s="473"/>
      <c r="NJU77" s="473"/>
      <c r="NJV77" s="473"/>
      <c r="NJW77" s="473"/>
      <c r="NJX77" s="473"/>
      <c r="NJY77" s="473"/>
      <c r="NJZ77" s="473"/>
      <c r="NKA77" s="473"/>
      <c r="NKB77" s="473"/>
      <c r="NKC77" s="473"/>
      <c r="NKD77" s="473"/>
      <c r="NKE77" s="473"/>
      <c r="NKF77" s="473"/>
      <c r="NKG77" s="473"/>
      <c r="NKH77" s="473"/>
      <c r="NKI77" s="473"/>
      <c r="NKJ77" s="473"/>
      <c r="NKK77" s="473"/>
      <c r="NKL77" s="473"/>
      <c r="NKM77" s="473"/>
      <c r="NKN77" s="473"/>
      <c r="NKO77" s="473"/>
      <c r="NKP77" s="473"/>
      <c r="NKQ77" s="473"/>
      <c r="NKR77" s="473"/>
      <c r="NKS77" s="473"/>
      <c r="NKT77" s="473"/>
      <c r="NKU77" s="473"/>
      <c r="NKV77" s="473"/>
      <c r="NKW77" s="473"/>
      <c r="NKX77" s="473"/>
      <c r="NKY77" s="473"/>
      <c r="NKZ77" s="473"/>
      <c r="NLA77" s="473"/>
      <c r="NLB77" s="473"/>
      <c r="NLC77" s="473"/>
      <c r="NLD77" s="473"/>
      <c r="NLE77" s="473"/>
      <c r="NLF77" s="473"/>
      <c r="NLG77" s="473"/>
      <c r="NLH77" s="473"/>
      <c r="NLI77" s="473"/>
      <c r="NLJ77" s="473"/>
      <c r="NLK77" s="473"/>
      <c r="NLL77" s="473"/>
      <c r="NLM77" s="473"/>
      <c r="NLN77" s="473"/>
      <c r="NLO77" s="473"/>
      <c r="NLP77" s="473"/>
      <c r="NLQ77" s="473"/>
      <c r="NLR77" s="473"/>
      <c r="NLS77" s="473"/>
      <c r="NLT77" s="473"/>
      <c r="NLU77" s="473"/>
      <c r="NLV77" s="473"/>
      <c r="NLW77" s="473"/>
      <c r="NLX77" s="473"/>
      <c r="NLY77" s="473"/>
      <c r="NLZ77" s="473"/>
      <c r="NMA77" s="473"/>
      <c r="NMB77" s="473"/>
      <c r="NMC77" s="473"/>
      <c r="NMD77" s="473"/>
      <c r="NME77" s="473"/>
      <c r="NMF77" s="473"/>
      <c r="NMG77" s="473"/>
      <c r="NMH77" s="473"/>
      <c r="NMI77" s="473"/>
      <c r="NMJ77" s="473"/>
      <c r="NMK77" s="473"/>
      <c r="NML77" s="473"/>
      <c r="NMM77" s="473"/>
      <c r="NMN77" s="473"/>
      <c r="NMO77" s="473"/>
      <c r="NMP77" s="473"/>
      <c r="NMQ77" s="473"/>
      <c r="NMR77" s="473"/>
      <c r="NMS77" s="473"/>
      <c r="NMT77" s="473"/>
      <c r="NMU77" s="473"/>
      <c r="NMV77" s="473"/>
      <c r="NMW77" s="473"/>
      <c r="NMX77" s="473"/>
      <c r="NMY77" s="473"/>
      <c r="NMZ77" s="473"/>
      <c r="NNA77" s="473"/>
      <c r="NNB77" s="473"/>
      <c r="NNC77" s="473"/>
      <c r="NND77" s="473"/>
      <c r="NNE77" s="473"/>
      <c r="NNF77" s="473"/>
      <c r="NNG77" s="473"/>
      <c r="NNH77" s="473"/>
      <c r="NNI77" s="473"/>
      <c r="NNJ77" s="473"/>
      <c r="NNK77" s="473"/>
      <c r="NNL77" s="473"/>
      <c r="NNM77" s="473"/>
      <c r="NNN77" s="473"/>
      <c r="NNO77" s="473"/>
      <c r="NNP77" s="473"/>
      <c r="NNQ77" s="473"/>
      <c r="NNR77" s="473"/>
      <c r="NNS77" s="473"/>
      <c r="NNT77" s="473"/>
      <c r="NNU77" s="473"/>
      <c r="NNV77" s="473"/>
      <c r="NNW77" s="473"/>
      <c r="NNX77" s="473"/>
      <c r="NNY77" s="473"/>
      <c r="NNZ77" s="473"/>
      <c r="NOA77" s="473"/>
      <c r="NOB77" s="473"/>
      <c r="NOC77" s="473"/>
      <c r="NOD77" s="473"/>
      <c r="NOE77" s="473"/>
      <c r="NOF77" s="473"/>
      <c r="NOG77" s="473"/>
      <c r="NOH77" s="473"/>
      <c r="NOI77" s="473"/>
      <c r="NOJ77" s="473"/>
      <c r="NOK77" s="473"/>
      <c r="NOL77" s="473"/>
      <c r="NOM77" s="473"/>
      <c r="NON77" s="473"/>
      <c r="NOO77" s="473"/>
      <c r="NOP77" s="473"/>
      <c r="NOQ77" s="473"/>
      <c r="NOR77" s="473"/>
      <c r="NOS77" s="473"/>
      <c r="NOT77" s="473"/>
      <c r="NOU77" s="473"/>
      <c r="NOV77" s="473"/>
      <c r="NOW77" s="473"/>
      <c r="NOX77" s="473"/>
      <c r="NOY77" s="473"/>
      <c r="NOZ77" s="473"/>
      <c r="NPA77" s="473"/>
      <c r="NPB77" s="473"/>
      <c r="NPC77" s="473"/>
      <c r="NPD77" s="473"/>
      <c r="NPE77" s="473"/>
      <c r="NPF77" s="473"/>
      <c r="NPG77" s="473"/>
      <c r="NPH77" s="473"/>
      <c r="NPI77" s="473"/>
      <c r="NPJ77" s="473"/>
      <c r="NPK77" s="473"/>
      <c r="NPL77" s="473"/>
      <c r="NPM77" s="473"/>
      <c r="NPN77" s="473"/>
      <c r="NPO77" s="473"/>
      <c r="NPP77" s="473"/>
      <c r="NPQ77" s="473"/>
      <c r="NPR77" s="473"/>
      <c r="NPS77" s="473"/>
      <c r="NPT77" s="473"/>
      <c r="NPU77" s="473"/>
      <c r="NPV77" s="473"/>
      <c r="NPW77" s="473"/>
      <c r="NPX77" s="473"/>
      <c r="NPY77" s="473"/>
      <c r="NPZ77" s="473"/>
      <c r="NQA77" s="473"/>
      <c r="NQB77" s="473"/>
      <c r="NQC77" s="473"/>
      <c r="NQD77" s="473"/>
      <c r="NQE77" s="473"/>
      <c r="NQF77" s="473"/>
      <c r="NQG77" s="473"/>
      <c r="NQH77" s="473"/>
      <c r="NQI77" s="473"/>
      <c r="NQJ77" s="473"/>
      <c r="NQK77" s="473"/>
      <c r="NQL77" s="473"/>
      <c r="NQM77" s="473"/>
      <c r="NQN77" s="473"/>
      <c r="NQO77" s="473"/>
      <c r="NQP77" s="473"/>
      <c r="NQQ77" s="473"/>
      <c r="NQR77" s="473"/>
      <c r="NQS77" s="473"/>
      <c r="NQT77" s="473"/>
      <c r="NQU77" s="473"/>
      <c r="NQV77" s="473"/>
      <c r="NQW77" s="473"/>
      <c r="NQX77" s="473"/>
      <c r="NQY77" s="473"/>
      <c r="NQZ77" s="473"/>
      <c r="NRA77" s="473"/>
      <c r="NRB77" s="473"/>
      <c r="NRC77" s="473"/>
      <c r="NRD77" s="473"/>
      <c r="NRE77" s="473"/>
      <c r="NRF77" s="473"/>
      <c r="NRG77" s="473"/>
      <c r="NRH77" s="473"/>
      <c r="NRI77" s="473"/>
      <c r="NRJ77" s="473"/>
      <c r="NRK77" s="473"/>
      <c r="NRL77" s="473"/>
      <c r="NRM77" s="473"/>
      <c r="NRN77" s="473"/>
      <c r="NRO77" s="473"/>
      <c r="NRP77" s="473"/>
      <c r="NRQ77" s="473"/>
      <c r="NRR77" s="473"/>
      <c r="NRS77" s="473"/>
      <c r="NRT77" s="473"/>
      <c r="NRU77" s="473"/>
      <c r="NRV77" s="473"/>
      <c r="NRW77" s="473"/>
      <c r="NRX77" s="473"/>
      <c r="NRY77" s="473"/>
      <c r="NRZ77" s="473"/>
      <c r="NSA77" s="473"/>
      <c r="NSB77" s="473"/>
      <c r="NSC77" s="473"/>
      <c r="NSD77" s="473"/>
      <c r="NSE77" s="473"/>
      <c r="NSF77" s="473"/>
      <c r="NSG77" s="473"/>
      <c r="NSH77" s="473"/>
      <c r="NSI77" s="473"/>
      <c r="NSJ77" s="473"/>
      <c r="NSK77" s="473"/>
      <c r="NSL77" s="473"/>
      <c r="NSM77" s="473"/>
      <c r="NSN77" s="473"/>
      <c r="NSO77" s="473"/>
      <c r="NSP77" s="473"/>
      <c r="NSQ77" s="473"/>
      <c r="NSR77" s="473"/>
      <c r="NSS77" s="473"/>
      <c r="NST77" s="473"/>
      <c r="NSU77" s="473"/>
      <c r="NSV77" s="473"/>
      <c r="NSW77" s="473"/>
      <c r="NSX77" s="473"/>
      <c r="NSY77" s="473"/>
      <c r="NSZ77" s="473"/>
      <c r="NTA77" s="473"/>
      <c r="NTB77" s="473"/>
      <c r="NTC77" s="473"/>
      <c r="NTD77" s="473"/>
      <c r="NTE77" s="473"/>
      <c r="NTF77" s="473"/>
      <c r="NTG77" s="473"/>
      <c r="NTH77" s="473"/>
      <c r="NTI77" s="473"/>
      <c r="NTJ77" s="473"/>
      <c r="NTK77" s="473"/>
      <c r="NTL77" s="473"/>
      <c r="NTM77" s="473"/>
      <c r="NTN77" s="473"/>
      <c r="NTO77" s="473"/>
      <c r="NTP77" s="473"/>
      <c r="NTQ77" s="473"/>
      <c r="NTR77" s="473"/>
      <c r="NTS77" s="473"/>
      <c r="NTT77" s="473"/>
      <c r="NTU77" s="473"/>
      <c r="NTV77" s="473"/>
      <c r="NTW77" s="473"/>
      <c r="NTX77" s="473"/>
      <c r="NTY77" s="473"/>
      <c r="NTZ77" s="473"/>
      <c r="NUA77" s="473"/>
      <c r="NUB77" s="473"/>
      <c r="NUC77" s="473"/>
      <c r="NUD77" s="473"/>
      <c r="NUE77" s="473"/>
      <c r="NUF77" s="473"/>
      <c r="NUG77" s="473"/>
      <c r="NUH77" s="473"/>
      <c r="NUI77" s="473"/>
      <c r="NUJ77" s="473"/>
      <c r="NUK77" s="473"/>
      <c r="NUL77" s="473"/>
      <c r="NUM77" s="473"/>
      <c r="NUN77" s="473"/>
      <c r="NUO77" s="473"/>
      <c r="NUP77" s="473"/>
      <c r="NUQ77" s="473"/>
      <c r="NUR77" s="473"/>
      <c r="NUS77" s="473"/>
      <c r="NUT77" s="473"/>
      <c r="NUU77" s="473"/>
      <c r="NUV77" s="473"/>
      <c r="NUW77" s="473"/>
      <c r="NUX77" s="473"/>
      <c r="NUY77" s="473"/>
      <c r="NUZ77" s="473"/>
      <c r="NVA77" s="473"/>
      <c r="NVB77" s="473"/>
      <c r="NVC77" s="473"/>
      <c r="NVD77" s="473"/>
      <c r="NVE77" s="473"/>
      <c r="NVF77" s="473"/>
      <c r="NVG77" s="473"/>
      <c r="NVH77" s="473"/>
      <c r="NVI77" s="473"/>
      <c r="NVJ77" s="473"/>
      <c r="NVK77" s="473"/>
      <c r="NVL77" s="473"/>
      <c r="NVM77" s="473"/>
      <c r="NVN77" s="473"/>
      <c r="NVO77" s="473"/>
      <c r="NVP77" s="473"/>
      <c r="NVQ77" s="473"/>
      <c r="NVR77" s="473"/>
      <c r="NVS77" s="473"/>
      <c r="NVT77" s="473"/>
      <c r="NVU77" s="473"/>
      <c r="NVV77" s="473"/>
      <c r="NVW77" s="473"/>
      <c r="NVX77" s="473"/>
      <c r="NVY77" s="473"/>
      <c r="NVZ77" s="473"/>
      <c r="NWA77" s="473"/>
      <c r="NWB77" s="473"/>
      <c r="NWC77" s="473"/>
      <c r="NWD77" s="473"/>
      <c r="NWE77" s="473"/>
      <c r="NWF77" s="473"/>
      <c r="NWG77" s="473"/>
      <c r="NWH77" s="473"/>
      <c r="NWI77" s="473"/>
      <c r="NWJ77" s="473"/>
      <c r="NWK77" s="473"/>
      <c r="NWL77" s="473"/>
      <c r="NWM77" s="473"/>
      <c r="NWN77" s="473"/>
      <c r="NWO77" s="473"/>
      <c r="NWP77" s="473"/>
      <c r="NWQ77" s="473"/>
      <c r="NWR77" s="473"/>
      <c r="NWS77" s="473"/>
      <c r="NWT77" s="473"/>
      <c r="NWU77" s="473"/>
      <c r="NWV77" s="473"/>
      <c r="NWW77" s="473"/>
      <c r="NWX77" s="473"/>
      <c r="NWY77" s="473"/>
      <c r="NWZ77" s="473"/>
      <c r="NXA77" s="473"/>
      <c r="NXB77" s="473"/>
      <c r="NXC77" s="473"/>
      <c r="NXD77" s="473"/>
      <c r="NXE77" s="473"/>
      <c r="NXF77" s="473"/>
      <c r="NXG77" s="473"/>
      <c r="NXH77" s="473"/>
      <c r="NXI77" s="473"/>
      <c r="NXJ77" s="473"/>
      <c r="NXK77" s="473"/>
      <c r="NXL77" s="473"/>
      <c r="NXM77" s="473"/>
      <c r="NXN77" s="473"/>
      <c r="NXO77" s="473"/>
      <c r="NXP77" s="473"/>
      <c r="NXQ77" s="473"/>
      <c r="NXR77" s="473"/>
      <c r="NXS77" s="473"/>
      <c r="NXT77" s="473"/>
      <c r="NXU77" s="473"/>
      <c r="NXV77" s="473"/>
      <c r="NXW77" s="473"/>
      <c r="NXX77" s="473"/>
      <c r="NXY77" s="473"/>
      <c r="NXZ77" s="473"/>
      <c r="NYA77" s="473"/>
      <c r="NYB77" s="473"/>
      <c r="NYC77" s="473"/>
      <c r="NYD77" s="473"/>
      <c r="NYE77" s="473"/>
      <c r="NYF77" s="473"/>
      <c r="NYG77" s="473"/>
      <c r="NYH77" s="473"/>
      <c r="NYI77" s="473"/>
      <c r="NYJ77" s="473"/>
      <c r="NYK77" s="473"/>
      <c r="NYL77" s="473"/>
      <c r="NYM77" s="473"/>
      <c r="NYN77" s="473"/>
      <c r="NYO77" s="473"/>
      <c r="NYP77" s="473"/>
      <c r="NYQ77" s="473"/>
      <c r="NYR77" s="473"/>
      <c r="NYS77" s="473"/>
      <c r="NYT77" s="473"/>
      <c r="NYU77" s="473"/>
      <c r="NYV77" s="473"/>
      <c r="NYW77" s="473"/>
      <c r="NYX77" s="473"/>
      <c r="NYY77" s="473"/>
      <c r="NYZ77" s="473"/>
      <c r="NZA77" s="473"/>
      <c r="NZB77" s="473"/>
      <c r="NZC77" s="473"/>
      <c r="NZD77" s="473"/>
      <c r="NZE77" s="473"/>
      <c r="NZF77" s="473"/>
      <c r="NZG77" s="473"/>
      <c r="NZH77" s="473"/>
      <c r="NZI77" s="473"/>
      <c r="NZJ77" s="473"/>
      <c r="NZK77" s="473"/>
      <c r="NZL77" s="473"/>
      <c r="NZM77" s="473"/>
      <c r="NZN77" s="473"/>
      <c r="NZO77" s="473"/>
      <c r="NZP77" s="473"/>
      <c r="NZQ77" s="473"/>
      <c r="NZR77" s="473"/>
      <c r="NZS77" s="473"/>
      <c r="NZT77" s="473"/>
      <c r="NZU77" s="473"/>
      <c r="NZV77" s="473"/>
      <c r="NZW77" s="473"/>
      <c r="NZX77" s="473"/>
      <c r="NZY77" s="473"/>
      <c r="NZZ77" s="473"/>
      <c r="OAA77" s="473"/>
      <c r="OAB77" s="473"/>
      <c r="OAC77" s="473"/>
      <c r="OAD77" s="473"/>
      <c r="OAE77" s="473"/>
      <c r="OAF77" s="473"/>
      <c r="OAG77" s="473"/>
      <c r="OAH77" s="473"/>
      <c r="OAI77" s="473"/>
      <c r="OAJ77" s="473"/>
      <c r="OAK77" s="473"/>
      <c r="OAL77" s="473"/>
      <c r="OAM77" s="473"/>
      <c r="OAN77" s="473"/>
      <c r="OAO77" s="473"/>
      <c r="OAP77" s="473"/>
      <c r="OAQ77" s="473"/>
      <c r="OAR77" s="473"/>
      <c r="OAS77" s="473"/>
      <c r="OAT77" s="473"/>
      <c r="OAU77" s="473"/>
      <c r="OAV77" s="473"/>
      <c r="OAW77" s="473"/>
      <c r="OAX77" s="473"/>
      <c r="OAY77" s="473"/>
      <c r="OAZ77" s="473"/>
      <c r="OBA77" s="473"/>
      <c r="OBB77" s="473"/>
      <c r="OBC77" s="473"/>
      <c r="OBD77" s="473"/>
      <c r="OBE77" s="473"/>
      <c r="OBF77" s="473"/>
      <c r="OBG77" s="473"/>
      <c r="OBH77" s="473"/>
      <c r="OBI77" s="473"/>
      <c r="OBJ77" s="473"/>
      <c r="OBK77" s="473"/>
      <c r="OBL77" s="473"/>
      <c r="OBM77" s="473"/>
      <c r="OBN77" s="473"/>
      <c r="OBO77" s="473"/>
      <c r="OBP77" s="473"/>
      <c r="OBQ77" s="473"/>
      <c r="OBR77" s="473"/>
      <c r="OBS77" s="473"/>
      <c r="OBT77" s="473"/>
      <c r="OBU77" s="473"/>
      <c r="OBV77" s="473"/>
      <c r="OBW77" s="473"/>
      <c r="OBX77" s="473"/>
      <c r="OBY77" s="473"/>
      <c r="OBZ77" s="473"/>
      <c r="OCA77" s="473"/>
      <c r="OCB77" s="473"/>
      <c r="OCC77" s="473"/>
      <c r="OCD77" s="473"/>
      <c r="OCE77" s="473"/>
      <c r="OCF77" s="473"/>
      <c r="OCG77" s="473"/>
      <c r="OCH77" s="473"/>
      <c r="OCI77" s="473"/>
      <c r="OCJ77" s="473"/>
      <c r="OCK77" s="473"/>
      <c r="OCL77" s="473"/>
      <c r="OCM77" s="473"/>
      <c r="OCN77" s="473"/>
      <c r="OCO77" s="473"/>
      <c r="OCP77" s="473"/>
      <c r="OCQ77" s="473"/>
      <c r="OCR77" s="473"/>
      <c r="OCS77" s="473"/>
      <c r="OCT77" s="473"/>
      <c r="OCU77" s="473"/>
      <c r="OCV77" s="473"/>
      <c r="OCW77" s="473"/>
      <c r="OCX77" s="473"/>
      <c r="OCY77" s="473"/>
      <c r="OCZ77" s="473"/>
      <c r="ODA77" s="473"/>
      <c r="ODB77" s="473"/>
      <c r="ODC77" s="473"/>
      <c r="ODD77" s="473"/>
      <c r="ODE77" s="473"/>
      <c r="ODF77" s="473"/>
      <c r="ODG77" s="473"/>
      <c r="ODH77" s="473"/>
      <c r="ODI77" s="473"/>
      <c r="ODJ77" s="473"/>
      <c r="ODK77" s="473"/>
      <c r="ODL77" s="473"/>
      <c r="ODM77" s="473"/>
      <c r="ODN77" s="473"/>
      <c r="ODO77" s="473"/>
      <c r="ODP77" s="473"/>
      <c r="ODQ77" s="473"/>
      <c r="ODR77" s="473"/>
      <c r="ODS77" s="473"/>
      <c r="ODT77" s="473"/>
      <c r="ODU77" s="473"/>
      <c r="ODV77" s="473"/>
      <c r="ODW77" s="473"/>
      <c r="ODX77" s="473"/>
      <c r="ODY77" s="473"/>
      <c r="ODZ77" s="473"/>
      <c r="OEA77" s="473"/>
      <c r="OEB77" s="473"/>
      <c r="OEC77" s="473"/>
      <c r="OED77" s="473"/>
      <c r="OEE77" s="473"/>
      <c r="OEF77" s="473"/>
      <c r="OEG77" s="473"/>
      <c r="OEH77" s="473"/>
      <c r="OEI77" s="473"/>
      <c r="OEJ77" s="473"/>
      <c r="OEK77" s="473"/>
      <c r="OEL77" s="473"/>
      <c r="OEM77" s="473"/>
      <c r="OEN77" s="473"/>
      <c r="OEO77" s="473"/>
      <c r="OEP77" s="473"/>
      <c r="OEQ77" s="473"/>
      <c r="OER77" s="473"/>
      <c r="OES77" s="473"/>
      <c r="OET77" s="473"/>
      <c r="OEU77" s="473"/>
      <c r="OEV77" s="473"/>
      <c r="OEW77" s="473"/>
      <c r="OEX77" s="473"/>
      <c r="OEY77" s="473"/>
      <c r="OEZ77" s="473"/>
      <c r="OFA77" s="473"/>
      <c r="OFB77" s="473"/>
      <c r="OFC77" s="473"/>
      <c r="OFD77" s="473"/>
      <c r="OFE77" s="473"/>
      <c r="OFF77" s="473"/>
      <c r="OFG77" s="473"/>
      <c r="OFH77" s="473"/>
      <c r="OFI77" s="473"/>
      <c r="OFJ77" s="473"/>
      <c r="OFK77" s="473"/>
      <c r="OFL77" s="473"/>
      <c r="OFM77" s="473"/>
      <c r="OFN77" s="473"/>
      <c r="OFO77" s="473"/>
      <c r="OFP77" s="473"/>
      <c r="OFQ77" s="473"/>
      <c r="OFR77" s="473"/>
      <c r="OFS77" s="473"/>
      <c r="OFT77" s="473"/>
      <c r="OFU77" s="473"/>
      <c r="OFV77" s="473"/>
      <c r="OFW77" s="473"/>
      <c r="OFX77" s="473"/>
      <c r="OFY77" s="473"/>
      <c r="OFZ77" s="473"/>
      <c r="OGA77" s="473"/>
      <c r="OGB77" s="473"/>
      <c r="OGC77" s="473"/>
      <c r="OGD77" s="473"/>
      <c r="OGE77" s="473"/>
      <c r="OGF77" s="473"/>
      <c r="OGG77" s="473"/>
      <c r="OGH77" s="473"/>
      <c r="OGI77" s="473"/>
      <c r="OGJ77" s="473"/>
      <c r="OGK77" s="473"/>
      <c r="OGL77" s="473"/>
      <c r="OGM77" s="473"/>
      <c r="OGN77" s="473"/>
      <c r="OGO77" s="473"/>
      <c r="OGP77" s="473"/>
      <c r="OGQ77" s="473"/>
      <c r="OGR77" s="473"/>
      <c r="OGS77" s="473"/>
      <c r="OGT77" s="473"/>
      <c r="OGU77" s="473"/>
      <c r="OGV77" s="473"/>
      <c r="OGW77" s="473"/>
      <c r="OGX77" s="473"/>
      <c r="OGY77" s="473"/>
      <c r="OGZ77" s="473"/>
      <c r="OHA77" s="473"/>
      <c r="OHB77" s="473"/>
      <c r="OHC77" s="473"/>
      <c r="OHD77" s="473"/>
      <c r="OHE77" s="473"/>
      <c r="OHF77" s="473"/>
      <c r="OHG77" s="473"/>
      <c r="OHH77" s="473"/>
      <c r="OHI77" s="473"/>
      <c r="OHJ77" s="473"/>
      <c r="OHK77" s="473"/>
      <c r="OHL77" s="473"/>
      <c r="OHM77" s="473"/>
      <c r="OHN77" s="473"/>
      <c r="OHO77" s="473"/>
      <c r="OHP77" s="473"/>
      <c r="OHQ77" s="473"/>
      <c r="OHR77" s="473"/>
      <c r="OHS77" s="473"/>
      <c r="OHT77" s="473"/>
      <c r="OHU77" s="473"/>
      <c r="OHV77" s="473"/>
      <c r="OHW77" s="473"/>
      <c r="OHX77" s="473"/>
      <c r="OHY77" s="473"/>
      <c r="OHZ77" s="473"/>
      <c r="OIA77" s="473"/>
      <c r="OIB77" s="473"/>
      <c r="OIC77" s="473"/>
      <c r="OID77" s="473"/>
      <c r="OIE77" s="473"/>
      <c r="OIF77" s="473"/>
      <c r="OIG77" s="473"/>
      <c r="OIH77" s="473"/>
      <c r="OII77" s="473"/>
      <c r="OIJ77" s="473"/>
      <c r="OIK77" s="473"/>
      <c r="OIL77" s="473"/>
      <c r="OIM77" s="473"/>
      <c r="OIN77" s="473"/>
      <c r="OIO77" s="473"/>
      <c r="OIP77" s="473"/>
      <c r="OIQ77" s="473"/>
      <c r="OIR77" s="473"/>
      <c r="OIS77" s="473"/>
      <c r="OIT77" s="473"/>
      <c r="OIU77" s="473"/>
      <c r="OIV77" s="473"/>
      <c r="OIW77" s="473"/>
      <c r="OIX77" s="473"/>
      <c r="OIY77" s="473"/>
      <c r="OIZ77" s="473"/>
      <c r="OJA77" s="473"/>
      <c r="OJB77" s="473"/>
      <c r="OJC77" s="473"/>
      <c r="OJD77" s="473"/>
      <c r="OJE77" s="473"/>
      <c r="OJF77" s="473"/>
      <c r="OJG77" s="473"/>
      <c r="OJH77" s="473"/>
      <c r="OJI77" s="473"/>
      <c r="OJJ77" s="473"/>
      <c r="OJK77" s="473"/>
      <c r="OJL77" s="473"/>
      <c r="OJM77" s="473"/>
      <c r="OJN77" s="473"/>
      <c r="OJO77" s="473"/>
      <c r="OJP77" s="473"/>
      <c r="OJQ77" s="473"/>
      <c r="OJR77" s="473"/>
      <c r="OJS77" s="473"/>
      <c r="OJT77" s="473"/>
      <c r="OJU77" s="473"/>
      <c r="OJV77" s="473"/>
      <c r="OJW77" s="473"/>
      <c r="OJX77" s="473"/>
      <c r="OJY77" s="473"/>
      <c r="OJZ77" s="473"/>
      <c r="OKA77" s="473"/>
      <c r="OKB77" s="473"/>
      <c r="OKC77" s="473"/>
      <c r="OKD77" s="473"/>
      <c r="OKE77" s="473"/>
      <c r="OKF77" s="473"/>
      <c r="OKG77" s="473"/>
      <c r="OKH77" s="473"/>
      <c r="OKI77" s="473"/>
      <c r="OKJ77" s="473"/>
      <c r="OKK77" s="473"/>
      <c r="OKL77" s="473"/>
      <c r="OKM77" s="473"/>
      <c r="OKN77" s="473"/>
      <c r="OKO77" s="473"/>
      <c r="OKP77" s="473"/>
      <c r="OKQ77" s="473"/>
      <c r="OKR77" s="473"/>
      <c r="OKS77" s="473"/>
      <c r="OKT77" s="473"/>
      <c r="OKU77" s="473"/>
      <c r="OKV77" s="473"/>
      <c r="OKW77" s="473"/>
      <c r="OKX77" s="473"/>
      <c r="OKY77" s="473"/>
      <c r="OKZ77" s="473"/>
      <c r="OLA77" s="473"/>
      <c r="OLB77" s="473"/>
      <c r="OLC77" s="473"/>
      <c r="OLD77" s="473"/>
      <c r="OLE77" s="473"/>
      <c r="OLF77" s="473"/>
      <c r="OLG77" s="473"/>
      <c r="OLH77" s="473"/>
      <c r="OLI77" s="473"/>
      <c r="OLJ77" s="473"/>
      <c r="OLK77" s="473"/>
      <c r="OLL77" s="473"/>
      <c r="OLM77" s="473"/>
      <c r="OLN77" s="473"/>
      <c r="OLO77" s="473"/>
      <c r="OLP77" s="473"/>
      <c r="OLQ77" s="473"/>
      <c r="OLR77" s="473"/>
      <c r="OLS77" s="473"/>
      <c r="OLT77" s="473"/>
      <c r="OLU77" s="473"/>
      <c r="OLV77" s="473"/>
      <c r="OLW77" s="473"/>
      <c r="OLX77" s="473"/>
      <c r="OLY77" s="473"/>
      <c r="OLZ77" s="473"/>
      <c r="OMA77" s="473"/>
      <c r="OMB77" s="473"/>
      <c r="OMC77" s="473"/>
      <c r="OMD77" s="473"/>
      <c r="OME77" s="473"/>
      <c r="OMF77" s="473"/>
      <c r="OMG77" s="473"/>
      <c r="OMH77" s="473"/>
      <c r="OMI77" s="473"/>
      <c r="OMJ77" s="473"/>
      <c r="OMK77" s="473"/>
      <c r="OML77" s="473"/>
      <c r="OMM77" s="473"/>
      <c r="OMN77" s="473"/>
      <c r="OMO77" s="473"/>
      <c r="OMP77" s="473"/>
      <c r="OMQ77" s="473"/>
      <c r="OMR77" s="473"/>
      <c r="OMS77" s="473"/>
      <c r="OMT77" s="473"/>
      <c r="OMU77" s="473"/>
      <c r="OMV77" s="473"/>
      <c r="OMW77" s="473"/>
      <c r="OMX77" s="473"/>
      <c r="OMY77" s="473"/>
      <c r="OMZ77" s="473"/>
      <c r="ONA77" s="473"/>
      <c r="ONB77" s="473"/>
      <c r="ONC77" s="473"/>
      <c r="OND77" s="473"/>
      <c r="ONE77" s="473"/>
      <c r="ONF77" s="473"/>
      <c r="ONG77" s="473"/>
      <c r="ONH77" s="473"/>
      <c r="ONI77" s="473"/>
      <c r="ONJ77" s="473"/>
      <c r="ONK77" s="473"/>
      <c r="ONL77" s="473"/>
      <c r="ONM77" s="473"/>
      <c r="ONN77" s="473"/>
      <c r="ONO77" s="473"/>
      <c r="ONP77" s="473"/>
      <c r="ONQ77" s="473"/>
      <c r="ONR77" s="473"/>
      <c r="ONS77" s="473"/>
      <c r="ONT77" s="473"/>
      <c r="ONU77" s="473"/>
      <c r="ONV77" s="473"/>
      <c r="ONW77" s="473"/>
      <c r="ONX77" s="473"/>
      <c r="ONY77" s="473"/>
      <c r="ONZ77" s="473"/>
      <c r="OOA77" s="473"/>
      <c r="OOB77" s="473"/>
      <c r="OOC77" s="473"/>
      <c r="OOD77" s="473"/>
      <c r="OOE77" s="473"/>
      <c r="OOF77" s="473"/>
      <c r="OOG77" s="473"/>
      <c r="OOH77" s="473"/>
      <c r="OOI77" s="473"/>
      <c r="OOJ77" s="473"/>
      <c r="OOK77" s="473"/>
      <c r="OOL77" s="473"/>
      <c r="OOM77" s="473"/>
      <c r="OON77" s="473"/>
      <c r="OOO77" s="473"/>
      <c r="OOP77" s="473"/>
      <c r="OOQ77" s="473"/>
      <c r="OOR77" s="473"/>
      <c r="OOS77" s="473"/>
      <c r="OOT77" s="473"/>
      <c r="OOU77" s="473"/>
      <c r="OOV77" s="473"/>
      <c r="OOW77" s="473"/>
      <c r="OOX77" s="473"/>
      <c r="OOY77" s="473"/>
      <c r="OOZ77" s="473"/>
      <c r="OPA77" s="473"/>
      <c r="OPB77" s="473"/>
      <c r="OPC77" s="473"/>
      <c r="OPD77" s="473"/>
      <c r="OPE77" s="473"/>
      <c r="OPF77" s="473"/>
      <c r="OPG77" s="473"/>
      <c r="OPH77" s="473"/>
      <c r="OPI77" s="473"/>
      <c r="OPJ77" s="473"/>
      <c r="OPK77" s="473"/>
      <c r="OPL77" s="473"/>
      <c r="OPM77" s="473"/>
      <c r="OPN77" s="473"/>
      <c r="OPO77" s="473"/>
      <c r="OPP77" s="473"/>
      <c r="OPQ77" s="473"/>
      <c r="OPR77" s="473"/>
      <c r="OPS77" s="473"/>
      <c r="OPT77" s="473"/>
      <c r="OPU77" s="473"/>
      <c r="OPV77" s="473"/>
      <c r="OPW77" s="473"/>
      <c r="OPX77" s="473"/>
      <c r="OPY77" s="473"/>
      <c r="OPZ77" s="473"/>
      <c r="OQA77" s="473"/>
      <c r="OQB77" s="473"/>
      <c r="OQC77" s="473"/>
      <c r="OQD77" s="473"/>
      <c r="OQE77" s="473"/>
      <c r="OQF77" s="473"/>
      <c r="OQG77" s="473"/>
      <c r="OQH77" s="473"/>
      <c r="OQI77" s="473"/>
      <c r="OQJ77" s="473"/>
      <c r="OQK77" s="473"/>
      <c r="OQL77" s="473"/>
      <c r="OQM77" s="473"/>
      <c r="OQN77" s="473"/>
      <c r="OQO77" s="473"/>
      <c r="OQP77" s="473"/>
      <c r="OQQ77" s="473"/>
      <c r="OQR77" s="473"/>
      <c r="OQS77" s="473"/>
      <c r="OQT77" s="473"/>
      <c r="OQU77" s="473"/>
      <c r="OQV77" s="473"/>
      <c r="OQW77" s="473"/>
      <c r="OQX77" s="473"/>
      <c r="OQY77" s="473"/>
      <c r="OQZ77" s="473"/>
      <c r="ORA77" s="473"/>
      <c r="ORB77" s="473"/>
      <c r="ORC77" s="473"/>
      <c r="ORD77" s="473"/>
      <c r="ORE77" s="473"/>
      <c r="ORF77" s="473"/>
      <c r="ORG77" s="473"/>
      <c r="ORH77" s="473"/>
      <c r="ORI77" s="473"/>
      <c r="ORJ77" s="473"/>
      <c r="ORK77" s="473"/>
      <c r="ORL77" s="473"/>
      <c r="ORM77" s="473"/>
      <c r="ORN77" s="473"/>
      <c r="ORO77" s="473"/>
      <c r="ORP77" s="473"/>
      <c r="ORQ77" s="473"/>
      <c r="ORR77" s="473"/>
      <c r="ORS77" s="473"/>
      <c r="ORT77" s="473"/>
      <c r="ORU77" s="473"/>
      <c r="ORV77" s="473"/>
      <c r="ORW77" s="473"/>
      <c r="ORX77" s="473"/>
      <c r="ORY77" s="473"/>
      <c r="ORZ77" s="473"/>
      <c r="OSA77" s="473"/>
      <c r="OSB77" s="473"/>
      <c r="OSC77" s="473"/>
      <c r="OSD77" s="473"/>
      <c r="OSE77" s="473"/>
      <c r="OSF77" s="473"/>
      <c r="OSG77" s="473"/>
      <c r="OSH77" s="473"/>
      <c r="OSI77" s="473"/>
      <c r="OSJ77" s="473"/>
      <c r="OSK77" s="473"/>
      <c r="OSL77" s="473"/>
      <c r="OSM77" s="473"/>
      <c r="OSN77" s="473"/>
      <c r="OSO77" s="473"/>
      <c r="OSP77" s="473"/>
      <c r="OSQ77" s="473"/>
      <c r="OSR77" s="473"/>
      <c r="OSS77" s="473"/>
      <c r="OST77" s="473"/>
      <c r="OSU77" s="473"/>
      <c r="OSV77" s="473"/>
      <c r="OSW77" s="473"/>
      <c r="OSX77" s="473"/>
      <c r="OSY77" s="473"/>
      <c r="OSZ77" s="473"/>
      <c r="OTA77" s="473"/>
      <c r="OTB77" s="473"/>
      <c r="OTC77" s="473"/>
      <c r="OTD77" s="473"/>
      <c r="OTE77" s="473"/>
      <c r="OTF77" s="473"/>
      <c r="OTG77" s="473"/>
      <c r="OTH77" s="473"/>
      <c r="OTI77" s="473"/>
      <c r="OTJ77" s="473"/>
      <c r="OTK77" s="473"/>
      <c r="OTL77" s="473"/>
      <c r="OTM77" s="473"/>
      <c r="OTN77" s="473"/>
      <c r="OTO77" s="473"/>
      <c r="OTP77" s="473"/>
      <c r="OTQ77" s="473"/>
      <c r="OTR77" s="473"/>
      <c r="OTS77" s="473"/>
      <c r="OTT77" s="473"/>
      <c r="OTU77" s="473"/>
      <c r="OTV77" s="473"/>
      <c r="OTW77" s="473"/>
      <c r="OTX77" s="473"/>
      <c r="OTY77" s="473"/>
      <c r="OTZ77" s="473"/>
      <c r="OUA77" s="473"/>
      <c r="OUB77" s="473"/>
      <c r="OUC77" s="473"/>
      <c r="OUD77" s="473"/>
      <c r="OUE77" s="473"/>
      <c r="OUF77" s="473"/>
      <c r="OUG77" s="473"/>
      <c r="OUH77" s="473"/>
      <c r="OUI77" s="473"/>
      <c r="OUJ77" s="473"/>
      <c r="OUK77" s="473"/>
      <c r="OUL77" s="473"/>
      <c r="OUM77" s="473"/>
      <c r="OUN77" s="473"/>
      <c r="OUO77" s="473"/>
      <c r="OUP77" s="473"/>
      <c r="OUQ77" s="473"/>
      <c r="OUR77" s="473"/>
      <c r="OUS77" s="473"/>
      <c r="OUT77" s="473"/>
      <c r="OUU77" s="473"/>
      <c r="OUV77" s="473"/>
      <c r="OUW77" s="473"/>
      <c r="OUX77" s="473"/>
      <c r="OUY77" s="473"/>
      <c r="OUZ77" s="473"/>
      <c r="OVA77" s="473"/>
      <c r="OVB77" s="473"/>
      <c r="OVC77" s="473"/>
      <c r="OVD77" s="473"/>
      <c r="OVE77" s="473"/>
      <c r="OVF77" s="473"/>
      <c r="OVG77" s="473"/>
      <c r="OVH77" s="473"/>
      <c r="OVI77" s="473"/>
      <c r="OVJ77" s="473"/>
      <c r="OVK77" s="473"/>
      <c r="OVL77" s="473"/>
      <c r="OVM77" s="473"/>
      <c r="OVN77" s="473"/>
      <c r="OVO77" s="473"/>
      <c r="OVP77" s="473"/>
      <c r="OVQ77" s="473"/>
      <c r="OVR77" s="473"/>
      <c r="OVS77" s="473"/>
      <c r="OVT77" s="473"/>
      <c r="OVU77" s="473"/>
      <c r="OVV77" s="473"/>
      <c r="OVW77" s="473"/>
      <c r="OVX77" s="473"/>
      <c r="OVY77" s="473"/>
      <c r="OVZ77" s="473"/>
      <c r="OWA77" s="473"/>
      <c r="OWB77" s="473"/>
      <c r="OWC77" s="473"/>
      <c r="OWD77" s="473"/>
      <c r="OWE77" s="473"/>
      <c r="OWF77" s="473"/>
      <c r="OWG77" s="473"/>
      <c r="OWH77" s="473"/>
      <c r="OWI77" s="473"/>
      <c r="OWJ77" s="473"/>
      <c r="OWK77" s="473"/>
      <c r="OWL77" s="473"/>
      <c r="OWM77" s="473"/>
      <c r="OWN77" s="473"/>
      <c r="OWO77" s="473"/>
      <c r="OWP77" s="473"/>
      <c r="OWQ77" s="473"/>
      <c r="OWR77" s="473"/>
      <c r="OWS77" s="473"/>
      <c r="OWT77" s="473"/>
      <c r="OWU77" s="473"/>
      <c r="OWV77" s="473"/>
      <c r="OWW77" s="473"/>
      <c r="OWX77" s="473"/>
      <c r="OWY77" s="473"/>
      <c r="OWZ77" s="473"/>
      <c r="OXA77" s="473"/>
      <c r="OXB77" s="473"/>
      <c r="OXC77" s="473"/>
      <c r="OXD77" s="473"/>
      <c r="OXE77" s="473"/>
      <c r="OXF77" s="473"/>
      <c r="OXG77" s="473"/>
      <c r="OXH77" s="473"/>
      <c r="OXI77" s="473"/>
      <c r="OXJ77" s="473"/>
      <c r="OXK77" s="473"/>
      <c r="OXL77" s="473"/>
      <c r="OXM77" s="473"/>
      <c r="OXN77" s="473"/>
      <c r="OXO77" s="473"/>
      <c r="OXP77" s="473"/>
      <c r="OXQ77" s="473"/>
      <c r="OXR77" s="473"/>
      <c r="OXS77" s="473"/>
      <c r="OXT77" s="473"/>
      <c r="OXU77" s="473"/>
      <c r="OXV77" s="473"/>
      <c r="OXW77" s="473"/>
      <c r="OXX77" s="473"/>
      <c r="OXY77" s="473"/>
      <c r="OXZ77" s="473"/>
      <c r="OYA77" s="473"/>
      <c r="OYB77" s="473"/>
      <c r="OYC77" s="473"/>
      <c r="OYD77" s="473"/>
      <c r="OYE77" s="473"/>
      <c r="OYF77" s="473"/>
      <c r="OYG77" s="473"/>
      <c r="OYH77" s="473"/>
      <c r="OYI77" s="473"/>
      <c r="OYJ77" s="473"/>
      <c r="OYK77" s="473"/>
      <c r="OYL77" s="473"/>
      <c r="OYM77" s="473"/>
      <c r="OYN77" s="473"/>
      <c r="OYO77" s="473"/>
      <c r="OYP77" s="473"/>
      <c r="OYQ77" s="473"/>
      <c r="OYR77" s="473"/>
      <c r="OYS77" s="473"/>
      <c r="OYT77" s="473"/>
      <c r="OYU77" s="473"/>
      <c r="OYV77" s="473"/>
      <c r="OYW77" s="473"/>
      <c r="OYX77" s="473"/>
      <c r="OYY77" s="473"/>
      <c r="OYZ77" s="473"/>
      <c r="OZA77" s="473"/>
      <c r="OZB77" s="473"/>
      <c r="OZC77" s="473"/>
      <c r="OZD77" s="473"/>
      <c r="OZE77" s="473"/>
      <c r="OZF77" s="473"/>
      <c r="OZG77" s="473"/>
      <c r="OZH77" s="473"/>
      <c r="OZI77" s="473"/>
      <c r="OZJ77" s="473"/>
      <c r="OZK77" s="473"/>
      <c r="OZL77" s="473"/>
      <c r="OZM77" s="473"/>
      <c r="OZN77" s="473"/>
      <c r="OZO77" s="473"/>
      <c r="OZP77" s="473"/>
      <c r="OZQ77" s="473"/>
      <c r="OZR77" s="473"/>
      <c r="OZS77" s="473"/>
      <c r="OZT77" s="473"/>
      <c r="OZU77" s="473"/>
      <c r="OZV77" s="473"/>
      <c r="OZW77" s="473"/>
      <c r="OZX77" s="473"/>
      <c r="OZY77" s="473"/>
      <c r="OZZ77" s="473"/>
      <c r="PAA77" s="473"/>
      <c r="PAB77" s="473"/>
      <c r="PAC77" s="473"/>
      <c r="PAD77" s="473"/>
      <c r="PAE77" s="473"/>
      <c r="PAF77" s="473"/>
      <c r="PAG77" s="473"/>
      <c r="PAH77" s="473"/>
      <c r="PAI77" s="473"/>
      <c r="PAJ77" s="473"/>
      <c r="PAK77" s="473"/>
      <c r="PAL77" s="473"/>
      <c r="PAM77" s="473"/>
      <c r="PAN77" s="473"/>
      <c r="PAO77" s="473"/>
      <c r="PAP77" s="473"/>
      <c r="PAQ77" s="473"/>
      <c r="PAR77" s="473"/>
      <c r="PAS77" s="473"/>
      <c r="PAT77" s="473"/>
      <c r="PAU77" s="473"/>
      <c r="PAV77" s="473"/>
      <c r="PAW77" s="473"/>
      <c r="PAX77" s="473"/>
      <c r="PAY77" s="473"/>
      <c r="PAZ77" s="473"/>
      <c r="PBA77" s="473"/>
      <c r="PBB77" s="473"/>
      <c r="PBC77" s="473"/>
      <c r="PBD77" s="473"/>
      <c r="PBE77" s="473"/>
      <c r="PBF77" s="473"/>
      <c r="PBG77" s="473"/>
      <c r="PBH77" s="473"/>
      <c r="PBI77" s="473"/>
      <c r="PBJ77" s="473"/>
      <c r="PBK77" s="473"/>
      <c r="PBL77" s="473"/>
      <c r="PBM77" s="473"/>
      <c r="PBN77" s="473"/>
      <c r="PBO77" s="473"/>
      <c r="PBP77" s="473"/>
      <c r="PBQ77" s="473"/>
      <c r="PBR77" s="473"/>
      <c r="PBS77" s="473"/>
      <c r="PBT77" s="473"/>
      <c r="PBU77" s="473"/>
      <c r="PBV77" s="473"/>
      <c r="PBW77" s="473"/>
      <c r="PBX77" s="473"/>
      <c r="PBY77" s="473"/>
      <c r="PBZ77" s="473"/>
      <c r="PCA77" s="473"/>
      <c r="PCB77" s="473"/>
      <c r="PCC77" s="473"/>
      <c r="PCD77" s="473"/>
      <c r="PCE77" s="473"/>
      <c r="PCF77" s="473"/>
      <c r="PCG77" s="473"/>
      <c r="PCH77" s="473"/>
      <c r="PCI77" s="473"/>
      <c r="PCJ77" s="473"/>
      <c r="PCK77" s="473"/>
      <c r="PCL77" s="473"/>
      <c r="PCM77" s="473"/>
      <c r="PCN77" s="473"/>
      <c r="PCO77" s="473"/>
      <c r="PCP77" s="473"/>
      <c r="PCQ77" s="473"/>
      <c r="PCR77" s="473"/>
      <c r="PCS77" s="473"/>
      <c r="PCT77" s="473"/>
      <c r="PCU77" s="473"/>
      <c r="PCV77" s="473"/>
      <c r="PCW77" s="473"/>
      <c r="PCX77" s="473"/>
      <c r="PCY77" s="473"/>
      <c r="PCZ77" s="473"/>
      <c r="PDA77" s="473"/>
      <c r="PDB77" s="473"/>
      <c r="PDC77" s="473"/>
      <c r="PDD77" s="473"/>
      <c r="PDE77" s="473"/>
      <c r="PDF77" s="473"/>
      <c r="PDG77" s="473"/>
      <c r="PDH77" s="473"/>
      <c r="PDI77" s="473"/>
      <c r="PDJ77" s="473"/>
      <c r="PDK77" s="473"/>
      <c r="PDL77" s="473"/>
      <c r="PDM77" s="473"/>
      <c r="PDN77" s="473"/>
      <c r="PDO77" s="473"/>
      <c r="PDP77" s="473"/>
      <c r="PDQ77" s="473"/>
      <c r="PDR77" s="473"/>
      <c r="PDS77" s="473"/>
      <c r="PDT77" s="473"/>
      <c r="PDU77" s="473"/>
      <c r="PDV77" s="473"/>
      <c r="PDW77" s="473"/>
      <c r="PDX77" s="473"/>
      <c r="PDY77" s="473"/>
      <c r="PDZ77" s="473"/>
      <c r="PEA77" s="473"/>
      <c r="PEB77" s="473"/>
      <c r="PEC77" s="473"/>
      <c r="PED77" s="473"/>
      <c r="PEE77" s="473"/>
      <c r="PEF77" s="473"/>
      <c r="PEG77" s="473"/>
      <c r="PEH77" s="473"/>
      <c r="PEI77" s="473"/>
      <c r="PEJ77" s="473"/>
      <c r="PEK77" s="473"/>
      <c r="PEL77" s="473"/>
      <c r="PEM77" s="473"/>
      <c r="PEN77" s="473"/>
      <c r="PEO77" s="473"/>
      <c r="PEP77" s="473"/>
      <c r="PEQ77" s="473"/>
      <c r="PER77" s="473"/>
      <c r="PES77" s="473"/>
      <c r="PET77" s="473"/>
      <c r="PEU77" s="473"/>
      <c r="PEV77" s="473"/>
      <c r="PEW77" s="473"/>
      <c r="PEX77" s="473"/>
      <c r="PEY77" s="473"/>
      <c r="PEZ77" s="473"/>
      <c r="PFA77" s="473"/>
      <c r="PFB77" s="473"/>
      <c r="PFC77" s="473"/>
      <c r="PFD77" s="473"/>
      <c r="PFE77" s="473"/>
      <c r="PFF77" s="473"/>
      <c r="PFG77" s="473"/>
      <c r="PFH77" s="473"/>
      <c r="PFI77" s="473"/>
      <c r="PFJ77" s="473"/>
      <c r="PFK77" s="473"/>
      <c r="PFL77" s="473"/>
      <c r="PFM77" s="473"/>
      <c r="PFN77" s="473"/>
      <c r="PFO77" s="473"/>
      <c r="PFP77" s="473"/>
      <c r="PFQ77" s="473"/>
      <c r="PFR77" s="473"/>
      <c r="PFS77" s="473"/>
      <c r="PFT77" s="473"/>
      <c r="PFU77" s="473"/>
      <c r="PFV77" s="473"/>
      <c r="PFW77" s="473"/>
      <c r="PFX77" s="473"/>
      <c r="PFY77" s="473"/>
      <c r="PFZ77" s="473"/>
      <c r="PGA77" s="473"/>
      <c r="PGB77" s="473"/>
      <c r="PGC77" s="473"/>
      <c r="PGD77" s="473"/>
      <c r="PGE77" s="473"/>
      <c r="PGF77" s="473"/>
      <c r="PGG77" s="473"/>
      <c r="PGH77" s="473"/>
      <c r="PGI77" s="473"/>
      <c r="PGJ77" s="473"/>
      <c r="PGK77" s="473"/>
      <c r="PGL77" s="473"/>
      <c r="PGM77" s="473"/>
      <c r="PGN77" s="473"/>
      <c r="PGO77" s="473"/>
      <c r="PGP77" s="473"/>
      <c r="PGQ77" s="473"/>
      <c r="PGR77" s="473"/>
      <c r="PGS77" s="473"/>
      <c r="PGT77" s="473"/>
      <c r="PGU77" s="473"/>
      <c r="PGV77" s="473"/>
      <c r="PGW77" s="473"/>
      <c r="PGX77" s="473"/>
      <c r="PGY77" s="473"/>
      <c r="PGZ77" s="473"/>
      <c r="PHA77" s="473"/>
      <c r="PHB77" s="473"/>
      <c r="PHC77" s="473"/>
      <c r="PHD77" s="473"/>
      <c r="PHE77" s="473"/>
      <c r="PHF77" s="473"/>
      <c r="PHG77" s="473"/>
      <c r="PHH77" s="473"/>
      <c r="PHI77" s="473"/>
      <c r="PHJ77" s="473"/>
      <c r="PHK77" s="473"/>
      <c r="PHL77" s="473"/>
      <c r="PHM77" s="473"/>
      <c r="PHN77" s="473"/>
      <c r="PHO77" s="473"/>
      <c r="PHP77" s="473"/>
      <c r="PHQ77" s="473"/>
      <c r="PHR77" s="473"/>
      <c r="PHS77" s="473"/>
      <c r="PHT77" s="473"/>
      <c r="PHU77" s="473"/>
      <c r="PHV77" s="473"/>
      <c r="PHW77" s="473"/>
      <c r="PHX77" s="473"/>
      <c r="PHY77" s="473"/>
      <c r="PHZ77" s="473"/>
      <c r="PIA77" s="473"/>
      <c r="PIB77" s="473"/>
      <c r="PIC77" s="473"/>
      <c r="PID77" s="473"/>
      <c r="PIE77" s="473"/>
      <c r="PIF77" s="473"/>
      <c r="PIG77" s="473"/>
      <c r="PIH77" s="473"/>
      <c r="PII77" s="473"/>
      <c r="PIJ77" s="473"/>
      <c r="PIK77" s="473"/>
      <c r="PIL77" s="473"/>
      <c r="PIM77" s="473"/>
      <c r="PIN77" s="473"/>
      <c r="PIO77" s="473"/>
      <c r="PIP77" s="473"/>
      <c r="PIQ77" s="473"/>
      <c r="PIR77" s="473"/>
      <c r="PIS77" s="473"/>
      <c r="PIT77" s="473"/>
      <c r="PIU77" s="473"/>
      <c r="PIV77" s="473"/>
      <c r="PIW77" s="473"/>
      <c r="PIX77" s="473"/>
      <c r="PIY77" s="473"/>
      <c r="PIZ77" s="473"/>
      <c r="PJA77" s="473"/>
      <c r="PJB77" s="473"/>
      <c r="PJC77" s="473"/>
      <c r="PJD77" s="473"/>
      <c r="PJE77" s="473"/>
      <c r="PJF77" s="473"/>
      <c r="PJG77" s="473"/>
      <c r="PJH77" s="473"/>
      <c r="PJI77" s="473"/>
      <c r="PJJ77" s="473"/>
      <c r="PJK77" s="473"/>
      <c r="PJL77" s="473"/>
      <c r="PJM77" s="473"/>
      <c r="PJN77" s="473"/>
      <c r="PJO77" s="473"/>
      <c r="PJP77" s="473"/>
      <c r="PJQ77" s="473"/>
      <c r="PJR77" s="473"/>
      <c r="PJS77" s="473"/>
      <c r="PJT77" s="473"/>
      <c r="PJU77" s="473"/>
      <c r="PJV77" s="473"/>
      <c r="PJW77" s="473"/>
      <c r="PJX77" s="473"/>
      <c r="PJY77" s="473"/>
      <c r="PJZ77" s="473"/>
      <c r="PKA77" s="473"/>
      <c r="PKB77" s="473"/>
      <c r="PKC77" s="473"/>
      <c r="PKD77" s="473"/>
      <c r="PKE77" s="473"/>
      <c r="PKF77" s="473"/>
      <c r="PKG77" s="473"/>
      <c r="PKH77" s="473"/>
      <c r="PKI77" s="473"/>
      <c r="PKJ77" s="473"/>
      <c r="PKK77" s="473"/>
      <c r="PKL77" s="473"/>
      <c r="PKM77" s="473"/>
      <c r="PKN77" s="473"/>
      <c r="PKO77" s="473"/>
      <c r="PKP77" s="473"/>
      <c r="PKQ77" s="473"/>
      <c r="PKR77" s="473"/>
      <c r="PKS77" s="473"/>
      <c r="PKT77" s="473"/>
      <c r="PKU77" s="473"/>
      <c r="PKV77" s="473"/>
      <c r="PKW77" s="473"/>
      <c r="PKX77" s="473"/>
      <c r="PKY77" s="473"/>
      <c r="PKZ77" s="473"/>
      <c r="PLA77" s="473"/>
      <c r="PLB77" s="473"/>
      <c r="PLC77" s="473"/>
      <c r="PLD77" s="473"/>
      <c r="PLE77" s="473"/>
      <c r="PLF77" s="473"/>
      <c r="PLG77" s="473"/>
      <c r="PLH77" s="473"/>
      <c r="PLI77" s="473"/>
      <c r="PLJ77" s="473"/>
      <c r="PLK77" s="473"/>
      <c r="PLL77" s="473"/>
      <c r="PLM77" s="473"/>
      <c r="PLN77" s="473"/>
      <c r="PLO77" s="473"/>
      <c r="PLP77" s="473"/>
      <c r="PLQ77" s="473"/>
      <c r="PLR77" s="473"/>
      <c r="PLS77" s="473"/>
      <c r="PLT77" s="473"/>
      <c r="PLU77" s="473"/>
      <c r="PLV77" s="473"/>
      <c r="PLW77" s="473"/>
      <c r="PLX77" s="473"/>
      <c r="PLY77" s="473"/>
      <c r="PLZ77" s="473"/>
      <c r="PMA77" s="473"/>
      <c r="PMB77" s="473"/>
      <c r="PMC77" s="473"/>
      <c r="PMD77" s="473"/>
      <c r="PME77" s="473"/>
      <c r="PMF77" s="473"/>
      <c r="PMG77" s="473"/>
      <c r="PMH77" s="473"/>
      <c r="PMI77" s="473"/>
      <c r="PMJ77" s="473"/>
      <c r="PMK77" s="473"/>
      <c r="PML77" s="473"/>
      <c r="PMM77" s="473"/>
      <c r="PMN77" s="473"/>
      <c r="PMO77" s="473"/>
      <c r="PMP77" s="473"/>
      <c r="PMQ77" s="473"/>
      <c r="PMR77" s="473"/>
      <c r="PMS77" s="473"/>
      <c r="PMT77" s="473"/>
      <c r="PMU77" s="473"/>
      <c r="PMV77" s="473"/>
      <c r="PMW77" s="473"/>
      <c r="PMX77" s="473"/>
      <c r="PMY77" s="473"/>
      <c r="PMZ77" s="473"/>
      <c r="PNA77" s="473"/>
      <c r="PNB77" s="473"/>
      <c r="PNC77" s="473"/>
      <c r="PND77" s="473"/>
      <c r="PNE77" s="473"/>
      <c r="PNF77" s="473"/>
      <c r="PNG77" s="473"/>
      <c r="PNH77" s="473"/>
      <c r="PNI77" s="473"/>
      <c r="PNJ77" s="473"/>
      <c r="PNK77" s="473"/>
      <c r="PNL77" s="473"/>
      <c r="PNM77" s="473"/>
      <c r="PNN77" s="473"/>
      <c r="PNO77" s="473"/>
      <c r="PNP77" s="473"/>
      <c r="PNQ77" s="473"/>
      <c r="PNR77" s="473"/>
      <c r="PNS77" s="473"/>
      <c r="PNT77" s="473"/>
      <c r="PNU77" s="473"/>
      <c r="PNV77" s="473"/>
      <c r="PNW77" s="473"/>
      <c r="PNX77" s="473"/>
      <c r="PNY77" s="473"/>
      <c r="PNZ77" s="473"/>
      <c r="POA77" s="473"/>
      <c r="POB77" s="473"/>
      <c r="POC77" s="473"/>
      <c r="POD77" s="473"/>
      <c r="POE77" s="473"/>
      <c r="POF77" s="473"/>
      <c r="POG77" s="473"/>
      <c r="POH77" s="473"/>
      <c r="POI77" s="473"/>
      <c r="POJ77" s="473"/>
      <c r="POK77" s="473"/>
      <c r="POL77" s="473"/>
      <c r="POM77" s="473"/>
      <c r="PON77" s="473"/>
      <c r="POO77" s="473"/>
      <c r="POP77" s="473"/>
      <c r="POQ77" s="473"/>
      <c r="POR77" s="473"/>
      <c r="POS77" s="473"/>
      <c r="POT77" s="473"/>
      <c r="POU77" s="473"/>
      <c r="POV77" s="473"/>
      <c r="POW77" s="473"/>
      <c r="POX77" s="473"/>
      <c r="POY77" s="473"/>
      <c r="POZ77" s="473"/>
      <c r="PPA77" s="473"/>
      <c r="PPB77" s="473"/>
      <c r="PPC77" s="473"/>
      <c r="PPD77" s="473"/>
      <c r="PPE77" s="473"/>
      <c r="PPF77" s="473"/>
      <c r="PPG77" s="473"/>
      <c r="PPH77" s="473"/>
      <c r="PPI77" s="473"/>
      <c r="PPJ77" s="473"/>
      <c r="PPK77" s="473"/>
      <c r="PPL77" s="473"/>
      <c r="PPM77" s="473"/>
      <c r="PPN77" s="473"/>
      <c r="PPO77" s="473"/>
      <c r="PPP77" s="473"/>
      <c r="PPQ77" s="473"/>
      <c r="PPR77" s="473"/>
      <c r="PPS77" s="473"/>
      <c r="PPT77" s="473"/>
      <c r="PPU77" s="473"/>
      <c r="PPV77" s="473"/>
      <c r="PPW77" s="473"/>
      <c r="PPX77" s="473"/>
      <c r="PPY77" s="473"/>
      <c r="PPZ77" s="473"/>
      <c r="PQA77" s="473"/>
      <c r="PQB77" s="473"/>
      <c r="PQC77" s="473"/>
      <c r="PQD77" s="473"/>
      <c r="PQE77" s="473"/>
      <c r="PQF77" s="473"/>
      <c r="PQG77" s="473"/>
      <c r="PQH77" s="473"/>
      <c r="PQI77" s="473"/>
      <c r="PQJ77" s="473"/>
      <c r="PQK77" s="473"/>
      <c r="PQL77" s="473"/>
      <c r="PQM77" s="473"/>
      <c r="PQN77" s="473"/>
      <c r="PQO77" s="473"/>
      <c r="PQP77" s="473"/>
      <c r="PQQ77" s="473"/>
      <c r="PQR77" s="473"/>
      <c r="PQS77" s="473"/>
      <c r="PQT77" s="473"/>
      <c r="PQU77" s="473"/>
      <c r="PQV77" s="473"/>
      <c r="PQW77" s="473"/>
      <c r="PQX77" s="473"/>
      <c r="PQY77" s="473"/>
      <c r="PQZ77" s="473"/>
      <c r="PRA77" s="473"/>
      <c r="PRB77" s="473"/>
      <c r="PRC77" s="473"/>
      <c r="PRD77" s="473"/>
      <c r="PRE77" s="473"/>
      <c r="PRF77" s="473"/>
      <c r="PRG77" s="473"/>
      <c r="PRH77" s="473"/>
      <c r="PRI77" s="473"/>
      <c r="PRJ77" s="473"/>
      <c r="PRK77" s="473"/>
      <c r="PRL77" s="473"/>
      <c r="PRM77" s="473"/>
      <c r="PRN77" s="473"/>
      <c r="PRO77" s="473"/>
      <c r="PRP77" s="473"/>
      <c r="PRQ77" s="473"/>
      <c r="PRR77" s="473"/>
      <c r="PRS77" s="473"/>
      <c r="PRT77" s="473"/>
      <c r="PRU77" s="473"/>
      <c r="PRV77" s="473"/>
      <c r="PRW77" s="473"/>
      <c r="PRX77" s="473"/>
      <c r="PRY77" s="473"/>
      <c r="PRZ77" s="473"/>
      <c r="PSA77" s="473"/>
      <c r="PSB77" s="473"/>
      <c r="PSC77" s="473"/>
      <c r="PSD77" s="473"/>
      <c r="PSE77" s="473"/>
      <c r="PSF77" s="473"/>
      <c r="PSG77" s="473"/>
      <c r="PSH77" s="473"/>
      <c r="PSI77" s="473"/>
      <c r="PSJ77" s="473"/>
      <c r="PSK77" s="473"/>
      <c r="PSL77" s="473"/>
      <c r="PSM77" s="473"/>
      <c r="PSN77" s="473"/>
      <c r="PSO77" s="473"/>
      <c r="PSP77" s="473"/>
      <c r="PSQ77" s="473"/>
      <c r="PSR77" s="473"/>
      <c r="PSS77" s="473"/>
      <c r="PST77" s="473"/>
      <c r="PSU77" s="473"/>
      <c r="PSV77" s="473"/>
      <c r="PSW77" s="473"/>
      <c r="PSX77" s="473"/>
      <c r="PSY77" s="473"/>
      <c r="PSZ77" s="473"/>
      <c r="PTA77" s="473"/>
      <c r="PTB77" s="473"/>
      <c r="PTC77" s="473"/>
      <c r="PTD77" s="473"/>
      <c r="PTE77" s="473"/>
      <c r="PTF77" s="473"/>
      <c r="PTG77" s="473"/>
      <c r="PTH77" s="473"/>
      <c r="PTI77" s="473"/>
      <c r="PTJ77" s="473"/>
      <c r="PTK77" s="473"/>
      <c r="PTL77" s="473"/>
      <c r="PTM77" s="473"/>
      <c r="PTN77" s="473"/>
      <c r="PTO77" s="473"/>
      <c r="PTP77" s="473"/>
      <c r="PTQ77" s="473"/>
      <c r="PTR77" s="473"/>
      <c r="PTS77" s="473"/>
      <c r="PTT77" s="473"/>
      <c r="PTU77" s="473"/>
      <c r="PTV77" s="473"/>
      <c r="PTW77" s="473"/>
      <c r="PTX77" s="473"/>
      <c r="PTY77" s="473"/>
      <c r="PTZ77" s="473"/>
      <c r="PUA77" s="473"/>
      <c r="PUB77" s="473"/>
      <c r="PUC77" s="473"/>
      <c r="PUD77" s="473"/>
      <c r="PUE77" s="473"/>
      <c r="PUF77" s="473"/>
      <c r="PUG77" s="473"/>
      <c r="PUH77" s="473"/>
      <c r="PUI77" s="473"/>
      <c r="PUJ77" s="473"/>
      <c r="PUK77" s="473"/>
      <c r="PUL77" s="473"/>
      <c r="PUM77" s="473"/>
      <c r="PUN77" s="473"/>
      <c r="PUO77" s="473"/>
      <c r="PUP77" s="473"/>
      <c r="PUQ77" s="473"/>
      <c r="PUR77" s="473"/>
      <c r="PUS77" s="473"/>
      <c r="PUT77" s="473"/>
      <c r="PUU77" s="473"/>
      <c r="PUV77" s="473"/>
      <c r="PUW77" s="473"/>
      <c r="PUX77" s="473"/>
      <c r="PUY77" s="473"/>
      <c r="PUZ77" s="473"/>
      <c r="PVA77" s="473"/>
      <c r="PVB77" s="473"/>
      <c r="PVC77" s="473"/>
      <c r="PVD77" s="473"/>
      <c r="PVE77" s="473"/>
      <c r="PVF77" s="473"/>
      <c r="PVG77" s="473"/>
      <c r="PVH77" s="473"/>
      <c r="PVI77" s="473"/>
      <c r="PVJ77" s="473"/>
      <c r="PVK77" s="473"/>
      <c r="PVL77" s="473"/>
      <c r="PVM77" s="473"/>
      <c r="PVN77" s="473"/>
      <c r="PVO77" s="473"/>
      <c r="PVP77" s="473"/>
      <c r="PVQ77" s="473"/>
      <c r="PVR77" s="473"/>
      <c r="PVS77" s="473"/>
      <c r="PVT77" s="473"/>
      <c r="PVU77" s="473"/>
      <c r="PVV77" s="473"/>
      <c r="PVW77" s="473"/>
      <c r="PVX77" s="473"/>
      <c r="PVY77" s="473"/>
      <c r="PVZ77" s="473"/>
      <c r="PWA77" s="473"/>
      <c r="PWB77" s="473"/>
      <c r="PWC77" s="473"/>
      <c r="PWD77" s="473"/>
      <c r="PWE77" s="473"/>
      <c r="PWF77" s="473"/>
      <c r="PWG77" s="473"/>
      <c r="PWH77" s="473"/>
      <c r="PWI77" s="473"/>
      <c r="PWJ77" s="473"/>
      <c r="PWK77" s="473"/>
      <c r="PWL77" s="473"/>
      <c r="PWM77" s="473"/>
      <c r="PWN77" s="473"/>
      <c r="PWO77" s="473"/>
      <c r="PWP77" s="473"/>
      <c r="PWQ77" s="473"/>
      <c r="PWR77" s="473"/>
      <c r="PWS77" s="473"/>
      <c r="PWT77" s="473"/>
      <c r="PWU77" s="473"/>
      <c r="PWV77" s="473"/>
      <c r="PWW77" s="473"/>
      <c r="PWX77" s="473"/>
      <c r="PWY77" s="473"/>
      <c r="PWZ77" s="473"/>
      <c r="PXA77" s="473"/>
      <c r="PXB77" s="473"/>
      <c r="PXC77" s="473"/>
      <c r="PXD77" s="473"/>
      <c r="PXE77" s="473"/>
      <c r="PXF77" s="473"/>
      <c r="PXG77" s="473"/>
      <c r="PXH77" s="473"/>
      <c r="PXI77" s="473"/>
      <c r="PXJ77" s="473"/>
      <c r="PXK77" s="473"/>
      <c r="PXL77" s="473"/>
      <c r="PXM77" s="473"/>
      <c r="PXN77" s="473"/>
      <c r="PXO77" s="473"/>
      <c r="PXP77" s="473"/>
      <c r="PXQ77" s="473"/>
      <c r="PXR77" s="473"/>
      <c r="PXS77" s="473"/>
      <c r="PXT77" s="473"/>
      <c r="PXU77" s="473"/>
      <c r="PXV77" s="473"/>
      <c r="PXW77" s="473"/>
      <c r="PXX77" s="473"/>
      <c r="PXY77" s="473"/>
      <c r="PXZ77" s="473"/>
      <c r="PYA77" s="473"/>
      <c r="PYB77" s="473"/>
      <c r="PYC77" s="473"/>
      <c r="PYD77" s="473"/>
      <c r="PYE77" s="473"/>
      <c r="PYF77" s="473"/>
      <c r="PYG77" s="473"/>
      <c r="PYH77" s="473"/>
      <c r="PYI77" s="473"/>
      <c r="PYJ77" s="473"/>
      <c r="PYK77" s="473"/>
      <c r="PYL77" s="473"/>
      <c r="PYM77" s="473"/>
      <c r="PYN77" s="473"/>
      <c r="PYO77" s="473"/>
      <c r="PYP77" s="473"/>
      <c r="PYQ77" s="473"/>
      <c r="PYR77" s="473"/>
      <c r="PYS77" s="473"/>
      <c r="PYT77" s="473"/>
      <c r="PYU77" s="473"/>
      <c r="PYV77" s="473"/>
      <c r="PYW77" s="473"/>
      <c r="PYX77" s="473"/>
      <c r="PYY77" s="473"/>
      <c r="PYZ77" s="473"/>
      <c r="PZA77" s="473"/>
      <c r="PZB77" s="473"/>
      <c r="PZC77" s="473"/>
      <c r="PZD77" s="473"/>
      <c r="PZE77" s="473"/>
      <c r="PZF77" s="473"/>
      <c r="PZG77" s="473"/>
      <c r="PZH77" s="473"/>
      <c r="PZI77" s="473"/>
      <c r="PZJ77" s="473"/>
      <c r="PZK77" s="473"/>
      <c r="PZL77" s="473"/>
      <c r="PZM77" s="473"/>
      <c r="PZN77" s="473"/>
      <c r="PZO77" s="473"/>
      <c r="PZP77" s="473"/>
      <c r="PZQ77" s="473"/>
      <c r="PZR77" s="473"/>
      <c r="PZS77" s="473"/>
      <c r="PZT77" s="473"/>
      <c r="PZU77" s="473"/>
      <c r="PZV77" s="473"/>
      <c r="PZW77" s="473"/>
      <c r="PZX77" s="473"/>
      <c r="PZY77" s="473"/>
      <c r="PZZ77" s="473"/>
      <c r="QAA77" s="473"/>
      <c r="QAB77" s="473"/>
      <c r="QAC77" s="473"/>
      <c r="QAD77" s="473"/>
      <c r="QAE77" s="473"/>
      <c r="QAF77" s="473"/>
      <c r="QAG77" s="473"/>
      <c r="QAH77" s="473"/>
      <c r="QAI77" s="473"/>
      <c r="QAJ77" s="473"/>
      <c r="QAK77" s="473"/>
      <c r="QAL77" s="473"/>
      <c r="QAM77" s="473"/>
      <c r="QAN77" s="473"/>
      <c r="QAO77" s="473"/>
      <c r="QAP77" s="473"/>
      <c r="QAQ77" s="473"/>
      <c r="QAR77" s="473"/>
      <c r="QAS77" s="473"/>
      <c r="QAT77" s="473"/>
      <c r="QAU77" s="473"/>
      <c r="QAV77" s="473"/>
      <c r="QAW77" s="473"/>
      <c r="QAX77" s="473"/>
      <c r="QAY77" s="473"/>
      <c r="QAZ77" s="473"/>
      <c r="QBA77" s="473"/>
      <c r="QBB77" s="473"/>
      <c r="QBC77" s="473"/>
      <c r="QBD77" s="473"/>
      <c r="QBE77" s="473"/>
      <c r="QBF77" s="473"/>
      <c r="QBG77" s="473"/>
      <c r="QBH77" s="473"/>
      <c r="QBI77" s="473"/>
      <c r="QBJ77" s="473"/>
      <c r="QBK77" s="473"/>
      <c r="QBL77" s="473"/>
      <c r="QBM77" s="473"/>
      <c r="QBN77" s="473"/>
      <c r="QBO77" s="473"/>
      <c r="QBP77" s="473"/>
      <c r="QBQ77" s="473"/>
      <c r="QBR77" s="473"/>
      <c r="QBS77" s="473"/>
      <c r="QBT77" s="473"/>
      <c r="QBU77" s="473"/>
      <c r="QBV77" s="473"/>
      <c r="QBW77" s="473"/>
      <c r="QBX77" s="473"/>
      <c r="QBY77" s="473"/>
      <c r="QBZ77" s="473"/>
      <c r="QCA77" s="473"/>
      <c r="QCB77" s="473"/>
      <c r="QCC77" s="473"/>
      <c r="QCD77" s="473"/>
      <c r="QCE77" s="473"/>
      <c r="QCF77" s="473"/>
      <c r="QCG77" s="473"/>
      <c r="QCH77" s="473"/>
      <c r="QCI77" s="473"/>
      <c r="QCJ77" s="473"/>
      <c r="QCK77" s="473"/>
      <c r="QCL77" s="473"/>
      <c r="QCM77" s="473"/>
      <c r="QCN77" s="473"/>
      <c r="QCO77" s="473"/>
      <c r="QCP77" s="473"/>
      <c r="QCQ77" s="473"/>
      <c r="QCR77" s="473"/>
      <c r="QCS77" s="473"/>
      <c r="QCT77" s="473"/>
      <c r="QCU77" s="473"/>
      <c r="QCV77" s="473"/>
      <c r="QCW77" s="473"/>
      <c r="QCX77" s="473"/>
      <c r="QCY77" s="473"/>
      <c r="QCZ77" s="473"/>
      <c r="QDA77" s="473"/>
      <c r="QDB77" s="473"/>
      <c r="QDC77" s="473"/>
      <c r="QDD77" s="473"/>
      <c r="QDE77" s="473"/>
      <c r="QDF77" s="473"/>
      <c r="QDG77" s="473"/>
      <c r="QDH77" s="473"/>
      <c r="QDI77" s="473"/>
      <c r="QDJ77" s="473"/>
      <c r="QDK77" s="473"/>
      <c r="QDL77" s="473"/>
      <c r="QDM77" s="473"/>
      <c r="QDN77" s="473"/>
      <c r="QDO77" s="473"/>
      <c r="QDP77" s="473"/>
      <c r="QDQ77" s="473"/>
      <c r="QDR77" s="473"/>
      <c r="QDS77" s="473"/>
      <c r="QDT77" s="473"/>
      <c r="QDU77" s="473"/>
      <c r="QDV77" s="473"/>
      <c r="QDW77" s="473"/>
      <c r="QDX77" s="473"/>
      <c r="QDY77" s="473"/>
      <c r="QDZ77" s="473"/>
      <c r="QEA77" s="473"/>
      <c r="QEB77" s="473"/>
      <c r="QEC77" s="473"/>
      <c r="QED77" s="473"/>
      <c r="QEE77" s="473"/>
      <c r="QEF77" s="473"/>
      <c r="QEG77" s="473"/>
      <c r="QEH77" s="473"/>
      <c r="QEI77" s="473"/>
      <c r="QEJ77" s="473"/>
      <c r="QEK77" s="473"/>
      <c r="QEL77" s="473"/>
      <c r="QEM77" s="473"/>
      <c r="QEN77" s="473"/>
      <c r="QEO77" s="473"/>
      <c r="QEP77" s="473"/>
      <c r="QEQ77" s="473"/>
      <c r="QER77" s="473"/>
      <c r="QES77" s="473"/>
      <c r="QET77" s="473"/>
      <c r="QEU77" s="473"/>
      <c r="QEV77" s="473"/>
      <c r="QEW77" s="473"/>
      <c r="QEX77" s="473"/>
      <c r="QEY77" s="473"/>
      <c r="QEZ77" s="473"/>
      <c r="QFA77" s="473"/>
      <c r="QFB77" s="473"/>
      <c r="QFC77" s="473"/>
      <c r="QFD77" s="473"/>
      <c r="QFE77" s="473"/>
      <c r="QFF77" s="473"/>
      <c r="QFG77" s="473"/>
      <c r="QFH77" s="473"/>
      <c r="QFI77" s="473"/>
      <c r="QFJ77" s="473"/>
      <c r="QFK77" s="473"/>
      <c r="QFL77" s="473"/>
      <c r="QFM77" s="473"/>
      <c r="QFN77" s="473"/>
      <c r="QFO77" s="473"/>
      <c r="QFP77" s="473"/>
      <c r="QFQ77" s="473"/>
      <c r="QFR77" s="473"/>
      <c r="QFS77" s="473"/>
      <c r="QFT77" s="473"/>
      <c r="QFU77" s="473"/>
      <c r="QFV77" s="473"/>
      <c r="QFW77" s="473"/>
      <c r="QFX77" s="473"/>
      <c r="QFY77" s="473"/>
      <c r="QFZ77" s="473"/>
      <c r="QGA77" s="473"/>
      <c r="QGB77" s="473"/>
      <c r="QGC77" s="473"/>
      <c r="QGD77" s="473"/>
      <c r="QGE77" s="473"/>
      <c r="QGF77" s="473"/>
      <c r="QGG77" s="473"/>
      <c r="QGH77" s="473"/>
      <c r="QGI77" s="473"/>
      <c r="QGJ77" s="473"/>
      <c r="QGK77" s="473"/>
      <c r="QGL77" s="473"/>
      <c r="QGM77" s="473"/>
      <c r="QGN77" s="473"/>
      <c r="QGO77" s="473"/>
      <c r="QGP77" s="473"/>
      <c r="QGQ77" s="473"/>
      <c r="QGR77" s="473"/>
      <c r="QGS77" s="473"/>
      <c r="QGT77" s="473"/>
      <c r="QGU77" s="473"/>
      <c r="QGV77" s="473"/>
      <c r="QGW77" s="473"/>
      <c r="QGX77" s="473"/>
      <c r="QGY77" s="473"/>
      <c r="QGZ77" s="473"/>
      <c r="QHA77" s="473"/>
      <c r="QHB77" s="473"/>
      <c r="QHC77" s="473"/>
      <c r="QHD77" s="473"/>
      <c r="QHE77" s="473"/>
      <c r="QHF77" s="473"/>
      <c r="QHG77" s="473"/>
      <c r="QHH77" s="473"/>
      <c r="QHI77" s="473"/>
      <c r="QHJ77" s="473"/>
      <c r="QHK77" s="473"/>
      <c r="QHL77" s="473"/>
      <c r="QHM77" s="473"/>
      <c r="QHN77" s="473"/>
      <c r="QHO77" s="473"/>
      <c r="QHP77" s="473"/>
      <c r="QHQ77" s="473"/>
      <c r="QHR77" s="473"/>
      <c r="QHS77" s="473"/>
      <c r="QHT77" s="473"/>
      <c r="QHU77" s="473"/>
      <c r="QHV77" s="473"/>
      <c r="QHW77" s="473"/>
      <c r="QHX77" s="473"/>
      <c r="QHY77" s="473"/>
      <c r="QHZ77" s="473"/>
      <c r="QIA77" s="473"/>
      <c r="QIB77" s="473"/>
      <c r="QIC77" s="473"/>
      <c r="QID77" s="473"/>
      <c r="QIE77" s="473"/>
      <c r="QIF77" s="473"/>
      <c r="QIG77" s="473"/>
      <c r="QIH77" s="473"/>
      <c r="QII77" s="473"/>
      <c r="QIJ77" s="473"/>
      <c r="QIK77" s="473"/>
      <c r="QIL77" s="473"/>
      <c r="QIM77" s="473"/>
      <c r="QIN77" s="473"/>
      <c r="QIO77" s="473"/>
      <c r="QIP77" s="473"/>
      <c r="QIQ77" s="473"/>
      <c r="QIR77" s="473"/>
      <c r="QIS77" s="473"/>
      <c r="QIT77" s="473"/>
      <c r="QIU77" s="473"/>
      <c r="QIV77" s="473"/>
      <c r="QIW77" s="473"/>
      <c r="QIX77" s="473"/>
      <c r="QIY77" s="473"/>
      <c r="QIZ77" s="473"/>
      <c r="QJA77" s="473"/>
      <c r="QJB77" s="473"/>
      <c r="QJC77" s="473"/>
      <c r="QJD77" s="473"/>
      <c r="QJE77" s="473"/>
      <c r="QJF77" s="473"/>
      <c r="QJG77" s="473"/>
      <c r="QJH77" s="473"/>
      <c r="QJI77" s="473"/>
      <c r="QJJ77" s="473"/>
      <c r="QJK77" s="473"/>
      <c r="QJL77" s="473"/>
      <c r="QJM77" s="473"/>
      <c r="QJN77" s="473"/>
      <c r="QJO77" s="473"/>
      <c r="QJP77" s="473"/>
      <c r="QJQ77" s="473"/>
      <c r="QJR77" s="473"/>
      <c r="QJS77" s="473"/>
      <c r="QJT77" s="473"/>
      <c r="QJU77" s="473"/>
      <c r="QJV77" s="473"/>
      <c r="QJW77" s="473"/>
      <c r="QJX77" s="473"/>
      <c r="QJY77" s="473"/>
      <c r="QJZ77" s="473"/>
      <c r="QKA77" s="473"/>
      <c r="QKB77" s="473"/>
      <c r="QKC77" s="473"/>
      <c r="QKD77" s="473"/>
      <c r="QKE77" s="473"/>
      <c r="QKF77" s="473"/>
      <c r="QKG77" s="473"/>
      <c r="QKH77" s="473"/>
      <c r="QKI77" s="473"/>
      <c r="QKJ77" s="473"/>
      <c r="QKK77" s="473"/>
      <c r="QKL77" s="473"/>
      <c r="QKM77" s="473"/>
      <c r="QKN77" s="473"/>
      <c r="QKO77" s="473"/>
      <c r="QKP77" s="473"/>
      <c r="QKQ77" s="473"/>
      <c r="QKR77" s="473"/>
      <c r="QKS77" s="473"/>
      <c r="QKT77" s="473"/>
      <c r="QKU77" s="473"/>
      <c r="QKV77" s="473"/>
      <c r="QKW77" s="473"/>
      <c r="QKX77" s="473"/>
      <c r="QKY77" s="473"/>
      <c r="QKZ77" s="473"/>
      <c r="QLA77" s="473"/>
      <c r="QLB77" s="473"/>
      <c r="QLC77" s="473"/>
      <c r="QLD77" s="473"/>
      <c r="QLE77" s="473"/>
      <c r="QLF77" s="473"/>
      <c r="QLG77" s="473"/>
      <c r="QLH77" s="473"/>
      <c r="QLI77" s="473"/>
      <c r="QLJ77" s="473"/>
      <c r="QLK77" s="473"/>
      <c r="QLL77" s="473"/>
      <c r="QLM77" s="473"/>
      <c r="QLN77" s="473"/>
      <c r="QLO77" s="473"/>
      <c r="QLP77" s="473"/>
      <c r="QLQ77" s="473"/>
      <c r="QLR77" s="473"/>
      <c r="QLS77" s="473"/>
      <c r="QLT77" s="473"/>
      <c r="QLU77" s="473"/>
      <c r="QLV77" s="473"/>
      <c r="QLW77" s="473"/>
      <c r="QLX77" s="473"/>
      <c r="QLY77" s="473"/>
      <c r="QLZ77" s="473"/>
      <c r="QMA77" s="473"/>
      <c r="QMB77" s="473"/>
      <c r="QMC77" s="473"/>
      <c r="QMD77" s="473"/>
      <c r="QME77" s="473"/>
      <c r="QMF77" s="473"/>
      <c r="QMG77" s="473"/>
      <c r="QMH77" s="473"/>
      <c r="QMI77" s="473"/>
      <c r="QMJ77" s="473"/>
      <c r="QMK77" s="473"/>
      <c r="QML77" s="473"/>
      <c r="QMM77" s="473"/>
      <c r="QMN77" s="473"/>
      <c r="QMO77" s="473"/>
      <c r="QMP77" s="473"/>
      <c r="QMQ77" s="473"/>
      <c r="QMR77" s="473"/>
      <c r="QMS77" s="473"/>
      <c r="QMT77" s="473"/>
      <c r="QMU77" s="473"/>
      <c r="QMV77" s="473"/>
      <c r="QMW77" s="473"/>
      <c r="QMX77" s="473"/>
      <c r="QMY77" s="473"/>
      <c r="QMZ77" s="473"/>
      <c r="QNA77" s="473"/>
      <c r="QNB77" s="473"/>
      <c r="QNC77" s="473"/>
      <c r="QND77" s="473"/>
      <c r="QNE77" s="473"/>
      <c r="QNF77" s="473"/>
      <c r="QNG77" s="473"/>
      <c r="QNH77" s="473"/>
      <c r="QNI77" s="473"/>
      <c r="QNJ77" s="473"/>
      <c r="QNK77" s="473"/>
      <c r="QNL77" s="473"/>
      <c r="QNM77" s="473"/>
      <c r="QNN77" s="473"/>
      <c r="QNO77" s="473"/>
      <c r="QNP77" s="473"/>
      <c r="QNQ77" s="473"/>
      <c r="QNR77" s="473"/>
      <c r="QNS77" s="473"/>
      <c r="QNT77" s="473"/>
      <c r="QNU77" s="473"/>
      <c r="QNV77" s="473"/>
      <c r="QNW77" s="473"/>
      <c r="QNX77" s="473"/>
      <c r="QNY77" s="473"/>
      <c r="QNZ77" s="473"/>
      <c r="QOA77" s="473"/>
      <c r="QOB77" s="473"/>
      <c r="QOC77" s="473"/>
      <c r="QOD77" s="473"/>
      <c r="QOE77" s="473"/>
      <c r="QOF77" s="473"/>
      <c r="QOG77" s="473"/>
      <c r="QOH77" s="473"/>
      <c r="QOI77" s="473"/>
      <c r="QOJ77" s="473"/>
      <c r="QOK77" s="473"/>
      <c r="QOL77" s="473"/>
      <c r="QOM77" s="473"/>
      <c r="QON77" s="473"/>
      <c r="QOO77" s="473"/>
      <c r="QOP77" s="473"/>
      <c r="QOQ77" s="473"/>
      <c r="QOR77" s="473"/>
      <c r="QOS77" s="473"/>
      <c r="QOT77" s="473"/>
      <c r="QOU77" s="473"/>
      <c r="QOV77" s="473"/>
      <c r="QOW77" s="473"/>
      <c r="QOX77" s="473"/>
      <c r="QOY77" s="473"/>
      <c r="QOZ77" s="473"/>
      <c r="QPA77" s="473"/>
      <c r="QPB77" s="473"/>
      <c r="QPC77" s="473"/>
      <c r="QPD77" s="473"/>
      <c r="QPE77" s="473"/>
      <c r="QPF77" s="473"/>
      <c r="QPG77" s="473"/>
      <c r="QPH77" s="473"/>
      <c r="QPI77" s="473"/>
      <c r="QPJ77" s="473"/>
      <c r="QPK77" s="473"/>
      <c r="QPL77" s="473"/>
      <c r="QPM77" s="473"/>
      <c r="QPN77" s="473"/>
      <c r="QPO77" s="473"/>
      <c r="QPP77" s="473"/>
      <c r="QPQ77" s="473"/>
      <c r="QPR77" s="473"/>
      <c r="QPS77" s="473"/>
      <c r="QPT77" s="473"/>
      <c r="QPU77" s="473"/>
      <c r="QPV77" s="473"/>
      <c r="QPW77" s="473"/>
      <c r="QPX77" s="473"/>
      <c r="QPY77" s="473"/>
      <c r="QPZ77" s="473"/>
      <c r="QQA77" s="473"/>
      <c r="QQB77" s="473"/>
      <c r="QQC77" s="473"/>
      <c r="QQD77" s="473"/>
      <c r="QQE77" s="473"/>
      <c r="QQF77" s="473"/>
      <c r="QQG77" s="473"/>
      <c r="QQH77" s="473"/>
      <c r="QQI77" s="473"/>
      <c r="QQJ77" s="473"/>
      <c r="QQK77" s="473"/>
      <c r="QQL77" s="473"/>
      <c r="QQM77" s="473"/>
      <c r="QQN77" s="473"/>
      <c r="QQO77" s="473"/>
      <c r="QQP77" s="473"/>
      <c r="QQQ77" s="473"/>
      <c r="QQR77" s="473"/>
      <c r="QQS77" s="473"/>
      <c r="QQT77" s="473"/>
      <c r="QQU77" s="473"/>
      <c r="QQV77" s="473"/>
      <c r="QQW77" s="473"/>
      <c r="QQX77" s="473"/>
      <c r="QQY77" s="473"/>
      <c r="QQZ77" s="473"/>
      <c r="QRA77" s="473"/>
      <c r="QRB77" s="473"/>
      <c r="QRC77" s="473"/>
      <c r="QRD77" s="473"/>
      <c r="QRE77" s="473"/>
      <c r="QRF77" s="473"/>
      <c r="QRG77" s="473"/>
      <c r="QRH77" s="473"/>
      <c r="QRI77" s="473"/>
      <c r="QRJ77" s="473"/>
      <c r="QRK77" s="473"/>
      <c r="QRL77" s="473"/>
      <c r="QRM77" s="473"/>
      <c r="QRN77" s="473"/>
      <c r="QRO77" s="473"/>
      <c r="QRP77" s="473"/>
      <c r="QRQ77" s="473"/>
      <c r="QRR77" s="473"/>
      <c r="QRS77" s="473"/>
      <c r="QRT77" s="473"/>
      <c r="QRU77" s="473"/>
      <c r="QRV77" s="473"/>
      <c r="QRW77" s="473"/>
      <c r="QRX77" s="473"/>
      <c r="QRY77" s="473"/>
      <c r="QRZ77" s="473"/>
      <c r="QSA77" s="473"/>
      <c r="QSB77" s="473"/>
      <c r="QSC77" s="473"/>
      <c r="QSD77" s="473"/>
      <c r="QSE77" s="473"/>
      <c r="QSF77" s="473"/>
      <c r="QSG77" s="473"/>
      <c r="QSH77" s="473"/>
      <c r="QSI77" s="473"/>
      <c r="QSJ77" s="473"/>
      <c r="QSK77" s="473"/>
      <c r="QSL77" s="473"/>
      <c r="QSM77" s="473"/>
      <c r="QSN77" s="473"/>
      <c r="QSO77" s="473"/>
      <c r="QSP77" s="473"/>
      <c r="QSQ77" s="473"/>
      <c r="QSR77" s="473"/>
      <c r="QSS77" s="473"/>
      <c r="QST77" s="473"/>
      <c r="QSU77" s="473"/>
      <c r="QSV77" s="473"/>
      <c r="QSW77" s="473"/>
      <c r="QSX77" s="473"/>
      <c r="QSY77" s="473"/>
      <c r="QSZ77" s="473"/>
      <c r="QTA77" s="473"/>
      <c r="QTB77" s="473"/>
      <c r="QTC77" s="473"/>
      <c r="QTD77" s="473"/>
      <c r="QTE77" s="473"/>
      <c r="QTF77" s="473"/>
      <c r="QTG77" s="473"/>
      <c r="QTH77" s="473"/>
      <c r="QTI77" s="473"/>
      <c r="QTJ77" s="473"/>
      <c r="QTK77" s="473"/>
      <c r="QTL77" s="473"/>
      <c r="QTM77" s="473"/>
      <c r="QTN77" s="473"/>
      <c r="QTO77" s="473"/>
      <c r="QTP77" s="473"/>
      <c r="QTQ77" s="473"/>
      <c r="QTR77" s="473"/>
      <c r="QTS77" s="473"/>
      <c r="QTT77" s="473"/>
      <c r="QTU77" s="473"/>
      <c r="QTV77" s="473"/>
      <c r="QTW77" s="473"/>
      <c r="QTX77" s="473"/>
      <c r="QTY77" s="473"/>
      <c r="QTZ77" s="473"/>
      <c r="QUA77" s="473"/>
      <c r="QUB77" s="473"/>
      <c r="QUC77" s="473"/>
      <c r="QUD77" s="473"/>
      <c r="QUE77" s="473"/>
      <c r="QUF77" s="473"/>
      <c r="QUG77" s="473"/>
      <c r="QUH77" s="473"/>
      <c r="QUI77" s="473"/>
      <c r="QUJ77" s="473"/>
      <c r="QUK77" s="473"/>
      <c r="QUL77" s="473"/>
      <c r="QUM77" s="473"/>
      <c r="QUN77" s="473"/>
      <c r="QUO77" s="473"/>
      <c r="QUP77" s="473"/>
      <c r="QUQ77" s="473"/>
      <c r="QUR77" s="473"/>
      <c r="QUS77" s="473"/>
      <c r="QUT77" s="473"/>
      <c r="QUU77" s="473"/>
      <c r="QUV77" s="473"/>
      <c r="QUW77" s="473"/>
      <c r="QUX77" s="473"/>
      <c r="QUY77" s="473"/>
      <c r="QUZ77" s="473"/>
      <c r="QVA77" s="473"/>
      <c r="QVB77" s="473"/>
      <c r="QVC77" s="473"/>
      <c r="QVD77" s="473"/>
      <c r="QVE77" s="473"/>
      <c r="QVF77" s="473"/>
      <c r="QVG77" s="473"/>
      <c r="QVH77" s="473"/>
      <c r="QVI77" s="473"/>
      <c r="QVJ77" s="473"/>
      <c r="QVK77" s="473"/>
      <c r="QVL77" s="473"/>
      <c r="QVM77" s="473"/>
      <c r="QVN77" s="473"/>
      <c r="QVO77" s="473"/>
      <c r="QVP77" s="473"/>
      <c r="QVQ77" s="473"/>
      <c r="QVR77" s="473"/>
      <c r="QVS77" s="473"/>
      <c r="QVT77" s="473"/>
      <c r="QVU77" s="473"/>
      <c r="QVV77" s="473"/>
      <c r="QVW77" s="473"/>
      <c r="QVX77" s="473"/>
      <c r="QVY77" s="473"/>
      <c r="QVZ77" s="473"/>
      <c r="QWA77" s="473"/>
      <c r="QWB77" s="473"/>
      <c r="QWC77" s="473"/>
      <c r="QWD77" s="473"/>
      <c r="QWE77" s="473"/>
      <c r="QWF77" s="473"/>
      <c r="QWG77" s="473"/>
      <c r="QWH77" s="473"/>
      <c r="QWI77" s="473"/>
      <c r="QWJ77" s="473"/>
      <c r="QWK77" s="473"/>
      <c r="QWL77" s="473"/>
      <c r="QWM77" s="473"/>
      <c r="QWN77" s="473"/>
      <c r="QWO77" s="473"/>
      <c r="QWP77" s="473"/>
      <c r="QWQ77" s="473"/>
      <c r="QWR77" s="473"/>
      <c r="QWS77" s="473"/>
      <c r="QWT77" s="473"/>
      <c r="QWU77" s="473"/>
      <c r="QWV77" s="473"/>
      <c r="QWW77" s="473"/>
      <c r="QWX77" s="473"/>
      <c r="QWY77" s="473"/>
      <c r="QWZ77" s="473"/>
      <c r="QXA77" s="473"/>
      <c r="QXB77" s="473"/>
      <c r="QXC77" s="473"/>
      <c r="QXD77" s="473"/>
      <c r="QXE77" s="473"/>
      <c r="QXF77" s="473"/>
      <c r="QXG77" s="473"/>
      <c r="QXH77" s="473"/>
      <c r="QXI77" s="473"/>
      <c r="QXJ77" s="473"/>
      <c r="QXK77" s="473"/>
      <c r="QXL77" s="473"/>
      <c r="QXM77" s="473"/>
      <c r="QXN77" s="473"/>
      <c r="QXO77" s="473"/>
      <c r="QXP77" s="473"/>
      <c r="QXQ77" s="473"/>
      <c r="QXR77" s="473"/>
      <c r="QXS77" s="473"/>
      <c r="QXT77" s="473"/>
      <c r="QXU77" s="473"/>
      <c r="QXV77" s="473"/>
      <c r="QXW77" s="473"/>
      <c r="QXX77" s="473"/>
      <c r="QXY77" s="473"/>
      <c r="QXZ77" s="473"/>
      <c r="QYA77" s="473"/>
      <c r="QYB77" s="473"/>
      <c r="QYC77" s="473"/>
      <c r="QYD77" s="473"/>
      <c r="QYE77" s="473"/>
      <c r="QYF77" s="473"/>
      <c r="QYG77" s="473"/>
      <c r="QYH77" s="473"/>
      <c r="QYI77" s="473"/>
      <c r="QYJ77" s="473"/>
      <c r="QYK77" s="473"/>
      <c r="QYL77" s="473"/>
      <c r="QYM77" s="473"/>
      <c r="QYN77" s="473"/>
      <c r="QYO77" s="473"/>
      <c r="QYP77" s="473"/>
      <c r="QYQ77" s="473"/>
      <c r="QYR77" s="473"/>
      <c r="QYS77" s="473"/>
      <c r="QYT77" s="473"/>
      <c r="QYU77" s="473"/>
      <c r="QYV77" s="473"/>
      <c r="QYW77" s="473"/>
      <c r="QYX77" s="473"/>
      <c r="QYY77" s="473"/>
      <c r="QYZ77" s="473"/>
      <c r="QZA77" s="473"/>
      <c r="QZB77" s="473"/>
      <c r="QZC77" s="473"/>
      <c r="QZD77" s="473"/>
      <c r="QZE77" s="473"/>
      <c r="QZF77" s="473"/>
      <c r="QZG77" s="473"/>
      <c r="QZH77" s="473"/>
      <c r="QZI77" s="473"/>
      <c r="QZJ77" s="473"/>
      <c r="QZK77" s="473"/>
      <c r="QZL77" s="473"/>
      <c r="QZM77" s="473"/>
      <c r="QZN77" s="473"/>
      <c r="QZO77" s="473"/>
      <c r="QZP77" s="473"/>
      <c r="QZQ77" s="473"/>
      <c r="QZR77" s="473"/>
      <c r="QZS77" s="473"/>
      <c r="QZT77" s="473"/>
      <c r="QZU77" s="473"/>
      <c r="QZV77" s="473"/>
      <c r="QZW77" s="473"/>
      <c r="QZX77" s="473"/>
      <c r="QZY77" s="473"/>
      <c r="QZZ77" s="473"/>
      <c r="RAA77" s="473"/>
      <c r="RAB77" s="473"/>
      <c r="RAC77" s="473"/>
      <c r="RAD77" s="473"/>
      <c r="RAE77" s="473"/>
      <c r="RAF77" s="473"/>
      <c r="RAG77" s="473"/>
      <c r="RAH77" s="473"/>
      <c r="RAI77" s="473"/>
      <c r="RAJ77" s="473"/>
      <c r="RAK77" s="473"/>
      <c r="RAL77" s="473"/>
      <c r="RAM77" s="473"/>
      <c r="RAN77" s="473"/>
      <c r="RAO77" s="473"/>
      <c r="RAP77" s="473"/>
      <c r="RAQ77" s="473"/>
      <c r="RAR77" s="473"/>
      <c r="RAS77" s="473"/>
      <c r="RAT77" s="473"/>
      <c r="RAU77" s="473"/>
      <c r="RAV77" s="473"/>
      <c r="RAW77" s="473"/>
      <c r="RAX77" s="473"/>
      <c r="RAY77" s="473"/>
      <c r="RAZ77" s="473"/>
      <c r="RBA77" s="473"/>
      <c r="RBB77" s="473"/>
      <c r="RBC77" s="473"/>
      <c r="RBD77" s="473"/>
      <c r="RBE77" s="473"/>
      <c r="RBF77" s="473"/>
      <c r="RBG77" s="473"/>
      <c r="RBH77" s="473"/>
      <c r="RBI77" s="473"/>
      <c r="RBJ77" s="473"/>
      <c r="RBK77" s="473"/>
      <c r="RBL77" s="473"/>
      <c r="RBM77" s="473"/>
      <c r="RBN77" s="473"/>
      <c r="RBO77" s="473"/>
      <c r="RBP77" s="473"/>
      <c r="RBQ77" s="473"/>
      <c r="RBR77" s="473"/>
      <c r="RBS77" s="473"/>
      <c r="RBT77" s="473"/>
      <c r="RBU77" s="473"/>
      <c r="RBV77" s="473"/>
      <c r="RBW77" s="473"/>
      <c r="RBX77" s="473"/>
      <c r="RBY77" s="473"/>
      <c r="RBZ77" s="473"/>
      <c r="RCA77" s="473"/>
      <c r="RCB77" s="473"/>
      <c r="RCC77" s="473"/>
      <c r="RCD77" s="473"/>
      <c r="RCE77" s="473"/>
      <c r="RCF77" s="473"/>
      <c r="RCG77" s="473"/>
      <c r="RCH77" s="473"/>
      <c r="RCI77" s="473"/>
      <c r="RCJ77" s="473"/>
      <c r="RCK77" s="473"/>
      <c r="RCL77" s="473"/>
      <c r="RCM77" s="473"/>
      <c r="RCN77" s="473"/>
      <c r="RCO77" s="473"/>
      <c r="RCP77" s="473"/>
      <c r="RCQ77" s="473"/>
      <c r="RCR77" s="473"/>
      <c r="RCS77" s="473"/>
      <c r="RCT77" s="473"/>
      <c r="RCU77" s="473"/>
      <c r="RCV77" s="473"/>
      <c r="RCW77" s="473"/>
      <c r="RCX77" s="473"/>
      <c r="RCY77" s="473"/>
      <c r="RCZ77" s="473"/>
      <c r="RDA77" s="473"/>
      <c r="RDB77" s="473"/>
      <c r="RDC77" s="473"/>
      <c r="RDD77" s="473"/>
      <c r="RDE77" s="473"/>
      <c r="RDF77" s="473"/>
      <c r="RDG77" s="473"/>
      <c r="RDH77" s="473"/>
      <c r="RDI77" s="473"/>
      <c r="RDJ77" s="473"/>
      <c r="RDK77" s="473"/>
      <c r="RDL77" s="473"/>
      <c r="RDM77" s="473"/>
      <c r="RDN77" s="473"/>
      <c r="RDO77" s="473"/>
      <c r="RDP77" s="473"/>
      <c r="RDQ77" s="473"/>
      <c r="RDR77" s="473"/>
      <c r="RDS77" s="473"/>
      <c r="RDT77" s="473"/>
      <c r="RDU77" s="473"/>
      <c r="RDV77" s="473"/>
      <c r="RDW77" s="473"/>
      <c r="RDX77" s="473"/>
      <c r="RDY77" s="473"/>
      <c r="RDZ77" s="473"/>
      <c r="REA77" s="473"/>
      <c r="REB77" s="473"/>
      <c r="REC77" s="473"/>
      <c r="RED77" s="473"/>
      <c r="REE77" s="473"/>
      <c r="REF77" s="473"/>
      <c r="REG77" s="473"/>
      <c r="REH77" s="473"/>
      <c r="REI77" s="473"/>
      <c r="REJ77" s="473"/>
      <c r="REK77" s="473"/>
      <c r="REL77" s="473"/>
      <c r="REM77" s="473"/>
      <c r="REN77" s="473"/>
      <c r="REO77" s="473"/>
      <c r="REP77" s="473"/>
      <c r="REQ77" s="473"/>
      <c r="RER77" s="473"/>
      <c r="RES77" s="473"/>
      <c r="RET77" s="473"/>
      <c r="REU77" s="473"/>
      <c r="REV77" s="473"/>
      <c r="REW77" s="473"/>
      <c r="REX77" s="473"/>
      <c r="REY77" s="473"/>
      <c r="REZ77" s="473"/>
      <c r="RFA77" s="473"/>
      <c r="RFB77" s="473"/>
      <c r="RFC77" s="473"/>
      <c r="RFD77" s="473"/>
      <c r="RFE77" s="473"/>
      <c r="RFF77" s="473"/>
      <c r="RFG77" s="473"/>
      <c r="RFH77" s="473"/>
      <c r="RFI77" s="473"/>
      <c r="RFJ77" s="473"/>
      <c r="RFK77" s="473"/>
      <c r="RFL77" s="473"/>
      <c r="RFM77" s="473"/>
      <c r="RFN77" s="473"/>
      <c r="RFO77" s="473"/>
      <c r="RFP77" s="473"/>
      <c r="RFQ77" s="473"/>
      <c r="RFR77" s="473"/>
      <c r="RFS77" s="473"/>
      <c r="RFT77" s="473"/>
      <c r="RFU77" s="473"/>
      <c r="RFV77" s="473"/>
      <c r="RFW77" s="473"/>
      <c r="RFX77" s="473"/>
      <c r="RFY77" s="473"/>
      <c r="RFZ77" s="473"/>
      <c r="RGA77" s="473"/>
      <c r="RGB77" s="473"/>
      <c r="RGC77" s="473"/>
      <c r="RGD77" s="473"/>
      <c r="RGE77" s="473"/>
      <c r="RGF77" s="473"/>
      <c r="RGG77" s="473"/>
      <c r="RGH77" s="473"/>
      <c r="RGI77" s="473"/>
      <c r="RGJ77" s="473"/>
      <c r="RGK77" s="473"/>
      <c r="RGL77" s="473"/>
      <c r="RGM77" s="473"/>
      <c r="RGN77" s="473"/>
      <c r="RGO77" s="473"/>
      <c r="RGP77" s="473"/>
      <c r="RGQ77" s="473"/>
      <c r="RGR77" s="473"/>
      <c r="RGS77" s="473"/>
      <c r="RGT77" s="473"/>
      <c r="RGU77" s="473"/>
      <c r="RGV77" s="473"/>
      <c r="RGW77" s="473"/>
      <c r="RGX77" s="473"/>
      <c r="RGY77" s="473"/>
      <c r="RGZ77" s="473"/>
      <c r="RHA77" s="473"/>
      <c r="RHB77" s="473"/>
      <c r="RHC77" s="473"/>
      <c r="RHD77" s="473"/>
      <c r="RHE77" s="473"/>
      <c r="RHF77" s="473"/>
      <c r="RHG77" s="473"/>
      <c r="RHH77" s="473"/>
      <c r="RHI77" s="473"/>
      <c r="RHJ77" s="473"/>
      <c r="RHK77" s="473"/>
      <c r="RHL77" s="473"/>
      <c r="RHM77" s="473"/>
      <c r="RHN77" s="473"/>
      <c r="RHO77" s="473"/>
      <c r="RHP77" s="473"/>
      <c r="RHQ77" s="473"/>
      <c r="RHR77" s="473"/>
      <c r="RHS77" s="473"/>
      <c r="RHT77" s="473"/>
      <c r="RHU77" s="473"/>
      <c r="RHV77" s="473"/>
      <c r="RHW77" s="473"/>
      <c r="RHX77" s="473"/>
      <c r="RHY77" s="473"/>
      <c r="RHZ77" s="473"/>
      <c r="RIA77" s="473"/>
      <c r="RIB77" s="473"/>
      <c r="RIC77" s="473"/>
      <c r="RID77" s="473"/>
      <c r="RIE77" s="473"/>
      <c r="RIF77" s="473"/>
      <c r="RIG77" s="473"/>
      <c r="RIH77" s="473"/>
      <c r="RII77" s="473"/>
      <c r="RIJ77" s="473"/>
      <c r="RIK77" s="473"/>
      <c r="RIL77" s="473"/>
      <c r="RIM77" s="473"/>
      <c r="RIN77" s="473"/>
      <c r="RIO77" s="473"/>
      <c r="RIP77" s="473"/>
      <c r="RIQ77" s="473"/>
      <c r="RIR77" s="473"/>
      <c r="RIS77" s="473"/>
      <c r="RIT77" s="473"/>
      <c r="RIU77" s="473"/>
      <c r="RIV77" s="473"/>
      <c r="RIW77" s="473"/>
      <c r="RIX77" s="473"/>
      <c r="RIY77" s="473"/>
      <c r="RIZ77" s="473"/>
      <c r="RJA77" s="473"/>
      <c r="RJB77" s="473"/>
      <c r="RJC77" s="473"/>
      <c r="RJD77" s="473"/>
      <c r="RJE77" s="473"/>
      <c r="RJF77" s="473"/>
      <c r="RJG77" s="473"/>
      <c r="RJH77" s="473"/>
      <c r="RJI77" s="473"/>
      <c r="RJJ77" s="473"/>
      <c r="RJK77" s="473"/>
      <c r="RJL77" s="473"/>
      <c r="RJM77" s="473"/>
      <c r="RJN77" s="473"/>
      <c r="RJO77" s="473"/>
      <c r="RJP77" s="473"/>
      <c r="RJQ77" s="473"/>
      <c r="RJR77" s="473"/>
      <c r="RJS77" s="473"/>
      <c r="RJT77" s="473"/>
      <c r="RJU77" s="473"/>
      <c r="RJV77" s="473"/>
      <c r="RJW77" s="473"/>
      <c r="RJX77" s="473"/>
      <c r="RJY77" s="473"/>
      <c r="RJZ77" s="473"/>
      <c r="RKA77" s="473"/>
      <c r="RKB77" s="473"/>
      <c r="RKC77" s="473"/>
      <c r="RKD77" s="473"/>
      <c r="RKE77" s="473"/>
      <c r="RKF77" s="473"/>
      <c r="RKG77" s="473"/>
      <c r="RKH77" s="473"/>
      <c r="RKI77" s="473"/>
      <c r="RKJ77" s="473"/>
      <c r="RKK77" s="473"/>
      <c r="RKL77" s="473"/>
      <c r="RKM77" s="473"/>
      <c r="RKN77" s="473"/>
      <c r="RKO77" s="473"/>
      <c r="RKP77" s="473"/>
      <c r="RKQ77" s="473"/>
      <c r="RKR77" s="473"/>
      <c r="RKS77" s="473"/>
      <c r="RKT77" s="473"/>
      <c r="RKU77" s="473"/>
      <c r="RKV77" s="473"/>
      <c r="RKW77" s="473"/>
      <c r="RKX77" s="473"/>
      <c r="RKY77" s="473"/>
      <c r="RKZ77" s="473"/>
      <c r="RLA77" s="473"/>
      <c r="RLB77" s="473"/>
      <c r="RLC77" s="473"/>
      <c r="RLD77" s="473"/>
      <c r="RLE77" s="473"/>
      <c r="RLF77" s="473"/>
      <c r="RLG77" s="473"/>
      <c r="RLH77" s="473"/>
      <c r="RLI77" s="473"/>
      <c r="RLJ77" s="473"/>
      <c r="RLK77" s="473"/>
      <c r="RLL77" s="473"/>
      <c r="RLM77" s="473"/>
      <c r="RLN77" s="473"/>
      <c r="RLO77" s="473"/>
      <c r="RLP77" s="473"/>
      <c r="RLQ77" s="473"/>
      <c r="RLR77" s="473"/>
      <c r="RLS77" s="473"/>
      <c r="RLT77" s="473"/>
      <c r="RLU77" s="473"/>
      <c r="RLV77" s="473"/>
      <c r="RLW77" s="473"/>
      <c r="RLX77" s="473"/>
      <c r="RLY77" s="473"/>
      <c r="RLZ77" s="473"/>
      <c r="RMA77" s="473"/>
      <c r="RMB77" s="473"/>
      <c r="RMC77" s="473"/>
      <c r="RMD77" s="473"/>
      <c r="RME77" s="473"/>
      <c r="RMF77" s="473"/>
      <c r="RMG77" s="473"/>
      <c r="RMH77" s="473"/>
      <c r="RMI77" s="473"/>
      <c r="RMJ77" s="473"/>
      <c r="RMK77" s="473"/>
      <c r="RML77" s="473"/>
      <c r="RMM77" s="473"/>
      <c r="RMN77" s="473"/>
      <c r="RMO77" s="473"/>
      <c r="RMP77" s="473"/>
      <c r="RMQ77" s="473"/>
      <c r="RMR77" s="473"/>
      <c r="RMS77" s="473"/>
      <c r="RMT77" s="473"/>
      <c r="RMU77" s="473"/>
      <c r="RMV77" s="473"/>
      <c r="RMW77" s="473"/>
      <c r="RMX77" s="473"/>
      <c r="RMY77" s="473"/>
      <c r="RMZ77" s="473"/>
      <c r="RNA77" s="473"/>
      <c r="RNB77" s="473"/>
      <c r="RNC77" s="473"/>
      <c r="RND77" s="473"/>
      <c r="RNE77" s="473"/>
      <c r="RNF77" s="473"/>
      <c r="RNG77" s="473"/>
      <c r="RNH77" s="473"/>
      <c r="RNI77" s="473"/>
      <c r="RNJ77" s="473"/>
      <c r="RNK77" s="473"/>
      <c r="RNL77" s="473"/>
      <c r="RNM77" s="473"/>
      <c r="RNN77" s="473"/>
      <c r="RNO77" s="473"/>
      <c r="RNP77" s="473"/>
      <c r="RNQ77" s="473"/>
      <c r="RNR77" s="473"/>
      <c r="RNS77" s="473"/>
      <c r="RNT77" s="473"/>
      <c r="RNU77" s="473"/>
      <c r="RNV77" s="473"/>
      <c r="RNW77" s="473"/>
      <c r="RNX77" s="473"/>
      <c r="RNY77" s="473"/>
      <c r="RNZ77" s="473"/>
      <c r="ROA77" s="473"/>
      <c r="ROB77" s="473"/>
      <c r="ROC77" s="473"/>
      <c r="ROD77" s="473"/>
      <c r="ROE77" s="473"/>
      <c r="ROF77" s="473"/>
      <c r="ROG77" s="473"/>
      <c r="ROH77" s="473"/>
      <c r="ROI77" s="473"/>
      <c r="ROJ77" s="473"/>
      <c r="ROK77" s="473"/>
      <c r="ROL77" s="473"/>
      <c r="ROM77" s="473"/>
      <c r="RON77" s="473"/>
      <c r="ROO77" s="473"/>
      <c r="ROP77" s="473"/>
      <c r="ROQ77" s="473"/>
      <c r="ROR77" s="473"/>
      <c r="ROS77" s="473"/>
      <c r="ROT77" s="473"/>
      <c r="ROU77" s="473"/>
      <c r="ROV77" s="473"/>
      <c r="ROW77" s="473"/>
      <c r="ROX77" s="473"/>
      <c r="ROY77" s="473"/>
      <c r="ROZ77" s="473"/>
      <c r="RPA77" s="473"/>
      <c r="RPB77" s="473"/>
      <c r="RPC77" s="473"/>
      <c r="RPD77" s="473"/>
      <c r="RPE77" s="473"/>
      <c r="RPF77" s="473"/>
      <c r="RPG77" s="473"/>
      <c r="RPH77" s="473"/>
      <c r="RPI77" s="473"/>
      <c r="RPJ77" s="473"/>
      <c r="RPK77" s="473"/>
      <c r="RPL77" s="473"/>
      <c r="RPM77" s="473"/>
      <c r="RPN77" s="473"/>
      <c r="RPO77" s="473"/>
      <c r="RPP77" s="473"/>
      <c r="RPQ77" s="473"/>
      <c r="RPR77" s="473"/>
      <c r="RPS77" s="473"/>
      <c r="RPT77" s="473"/>
      <c r="RPU77" s="473"/>
      <c r="RPV77" s="473"/>
      <c r="RPW77" s="473"/>
      <c r="RPX77" s="473"/>
      <c r="RPY77" s="473"/>
      <c r="RPZ77" s="473"/>
      <c r="RQA77" s="473"/>
      <c r="RQB77" s="473"/>
      <c r="RQC77" s="473"/>
      <c r="RQD77" s="473"/>
      <c r="RQE77" s="473"/>
      <c r="RQF77" s="473"/>
      <c r="RQG77" s="473"/>
      <c r="RQH77" s="473"/>
      <c r="RQI77" s="473"/>
      <c r="RQJ77" s="473"/>
      <c r="RQK77" s="473"/>
      <c r="RQL77" s="473"/>
      <c r="RQM77" s="473"/>
      <c r="RQN77" s="473"/>
      <c r="RQO77" s="473"/>
      <c r="RQP77" s="473"/>
      <c r="RQQ77" s="473"/>
      <c r="RQR77" s="473"/>
      <c r="RQS77" s="473"/>
      <c r="RQT77" s="473"/>
      <c r="RQU77" s="473"/>
      <c r="RQV77" s="473"/>
      <c r="RQW77" s="473"/>
      <c r="RQX77" s="473"/>
      <c r="RQY77" s="473"/>
      <c r="RQZ77" s="473"/>
      <c r="RRA77" s="473"/>
      <c r="RRB77" s="473"/>
      <c r="RRC77" s="473"/>
      <c r="RRD77" s="473"/>
      <c r="RRE77" s="473"/>
      <c r="RRF77" s="473"/>
      <c r="RRG77" s="473"/>
      <c r="RRH77" s="473"/>
      <c r="RRI77" s="473"/>
      <c r="RRJ77" s="473"/>
      <c r="RRK77" s="473"/>
      <c r="RRL77" s="473"/>
      <c r="RRM77" s="473"/>
      <c r="RRN77" s="473"/>
      <c r="RRO77" s="473"/>
      <c r="RRP77" s="473"/>
      <c r="RRQ77" s="473"/>
      <c r="RRR77" s="473"/>
      <c r="RRS77" s="473"/>
      <c r="RRT77" s="473"/>
      <c r="RRU77" s="473"/>
      <c r="RRV77" s="473"/>
      <c r="RRW77" s="473"/>
      <c r="RRX77" s="473"/>
      <c r="RRY77" s="473"/>
      <c r="RRZ77" s="473"/>
      <c r="RSA77" s="473"/>
      <c r="RSB77" s="473"/>
      <c r="RSC77" s="473"/>
      <c r="RSD77" s="473"/>
      <c r="RSE77" s="473"/>
      <c r="RSF77" s="473"/>
      <c r="RSG77" s="473"/>
      <c r="RSH77" s="473"/>
      <c r="RSI77" s="473"/>
      <c r="RSJ77" s="473"/>
      <c r="RSK77" s="473"/>
      <c r="RSL77" s="473"/>
      <c r="RSM77" s="473"/>
      <c r="RSN77" s="473"/>
      <c r="RSO77" s="473"/>
      <c r="RSP77" s="473"/>
      <c r="RSQ77" s="473"/>
      <c r="RSR77" s="473"/>
      <c r="RSS77" s="473"/>
      <c r="RST77" s="473"/>
      <c r="RSU77" s="473"/>
      <c r="RSV77" s="473"/>
      <c r="RSW77" s="473"/>
      <c r="RSX77" s="473"/>
      <c r="RSY77" s="473"/>
      <c r="RSZ77" s="473"/>
      <c r="RTA77" s="473"/>
      <c r="RTB77" s="473"/>
      <c r="RTC77" s="473"/>
      <c r="RTD77" s="473"/>
      <c r="RTE77" s="473"/>
      <c r="RTF77" s="473"/>
      <c r="RTG77" s="473"/>
      <c r="RTH77" s="473"/>
      <c r="RTI77" s="473"/>
      <c r="RTJ77" s="473"/>
      <c r="RTK77" s="473"/>
      <c r="RTL77" s="473"/>
      <c r="RTM77" s="473"/>
      <c r="RTN77" s="473"/>
      <c r="RTO77" s="473"/>
      <c r="RTP77" s="473"/>
      <c r="RTQ77" s="473"/>
      <c r="RTR77" s="473"/>
      <c r="RTS77" s="473"/>
      <c r="RTT77" s="473"/>
      <c r="RTU77" s="473"/>
      <c r="RTV77" s="473"/>
      <c r="RTW77" s="473"/>
      <c r="RTX77" s="473"/>
      <c r="RTY77" s="473"/>
      <c r="RTZ77" s="473"/>
      <c r="RUA77" s="473"/>
      <c r="RUB77" s="473"/>
      <c r="RUC77" s="473"/>
      <c r="RUD77" s="473"/>
      <c r="RUE77" s="473"/>
      <c r="RUF77" s="473"/>
      <c r="RUG77" s="473"/>
      <c r="RUH77" s="473"/>
      <c r="RUI77" s="473"/>
      <c r="RUJ77" s="473"/>
      <c r="RUK77" s="473"/>
      <c r="RUL77" s="473"/>
      <c r="RUM77" s="473"/>
      <c r="RUN77" s="473"/>
      <c r="RUO77" s="473"/>
      <c r="RUP77" s="473"/>
      <c r="RUQ77" s="473"/>
      <c r="RUR77" s="473"/>
      <c r="RUS77" s="473"/>
      <c r="RUT77" s="473"/>
      <c r="RUU77" s="473"/>
      <c r="RUV77" s="473"/>
      <c r="RUW77" s="473"/>
      <c r="RUX77" s="473"/>
      <c r="RUY77" s="473"/>
      <c r="RUZ77" s="473"/>
      <c r="RVA77" s="473"/>
      <c r="RVB77" s="473"/>
      <c r="RVC77" s="473"/>
      <c r="RVD77" s="473"/>
      <c r="RVE77" s="473"/>
      <c r="RVF77" s="473"/>
      <c r="RVG77" s="473"/>
      <c r="RVH77" s="473"/>
      <c r="RVI77" s="473"/>
      <c r="RVJ77" s="473"/>
      <c r="RVK77" s="473"/>
      <c r="RVL77" s="473"/>
      <c r="RVM77" s="473"/>
      <c r="RVN77" s="473"/>
      <c r="RVO77" s="473"/>
      <c r="RVP77" s="473"/>
      <c r="RVQ77" s="473"/>
      <c r="RVR77" s="473"/>
      <c r="RVS77" s="473"/>
      <c r="RVT77" s="473"/>
      <c r="RVU77" s="473"/>
      <c r="RVV77" s="473"/>
      <c r="RVW77" s="473"/>
      <c r="RVX77" s="473"/>
      <c r="RVY77" s="473"/>
      <c r="RVZ77" s="473"/>
      <c r="RWA77" s="473"/>
      <c r="RWB77" s="473"/>
      <c r="RWC77" s="473"/>
      <c r="RWD77" s="473"/>
      <c r="RWE77" s="473"/>
      <c r="RWF77" s="473"/>
      <c r="RWG77" s="473"/>
      <c r="RWH77" s="473"/>
      <c r="RWI77" s="473"/>
      <c r="RWJ77" s="473"/>
      <c r="RWK77" s="473"/>
      <c r="RWL77" s="473"/>
      <c r="RWM77" s="473"/>
      <c r="RWN77" s="473"/>
      <c r="RWO77" s="473"/>
      <c r="RWP77" s="473"/>
      <c r="RWQ77" s="473"/>
      <c r="RWR77" s="473"/>
      <c r="RWS77" s="473"/>
      <c r="RWT77" s="473"/>
      <c r="RWU77" s="473"/>
      <c r="RWV77" s="473"/>
      <c r="RWW77" s="473"/>
      <c r="RWX77" s="473"/>
      <c r="RWY77" s="473"/>
      <c r="RWZ77" s="473"/>
      <c r="RXA77" s="473"/>
      <c r="RXB77" s="473"/>
      <c r="RXC77" s="473"/>
      <c r="RXD77" s="473"/>
      <c r="RXE77" s="473"/>
      <c r="RXF77" s="473"/>
      <c r="RXG77" s="473"/>
      <c r="RXH77" s="473"/>
      <c r="RXI77" s="473"/>
      <c r="RXJ77" s="473"/>
      <c r="RXK77" s="473"/>
      <c r="RXL77" s="473"/>
      <c r="RXM77" s="473"/>
      <c r="RXN77" s="473"/>
      <c r="RXO77" s="473"/>
      <c r="RXP77" s="473"/>
      <c r="RXQ77" s="473"/>
      <c r="RXR77" s="473"/>
      <c r="RXS77" s="473"/>
      <c r="RXT77" s="473"/>
      <c r="RXU77" s="473"/>
      <c r="RXV77" s="473"/>
      <c r="RXW77" s="473"/>
      <c r="RXX77" s="473"/>
      <c r="RXY77" s="473"/>
      <c r="RXZ77" s="473"/>
      <c r="RYA77" s="473"/>
      <c r="RYB77" s="473"/>
      <c r="RYC77" s="473"/>
      <c r="RYD77" s="473"/>
      <c r="RYE77" s="473"/>
      <c r="RYF77" s="473"/>
      <c r="RYG77" s="473"/>
      <c r="RYH77" s="473"/>
      <c r="RYI77" s="473"/>
      <c r="RYJ77" s="473"/>
      <c r="RYK77" s="473"/>
      <c r="RYL77" s="473"/>
      <c r="RYM77" s="473"/>
      <c r="RYN77" s="473"/>
      <c r="RYO77" s="473"/>
      <c r="RYP77" s="473"/>
      <c r="RYQ77" s="473"/>
      <c r="RYR77" s="473"/>
      <c r="RYS77" s="473"/>
      <c r="RYT77" s="473"/>
      <c r="RYU77" s="473"/>
      <c r="RYV77" s="473"/>
      <c r="RYW77" s="473"/>
      <c r="RYX77" s="473"/>
      <c r="RYY77" s="473"/>
      <c r="RYZ77" s="473"/>
      <c r="RZA77" s="473"/>
      <c r="RZB77" s="473"/>
      <c r="RZC77" s="473"/>
      <c r="RZD77" s="473"/>
      <c r="RZE77" s="473"/>
      <c r="RZF77" s="473"/>
      <c r="RZG77" s="473"/>
      <c r="RZH77" s="473"/>
      <c r="RZI77" s="473"/>
      <c r="RZJ77" s="473"/>
      <c r="RZK77" s="473"/>
      <c r="RZL77" s="473"/>
      <c r="RZM77" s="473"/>
      <c r="RZN77" s="473"/>
      <c r="RZO77" s="473"/>
      <c r="RZP77" s="473"/>
      <c r="RZQ77" s="473"/>
      <c r="RZR77" s="473"/>
      <c r="RZS77" s="473"/>
      <c r="RZT77" s="473"/>
      <c r="RZU77" s="473"/>
      <c r="RZV77" s="473"/>
      <c r="RZW77" s="473"/>
      <c r="RZX77" s="473"/>
      <c r="RZY77" s="473"/>
      <c r="RZZ77" s="473"/>
      <c r="SAA77" s="473"/>
      <c r="SAB77" s="473"/>
      <c r="SAC77" s="473"/>
      <c r="SAD77" s="473"/>
      <c r="SAE77" s="473"/>
      <c r="SAF77" s="473"/>
      <c r="SAG77" s="473"/>
      <c r="SAH77" s="473"/>
      <c r="SAI77" s="473"/>
      <c r="SAJ77" s="473"/>
      <c r="SAK77" s="473"/>
      <c r="SAL77" s="473"/>
      <c r="SAM77" s="473"/>
      <c r="SAN77" s="473"/>
      <c r="SAO77" s="473"/>
      <c r="SAP77" s="473"/>
      <c r="SAQ77" s="473"/>
      <c r="SAR77" s="473"/>
      <c r="SAS77" s="473"/>
      <c r="SAT77" s="473"/>
      <c r="SAU77" s="473"/>
      <c r="SAV77" s="473"/>
      <c r="SAW77" s="473"/>
      <c r="SAX77" s="473"/>
      <c r="SAY77" s="473"/>
      <c r="SAZ77" s="473"/>
      <c r="SBA77" s="473"/>
      <c r="SBB77" s="473"/>
      <c r="SBC77" s="473"/>
      <c r="SBD77" s="473"/>
      <c r="SBE77" s="473"/>
      <c r="SBF77" s="473"/>
      <c r="SBG77" s="473"/>
      <c r="SBH77" s="473"/>
      <c r="SBI77" s="473"/>
      <c r="SBJ77" s="473"/>
      <c r="SBK77" s="473"/>
      <c r="SBL77" s="473"/>
      <c r="SBM77" s="473"/>
      <c r="SBN77" s="473"/>
      <c r="SBO77" s="473"/>
      <c r="SBP77" s="473"/>
      <c r="SBQ77" s="473"/>
      <c r="SBR77" s="473"/>
      <c r="SBS77" s="473"/>
      <c r="SBT77" s="473"/>
      <c r="SBU77" s="473"/>
      <c r="SBV77" s="473"/>
      <c r="SBW77" s="473"/>
      <c r="SBX77" s="473"/>
      <c r="SBY77" s="473"/>
      <c r="SBZ77" s="473"/>
      <c r="SCA77" s="473"/>
      <c r="SCB77" s="473"/>
      <c r="SCC77" s="473"/>
      <c r="SCD77" s="473"/>
      <c r="SCE77" s="473"/>
      <c r="SCF77" s="473"/>
      <c r="SCG77" s="473"/>
      <c r="SCH77" s="473"/>
      <c r="SCI77" s="473"/>
      <c r="SCJ77" s="473"/>
      <c r="SCK77" s="473"/>
      <c r="SCL77" s="473"/>
      <c r="SCM77" s="473"/>
      <c r="SCN77" s="473"/>
      <c r="SCO77" s="473"/>
      <c r="SCP77" s="473"/>
      <c r="SCQ77" s="473"/>
      <c r="SCR77" s="473"/>
      <c r="SCS77" s="473"/>
      <c r="SCT77" s="473"/>
      <c r="SCU77" s="473"/>
      <c r="SCV77" s="473"/>
      <c r="SCW77" s="473"/>
      <c r="SCX77" s="473"/>
      <c r="SCY77" s="473"/>
      <c r="SCZ77" s="473"/>
      <c r="SDA77" s="473"/>
      <c r="SDB77" s="473"/>
      <c r="SDC77" s="473"/>
      <c r="SDD77" s="473"/>
      <c r="SDE77" s="473"/>
      <c r="SDF77" s="473"/>
      <c r="SDG77" s="473"/>
      <c r="SDH77" s="473"/>
      <c r="SDI77" s="473"/>
      <c r="SDJ77" s="473"/>
      <c r="SDK77" s="473"/>
      <c r="SDL77" s="473"/>
      <c r="SDM77" s="473"/>
      <c r="SDN77" s="473"/>
      <c r="SDO77" s="473"/>
      <c r="SDP77" s="473"/>
      <c r="SDQ77" s="473"/>
      <c r="SDR77" s="473"/>
      <c r="SDS77" s="473"/>
      <c r="SDT77" s="473"/>
      <c r="SDU77" s="473"/>
      <c r="SDV77" s="473"/>
      <c r="SDW77" s="473"/>
      <c r="SDX77" s="473"/>
      <c r="SDY77" s="473"/>
      <c r="SDZ77" s="473"/>
      <c r="SEA77" s="473"/>
      <c r="SEB77" s="473"/>
      <c r="SEC77" s="473"/>
      <c r="SED77" s="473"/>
      <c r="SEE77" s="473"/>
      <c r="SEF77" s="473"/>
      <c r="SEG77" s="473"/>
      <c r="SEH77" s="473"/>
      <c r="SEI77" s="473"/>
      <c r="SEJ77" s="473"/>
      <c r="SEK77" s="473"/>
      <c r="SEL77" s="473"/>
      <c r="SEM77" s="473"/>
      <c r="SEN77" s="473"/>
      <c r="SEO77" s="473"/>
      <c r="SEP77" s="473"/>
      <c r="SEQ77" s="473"/>
      <c r="SER77" s="473"/>
      <c r="SES77" s="473"/>
      <c r="SET77" s="473"/>
      <c r="SEU77" s="473"/>
      <c r="SEV77" s="473"/>
      <c r="SEW77" s="473"/>
      <c r="SEX77" s="473"/>
      <c r="SEY77" s="473"/>
      <c r="SEZ77" s="473"/>
      <c r="SFA77" s="473"/>
      <c r="SFB77" s="473"/>
      <c r="SFC77" s="473"/>
      <c r="SFD77" s="473"/>
      <c r="SFE77" s="473"/>
      <c r="SFF77" s="473"/>
      <c r="SFG77" s="473"/>
      <c r="SFH77" s="473"/>
      <c r="SFI77" s="473"/>
      <c r="SFJ77" s="473"/>
      <c r="SFK77" s="473"/>
      <c r="SFL77" s="473"/>
      <c r="SFM77" s="473"/>
      <c r="SFN77" s="473"/>
      <c r="SFO77" s="473"/>
      <c r="SFP77" s="473"/>
      <c r="SFQ77" s="473"/>
      <c r="SFR77" s="473"/>
      <c r="SFS77" s="473"/>
      <c r="SFT77" s="473"/>
      <c r="SFU77" s="473"/>
      <c r="SFV77" s="473"/>
      <c r="SFW77" s="473"/>
      <c r="SFX77" s="473"/>
      <c r="SFY77" s="473"/>
      <c r="SFZ77" s="473"/>
      <c r="SGA77" s="473"/>
      <c r="SGB77" s="473"/>
      <c r="SGC77" s="473"/>
      <c r="SGD77" s="473"/>
      <c r="SGE77" s="473"/>
      <c r="SGF77" s="473"/>
      <c r="SGG77" s="473"/>
      <c r="SGH77" s="473"/>
      <c r="SGI77" s="473"/>
      <c r="SGJ77" s="473"/>
      <c r="SGK77" s="473"/>
      <c r="SGL77" s="473"/>
      <c r="SGM77" s="473"/>
      <c r="SGN77" s="473"/>
      <c r="SGO77" s="473"/>
      <c r="SGP77" s="473"/>
      <c r="SGQ77" s="473"/>
      <c r="SGR77" s="473"/>
      <c r="SGS77" s="473"/>
      <c r="SGT77" s="473"/>
      <c r="SGU77" s="473"/>
      <c r="SGV77" s="473"/>
      <c r="SGW77" s="473"/>
      <c r="SGX77" s="473"/>
      <c r="SGY77" s="473"/>
      <c r="SGZ77" s="473"/>
      <c r="SHA77" s="473"/>
      <c r="SHB77" s="473"/>
      <c r="SHC77" s="473"/>
      <c r="SHD77" s="473"/>
      <c r="SHE77" s="473"/>
      <c r="SHF77" s="473"/>
      <c r="SHG77" s="473"/>
      <c r="SHH77" s="473"/>
      <c r="SHI77" s="473"/>
      <c r="SHJ77" s="473"/>
      <c r="SHK77" s="473"/>
      <c r="SHL77" s="473"/>
      <c r="SHM77" s="473"/>
      <c r="SHN77" s="473"/>
      <c r="SHO77" s="473"/>
      <c r="SHP77" s="473"/>
      <c r="SHQ77" s="473"/>
      <c r="SHR77" s="473"/>
      <c r="SHS77" s="473"/>
      <c r="SHT77" s="473"/>
      <c r="SHU77" s="473"/>
      <c r="SHV77" s="473"/>
      <c r="SHW77" s="473"/>
      <c r="SHX77" s="473"/>
      <c r="SHY77" s="473"/>
      <c r="SHZ77" s="473"/>
      <c r="SIA77" s="473"/>
      <c r="SIB77" s="473"/>
      <c r="SIC77" s="473"/>
      <c r="SID77" s="473"/>
      <c r="SIE77" s="473"/>
      <c r="SIF77" s="473"/>
      <c r="SIG77" s="473"/>
      <c r="SIH77" s="473"/>
      <c r="SII77" s="473"/>
      <c r="SIJ77" s="473"/>
      <c r="SIK77" s="473"/>
      <c r="SIL77" s="473"/>
      <c r="SIM77" s="473"/>
      <c r="SIN77" s="473"/>
      <c r="SIO77" s="473"/>
      <c r="SIP77" s="473"/>
      <c r="SIQ77" s="473"/>
      <c r="SIR77" s="473"/>
      <c r="SIS77" s="473"/>
      <c r="SIT77" s="473"/>
      <c r="SIU77" s="473"/>
      <c r="SIV77" s="473"/>
      <c r="SIW77" s="473"/>
      <c r="SIX77" s="473"/>
      <c r="SIY77" s="473"/>
      <c r="SIZ77" s="473"/>
      <c r="SJA77" s="473"/>
      <c r="SJB77" s="473"/>
      <c r="SJC77" s="473"/>
      <c r="SJD77" s="473"/>
      <c r="SJE77" s="473"/>
      <c r="SJF77" s="473"/>
      <c r="SJG77" s="473"/>
      <c r="SJH77" s="473"/>
      <c r="SJI77" s="473"/>
      <c r="SJJ77" s="473"/>
      <c r="SJK77" s="473"/>
      <c r="SJL77" s="473"/>
      <c r="SJM77" s="473"/>
      <c r="SJN77" s="473"/>
      <c r="SJO77" s="473"/>
      <c r="SJP77" s="473"/>
      <c r="SJQ77" s="473"/>
      <c r="SJR77" s="473"/>
      <c r="SJS77" s="473"/>
      <c r="SJT77" s="473"/>
      <c r="SJU77" s="473"/>
      <c r="SJV77" s="473"/>
      <c r="SJW77" s="473"/>
      <c r="SJX77" s="473"/>
      <c r="SJY77" s="473"/>
      <c r="SJZ77" s="473"/>
      <c r="SKA77" s="473"/>
      <c r="SKB77" s="473"/>
      <c r="SKC77" s="473"/>
      <c r="SKD77" s="473"/>
      <c r="SKE77" s="473"/>
      <c r="SKF77" s="473"/>
      <c r="SKG77" s="473"/>
      <c r="SKH77" s="473"/>
      <c r="SKI77" s="473"/>
      <c r="SKJ77" s="473"/>
      <c r="SKK77" s="473"/>
      <c r="SKL77" s="473"/>
      <c r="SKM77" s="473"/>
      <c r="SKN77" s="473"/>
      <c r="SKO77" s="473"/>
      <c r="SKP77" s="473"/>
      <c r="SKQ77" s="473"/>
      <c r="SKR77" s="473"/>
      <c r="SKS77" s="473"/>
      <c r="SKT77" s="473"/>
      <c r="SKU77" s="473"/>
      <c r="SKV77" s="473"/>
      <c r="SKW77" s="473"/>
      <c r="SKX77" s="473"/>
      <c r="SKY77" s="473"/>
      <c r="SKZ77" s="473"/>
      <c r="SLA77" s="473"/>
      <c r="SLB77" s="473"/>
      <c r="SLC77" s="473"/>
      <c r="SLD77" s="473"/>
      <c r="SLE77" s="473"/>
      <c r="SLF77" s="473"/>
      <c r="SLG77" s="473"/>
      <c r="SLH77" s="473"/>
      <c r="SLI77" s="473"/>
      <c r="SLJ77" s="473"/>
      <c r="SLK77" s="473"/>
      <c r="SLL77" s="473"/>
      <c r="SLM77" s="473"/>
      <c r="SLN77" s="473"/>
      <c r="SLO77" s="473"/>
      <c r="SLP77" s="473"/>
      <c r="SLQ77" s="473"/>
      <c r="SLR77" s="473"/>
      <c r="SLS77" s="473"/>
      <c r="SLT77" s="473"/>
      <c r="SLU77" s="473"/>
      <c r="SLV77" s="473"/>
      <c r="SLW77" s="473"/>
      <c r="SLX77" s="473"/>
      <c r="SLY77" s="473"/>
      <c r="SLZ77" s="473"/>
      <c r="SMA77" s="473"/>
      <c r="SMB77" s="473"/>
      <c r="SMC77" s="473"/>
      <c r="SMD77" s="473"/>
      <c r="SME77" s="473"/>
      <c r="SMF77" s="473"/>
      <c r="SMG77" s="473"/>
      <c r="SMH77" s="473"/>
      <c r="SMI77" s="473"/>
      <c r="SMJ77" s="473"/>
      <c r="SMK77" s="473"/>
      <c r="SML77" s="473"/>
      <c r="SMM77" s="473"/>
      <c r="SMN77" s="473"/>
      <c r="SMO77" s="473"/>
      <c r="SMP77" s="473"/>
      <c r="SMQ77" s="473"/>
      <c r="SMR77" s="473"/>
      <c r="SMS77" s="473"/>
      <c r="SMT77" s="473"/>
      <c r="SMU77" s="473"/>
      <c r="SMV77" s="473"/>
      <c r="SMW77" s="473"/>
      <c r="SMX77" s="473"/>
      <c r="SMY77" s="473"/>
      <c r="SMZ77" s="473"/>
      <c r="SNA77" s="473"/>
      <c r="SNB77" s="473"/>
      <c r="SNC77" s="473"/>
      <c r="SND77" s="473"/>
      <c r="SNE77" s="473"/>
      <c r="SNF77" s="473"/>
      <c r="SNG77" s="473"/>
      <c r="SNH77" s="473"/>
      <c r="SNI77" s="473"/>
      <c r="SNJ77" s="473"/>
      <c r="SNK77" s="473"/>
      <c r="SNL77" s="473"/>
      <c r="SNM77" s="473"/>
      <c r="SNN77" s="473"/>
      <c r="SNO77" s="473"/>
      <c r="SNP77" s="473"/>
      <c r="SNQ77" s="473"/>
      <c r="SNR77" s="473"/>
      <c r="SNS77" s="473"/>
      <c r="SNT77" s="473"/>
      <c r="SNU77" s="473"/>
      <c r="SNV77" s="473"/>
      <c r="SNW77" s="473"/>
      <c r="SNX77" s="473"/>
      <c r="SNY77" s="473"/>
      <c r="SNZ77" s="473"/>
      <c r="SOA77" s="473"/>
      <c r="SOB77" s="473"/>
      <c r="SOC77" s="473"/>
      <c r="SOD77" s="473"/>
      <c r="SOE77" s="473"/>
      <c r="SOF77" s="473"/>
      <c r="SOG77" s="473"/>
      <c r="SOH77" s="473"/>
      <c r="SOI77" s="473"/>
      <c r="SOJ77" s="473"/>
      <c r="SOK77" s="473"/>
      <c r="SOL77" s="473"/>
      <c r="SOM77" s="473"/>
      <c r="SON77" s="473"/>
      <c r="SOO77" s="473"/>
      <c r="SOP77" s="473"/>
      <c r="SOQ77" s="473"/>
      <c r="SOR77" s="473"/>
      <c r="SOS77" s="473"/>
      <c r="SOT77" s="473"/>
      <c r="SOU77" s="473"/>
      <c r="SOV77" s="473"/>
      <c r="SOW77" s="473"/>
      <c r="SOX77" s="473"/>
      <c r="SOY77" s="473"/>
      <c r="SOZ77" s="473"/>
      <c r="SPA77" s="473"/>
      <c r="SPB77" s="473"/>
      <c r="SPC77" s="473"/>
      <c r="SPD77" s="473"/>
      <c r="SPE77" s="473"/>
      <c r="SPF77" s="473"/>
      <c r="SPG77" s="473"/>
      <c r="SPH77" s="473"/>
      <c r="SPI77" s="473"/>
      <c r="SPJ77" s="473"/>
      <c r="SPK77" s="473"/>
      <c r="SPL77" s="473"/>
      <c r="SPM77" s="473"/>
      <c r="SPN77" s="473"/>
      <c r="SPO77" s="473"/>
      <c r="SPP77" s="473"/>
      <c r="SPQ77" s="473"/>
      <c r="SPR77" s="473"/>
      <c r="SPS77" s="473"/>
      <c r="SPT77" s="473"/>
      <c r="SPU77" s="473"/>
      <c r="SPV77" s="473"/>
      <c r="SPW77" s="473"/>
      <c r="SPX77" s="473"/>
      <c r="SPY77" s="473"/>
      <c r="SPZ77" s="473"/>
      <c r="SQA77" s="473"/>
      <c r="SQB77" s="473"/>
      <c r="SQC77" s="473"/>
      <c r="SQD77" s="473"/>
      <c r="SQE77" s="473"/>
      <c r="SQF77" s="473"/>
      <c r="SQG77" s="473"/>
      <c r="SQH77" s="473"/>
      <c r="SQI77" s="473"/>
      <c r="SQJ77" s="473"/>
      <c r="SQK77" s="473"/>
      <c r="SQL77" s="473"/>
      <c r="SQM77" s="473"/>
      <c r="SQN77" s="473"/>
      <c r="SQO77" s="473"/>
      <c r="SQP77" s="473"/>
      <c r="SQQ77" s="473"/>
      <c r="SQR77" s="473"/>
      <c r="SQS77" s="473"/>
      <c r="SQT77" s="473"/>
      <c r="SQU77" s="473"/>
      <c r="SQV77" s="473"/>
      <c r="SQW77" s="473"/>
      <c r="SQX77" s="473"/>
      <c r="SQY77" s="473"/>
      <c r="SQZ77" s="473"/>
      <c r="SRA77" s="473"/>
      <c r="SRB77" s="473"/>
      <c r="SRC77" s="473"/>
      <c r="SRD77" s="473"/>
      <c r="SRE77" s="473"/>
      <c r="SRF77" s="473"/>
      <c r="SRG77" s="473"/>
      <c r="SRH77" s="473"/>
      <c r="SRI77" s="473"/>
      <c r="SRJ77" s="473"/>
      <c r="SRK77" s="473"/>
      <c r="SRL77" s="473"/>
      <c r="SRM77" s="473"/>
      <c r="SRN77" s="473"/>
      <c r="SRO77" s="473"/>
      <c r="SRP77" s="473"/>
      <c r="SRQ77" s="473"/>
      <c r="SRR77" s="473"/>
      <c r="SRS77" s="473"/>
      <c r="SRT77" s="473"/>
      <c r="SRU77" s="473"/>
      <c r="SRV77" s="473"/>
      <c r="SRW77" s="473"/>
      <c r="SRX77" s="473"/>
      <c r="SRY77" s="473"/>
      <c r="SRZ77" s="473"/>
      <c r="SSA77" s="473"/>
      <c r="SSB77" s="473"/>
      <c r="SSC77" s="473"/>
      <c r="SSD77" s="473"/>
      <c r="SSE77" s="473"/>
      <c r="SSF77" s="473"/>
      <c r="SSG77" s="473"/>
      <c r="SSH77" s="473"/>
      <c r="SSI77" s="473"/>
      <c r="SSJ77" s="473"/>
      <c r="SSK77" s="473"/>
      <c r="SSL77" s="473"/>
      <c r="SSM77" s="473"/>
      <c r="SSN77" s="473"/>
      <c r="SSO77" s="473"/>
      <c r="SSP77" s="473"/>
      <c r="SSQ77" s="473"/>
      <c r="SSR77" s="473"/>
      <c r="SSS77" s="473"/>
      <c r="SST77" s="473"/>
      <c r="SSU77" s="473"/>
      <c r="SSV77" s="473"/>
      <c r="SSW77" s="473"/>
      <c r="SSX77" s="473"/>
      <c r="SSY77" s="473"/>
      <c r="SSZ77" s="473"/>
      <c r="STA77" s="473"/>
      <c r="STB77" s="473"/>
      <c r="STC77" s="473"/>
      <c r="STD77" s="473"/>
      <c r="STE77" s="473"/>
      <c r="STF77" s="473"/>
      <c r="STG77" s="473"/>
      <c r="STH77" s="473"/>
      <c r="STI77" s="473"/>
      <c r="STJ77" s="473"/>
      <c r="STK77" s="473"/>
      <c r="STL77" s="473"/>
      <c r="STM77" s="473"/>
      <c r="STN77" s="473"/>
      <c r="STO77" s="473"/>
      <c r="STP77" s="473"/>
      <c r="STQ77" s="473"/>
      <c r="STR77" s="473"/>
      <c r="STS77" s="473"/>
      <c r="STT77" s="473"/>
      <c r="STU77" s="473"/>
      <c r="STV77" s="473"/>
      <c r="STW77" s="473"/>
      <c r="STX77" s="473"/>
      <c r="STY77" s="473"/>
      <c r="STZ77" s="473"/>
      <c r="SUA77" s="473"/>
      <c r="SUB77" s="473"/>
      <c r="SUC77" s="473"/>
      <c r="SUD77" s="473"/>
      <c r="SUE77" s="473"/>
      <c r="SUF77" s="473"/>
      <c r="SUG77" s="473"/>
      <c r="SUH77" s="473"/>
      <c r="SUI77" s="473"/>
      <c r="SUJ77" s="473"/>
      <c r="SUK77" s="473"/>
      <c r="SUL77" s="473"/>
      <c r="SUM77" s="473"/>
      <c r="SUN77" s="473"/>
      <c r="SUO77" s="473"/>
      <c r="SUP77" s="473"/>
      <c r="SUQ77" s="473"/>
      <c r="SUR77" s="473"/>
      <c r="SUS77" s="473"/>
      <c r="SUT77" s="473"/>
      <c r="SUU77" s="473"/>
      <c r="SUV77" s="473"/>
      <c r="SUW77" s="473"/>
      <c r="SUX77" s="473"/>
      <c r="SUY77" s="473"/>
      <c r="SUZ77" s="473"/>
      <c r="SVA77" s="473"/>
      <c r="SVB77" s="473"/>
      <c r="SVC77" s="473"/>
      <c r="SVD77" s="473"/>
      <c r="SVE77" s="473"/>
      <c r="SVF77" s="473"/>
      <c r="SVG77" s="473"/>
      <c r="SVH77" s="473"/>
      <c r="SVI77" s="473"/>
      <c r="SVJ77" s="473"/>
      <c r="SVK77" s="473"/>
      <c r="SVL77" s="473"/>
      <c r="SVM77" s="473"/>
      <c r="SVN77" s="473"/>
      <c r="SVO77" s="473"/>
      <c r="SVP77" s="473"/>
      <c r="SVQ77" s="473"/>
      <c r="SVR77" s="473"/>
      <c r="SVS77" s="473"/>
      <c r="SVT77" s="473"/>
      <c r="SVU77" s="473"/>
      <c r="SVV77" s="473"/>
      <c r="SVW77" s="473"/>
      <c r="SVX77" s="473"/>
      <c r="SVY77" s="473"/>
      <c r="SVZ77" s="473"/>
      <c r="SWA77" s="473"/>
      <c r="SWB77" s="473"/>
      <c r="SWC77" s="473"/>
      <c r="SWD77" s="473"/>
      <c r="SWE77" s="473"/>
      <c r="SWF77" s="473"/>
      <c r="SWG77" s="473"/>
      <c r="SWH77" s="473"/>
      <c r="SWI77" s="473"/>
      <c r="SWJ77" s="473"/>
      <c r="SWK77" s="473"/>
      <c r="SWL77" s="473"/>
      <c r="SWM77" s="473"/>
      <c r="SWN77" s="473"/>
      <c r="SWO77" s="473"/>
      <c r="SWP77" s="473"/>
      <c r="SWQ77" s="473"/>
      <c r="SWR77" s="473"/>
      <c r="SWS77" s="473"/>
      <c r="SWT77" s="473"/>
      <c r="SWU77" s="473"/>
      <c r="SWV77" s="473"/>
      <c r="SWW77" s="473"/>
      <c r="SWX77" s="473"/>
      <c r="SWY77" s="473"/>
      <c r="SWZ77" s="473"/>
      <c r="SXA77" s="473"/>
      <c r="SXB77" s="473"/>
      <c r="SXC77" s="473"/>
      <c r="SXD77" s="473"/>
      <c r="SXE77" s="473"/>
      <c r="SXF77" s="473"/>
      <c r="SXG77" s="473"/>
      <c r="SXH77" s="473"/>
      <c r="SXI77" s="473"/>
      <c r="SXJ77" s="473"/>
      <c r="SXK77" s="473"/>
      <c r="SXL77" s="473"/>
      <c r="SXM77" s="473"/>
      <c r="SXN77" s="473"/>
      <c r="SXO77" s="473"/>
      <c r="SXP77" s="473"/>
      <c r="SXQ77" s="473"/>
      <c r="SXR77" s="473"/>
      <c r="SXS77" s="473"/>
      <c r="SXT77" s="473"/>
      <c r="SXU77" s="473"/>
      <c r="SXV77" s="473"/>
      <c r="SXW77" s="473"/>
      <c r="SXX77" s="473"/>
      <c r="SXY77" s="473"/>
      <c r="SXZ77" s="473"/>
      <c r="SYA77" s="473"/>
      <c r="SYB77" s="473"/>
      <c r="SYC77" s="473"/>
      <c r="SYD77" s="473"/>
      <c r="SYE77" s="473"/>
      <c r="SYF77" s="473"/>
      <c r="SYG77" s="473"/>
      <c r="SYH77" s="473"/>
      <c r="SYI77" s="473"/>
      <c r="SYJ77" s="473"/>
      <c r="SYK77" s="473"/>
      <c r="SYL77" s="473"/>
      <c r="SYM77" s="473"/>
      <c r="SYN77" s="473"/>
      <c r="SYO77" s="473"/>
      <c r="SYP77" s="473"/>
      <c r="SYQ77" s="473"/>
      <c r="SYR77" s="473"/>
      <c r="SYS77" s="473"/>
      <c r="SYT77" s="473"/>
      <c r="SYU77" s="473"/>
      <c r="SYV77" s="473"/>
      <c r="SYW77" s="473"/>
      <c r="SYX77" s="473"/>
      <c r="SYY77" s="473"/>
      <c r="SYZ77" s="473"/>
      <c r="SZA77" s="473"/>
      <c r="SZB77" s="473"/>
      <c r="SZC77" s="473"/>
      <c r="SZD77" s="473"/>
      <c r="SZE77" s="473"/>
      <c r="SZF77" s="473"/>
      <c r="SZG77" s="473"/>
      <c r="SZH77" s="473"/>
      <c r="SZI77" s="473"/>
      <c r="SZJ77" s="473"/>
      <c r="SZK77" s="473"/>
      <c r="SZL77" s="473"/>
      <c r="SZM77" s="473"/>
      <c r="SZN77" s="473"/>
      <c r="SZO77" s="473"/>
      <c r="SZP77" s="473"/>
      <c r="SZQ77" s="473"/>
      <c r="SZR77" s="473"/>
      <c r="SZS77" s="473"/>
      <c r="SZT77" s="473"/>
      <c r="SZU77" s="473"/>
      <c r="SZV77" s="473"/>
      <c r="SZW77" s="473"/>
      <c r="SZX77" s="473"/>
      <c r="SZY77" s="473"/>
      <c r="SZZ77" s="473"/>
      <c r="TAA77" s="473"/>
      <c r="TAB77" s="473"/>
      <c r="TAC77" s="473"/>
      <c r="TAD77" s="473"/>
      <c r="TAE77" s="473"/>
      <c r="TAF77" s="473"/>
      <c r="TAG77" s="473"/>
      <c r="TAH77" s="473"/>
      <c r="TAI77" s="473"/>
      <c r="TAJ77" s="473"/>
      <c r="TAK77" s="473"/>
      <c r="TAL77" s="473"/>
      <c r="TAM77" s="473"/>
      <c r="TAN77" s="473"/>
      <c r="TAO77" s="473"/>
      <c r="TAP77" s="473"/>
      <c r="TAQ77" s="473"/>
      <c r="TAR77" s="473"/>
      <c r="TAS77" s="473"/>
      <c r="TAT77" s="473"/>
      <c r="TAU77" s="473"/>
      <c r="TAV77" s="473"/>
      <c r="TAW77" s="473"/>
      <c r="TAX77" s="473"/>
      <c r="TAY77" s="473"/>
      <c r="TAZ77" s="473"/>
      <c r="TBA77" s="473"/>
      <c r="TBB77" s="473"/>
      <c r="TBC77" s="473"/>
      <c r="TBD77" s="473"/>
      <c r="TBE77" s="473"/>
      <c r="TBF77" s="473"/>
      <c r="TBG77" s="473"/>
      <c r="TBH77" s="473"/>
      <c r="TBI77" s="473"/>
      <c r="TBJ77" s="473"/>
      <c r="TBK77" s="473"/>
      <c r="TBL77" s="473"/>
      <c r="TBM77" s="473"/>
      <c r="TBN77" s="473"/>
      <c r="TBO77" s="473"/>
      <c r="TBP77" s="473"/>
      <c r="TBQ77" s="473"/>
      <c r="TBR77" s="473"/>
      <c r="TBS77" s="473"/>
      <c r="TBT77" s="473"/>
      <c r="TBU77" s="473"/>
      <c r="TBV77" s="473"/>
      <c r="TBW77" s="473"/>
      <c r="TBX77" s="473"/>
      <c r="TBY77" s="473"/>
      <c r="TBZ77" s="473"/>
      <c r="TCA77" s="473"/>
      <c r="TCB77" s="473"/>
      <c r="TCC77" s="473"/>
      <c r="TCD77" s="473"/>
      <c r="TCE77" s="473"/>
      <c r="TCF77" s="473"/>
      <c r="TCG77" s="473"/>
      <c r="TCH77" s="473"/>
      <c r="TCI77" s="473"/>
      <c r="TCJ77" s="473"/>
      <c r="TCK77" s="473"/>
      <c r="TCL77" s="473"/>
      <c r="TCM77" s="473"/>
      <c r="TCN77" s="473"/>
      <c r="TCO77" s="473"/>
      <c r="TCP77" s="473"/>
      <c r="TCQ77" s="473"/>
      <c r="TCR77" s="473"/>
      <c r="TCS77" s="473"/>
      <c r="TCT77" s="473"/>
      <c r="TCU77" s="473"/>
      <c r="TCV77" s="473"/>
      <c r="TCW77" s="473"/>
      <c r="TCX77" s="473"/>
      <c r="TCY77" s="473"/>
      <c r="TCZ77" s="473"/>
      <c r="TDA77" s="473"/>
      <c r="TDB77" s="473"/>
      <c r="TDC77" s="473"/>
      <c r="TDD77" s="473"/>
      <c r="TDE77" s="473"/>
      <c r="TDF77" s="473"/>
      <c r="TDG77" s="473"/>
      <c r="TDH77" s="473"/>
      <c r="TDI77" s="473"/>
      <c r="TDJ77" s="473"/>
      <c r="TDK77" s="473"/>
      <c r="TDL77" s="473"/>
      <c r="TDM77" s="473"/>
      <c r="TDN77" s="473"/>
      <c r="TDO77" s="473"/>
      <c r="TDP77" s="473"/>
      <c r="TDQ77" s="473"/>
      <c r="TDR77" s="473"/>
      <c r="TDS77" s="473"/>
      <c r="TDT77" s="473"/>
      <c r="TDU77" s="473"/>
      <c r="TDV77" s="473"/>
      <c r="TDW77" s="473"/>
      <c r="TDX77" s="473"/>
      <c r="TDY77" s="473"/>
      <c r="TDZ77" s="473"/>
      <c r="TEA77" s="473"/>
      <c r="TEB77" s="473"/>
      <c r="TEC77" s="473"/>
      <c r="TED77" s="473"/>
      <c r="TEE77" s="473"/>
      <c r="TEF77" s="473"/>
      <c r="TEG77" s="473"/>
      <c r="TEH77" s="473"/>
      <c r="TEI77" s="473"/>
      <c r="TEJ77" s="473"/>
      <c r="TEK77" s="473"/>
      <c r="TEL77" s="473"/>
      <c r="TEM77" s="473"/>
      <c r="TEN77" s="473"/>
      <c r="TEO77" s="473"/>
      <c r="TEP77" s="473"/>
      <c r="TEQ77" s="473"/>
      <c r="TER77" s="473"/>
      <c r="TES77" s="473"/>
      <c r="TET77" s="473"/>
      <c r="TEU77" s="473"/>
      <c r="TEV77" s="473"/>
      <c r="TEW77" s="473"/>
      <c r="TEX77" s="473"/>
      <c r="TEY77" s="473"/>
      <c r="TEZ77" s="473"/>
      <c r="TFA77" s="473"/>
      <c r="TFB77" s="473"/>
      <c r="TFC77" s="473"/>
      <c r="TFD77" s="473"/>
      <c r="TFE77" s="473"/>
      <c r="TFF77" s="473"/>
      <c r="TFG77" s="473"/>
      <c r="TFH77" s="473"/>
      <c r="TFI77" s="473"/>
      <c r="TFJ77" s="473"/>
      <c r="TFK77" s="473"/>
      <c r="TFL77" s="473"/>
      <c r="TFM77" s="473"/>
      <c r="TFN77" s="473"/>
      <c r="TFO77" s="473"/>
      <c r="TFP77" s="473"/>
      <c r="TFQ77" s="473"/>
      <c r="TFR77" s="473"/>
      <c r="TFS77" s="473"/>
      <c r="TFT77" s="473"/>
      <c r="TFU77" s="473"/>
      <c r="TFV77" s="473"/>
      <c r="TFW77" s="473"/>
      <c r="TFX77" s="473"/>
      <c r="TFY77" s="473"/>
      <c r="TFZ77" s="473"/>
      <c r="TGA77" s="473"/>
      <c r="TGB77" s="473"/>
      <c r="TGC77" s="473"/>
      <c r="TGD77" s="473"/>
      <c r="TGE77" s="473"/>
      <c r="TGF77" s="473"/>
      <c r="TGG77" s="473"/>
      <c r="TGH77" s="473"/>
      <c r="TGI77" s="473"/>
      <c r="TGJ77" s="473"/>
      <c r="TGK77" s="473"/>
      <c r="TGL77" s="473"/>
      <c r="TGM77" s="473"/>
      <c r="TGN77" s="473"/>
      <c r="TGO77" s="473"/>
      <c r="TGP77" s="473"/>
      <c r="TGQ77" s="473"/>
      <c r="TGR77" s="473"/>
      <c r="TGS77" s="473"/>
      <c r="TGT77" s="473"/>
      <c r="TGU77" s="473"/>
      <c r="TGV77" s="473"/>
      <c r="TGW77" s="473"/>
      <c r="TGX77" s="473"/>
      <c r="TGY77" s="473"/>
      <c r="TGZ77" s="473"/>
      <c r="THA77" s="473"/>
      <c r="THB77" s="473"/>
      <c r="THC77" s="473"/>
      <c r="THD77" s="473"/>
      <c r="THE77" s="473"/>
      <c r="THF77" s="473"/>
      <c r="THG77" s="473"/>
      <c r="THH77" s="473"/>
      <c r="THI77" s="473"/>
      <c r="THJ77" s="473"/>
      <c r="THK77" s="473"/>
      <c r="THL77" s="473"/>
      <c r="THM77" s="473"/>
      <c r="THN77" s="473"/>
      <c r="THO77" s="473"/>
      <c r="THP77" s="473"/>
      <c r="THQ77" s="473"/>
      <c r="THR77" s="473"/>
      <c r="THS77" s="473"/>
      <c r="THT77" s="473"/>
      <c r="THU77" s="473"/>
      <c r="THV77" s="473"/>
      <c r="THW77" s="473"/>
      <c r="THX77" s="473"/>
      <c r="THY77" s="473"/>
      <c r="THZ77" s="473"/>
      <c r="TIA77" s="473"/>
      <c r="TIB77" s="473"/>
      <c r="TIC77" s="473"/>
      <c r="TID77" s="473"/>
      <c r="TIE77" s="473"/>
      <c r="TIF77" s="473"/>
      <c r="TIG77" s="473"/>
      <c r="TIH77" s="473"/>
      <c r="TII77" s="473"/>
      <c r="TIJ77" s="473"/>
      <c r="TIK77" s="473"/>
      <c r="TIL77" s="473"/>
      <c r="TIM77" s="473"/>
      <c r="TIN77" s="473"/>
      <c r="TIO77" s="473"/>
      <c r="TIP77" s="473"/>
      <c r="TIQ77" s="473"/>
      <c r="TIR77" s="473"/>
      <c r="TIS77" s="473"/>
      <c r="TIT77" s="473"/>
      <c r="TIU77" s="473"/>
      <c r="TIV77" s="473"/>
      <c r="TIW77" s="473"/>
      <c r="TIX77" s="473"/>
      <c r="TIY77" s="473"/>
      <c r="TIZ77" s="473"/>
      <c r="TJA77" s="473"/>
      <c r="TJB77" s="473"/>
      <c r="TJC77" s="473"/>
      <c r="TJD77" s="473"/>
      <c r="TJE77" s="473"/>
      <c r="TJF77" s="473"/>
      <c r="TJG77" s="473"/>
      <c r="TJH77" s="473"/>
      <c r="TJI77" s="473"/>
      <c r="TJJ77" s="473"/>
      <c r="TJK77" s="473"/>
      <c r="TJL77" s="473"/>
      <c r="TJM77" s="473"/>
      <c r="TJN77" s="473"/>
      <c r="TJO77" s="473"/>
      <c r="TJP77" s="473"/>
      <c r="TJQ77" s="473"/>
      <c r="TJR77" s="473"/>
      <c r="TJS77" s="473"/>
      <c r="TJT77" s="473"/>
      <c r="TJU77" s="473"/>
      <c r="TJV77" s="473"/>
      <c r="TJW77" s="473"/>
      <c r="TJX77" s="473"/>
      <c r="TJY77" s="473"/>
      <c r="TJZ77" s="473"/>
      <c r="TKA77" s="473"/>
      <c r="TKB77" s="473"/>
      <c r="TKC77" s="473"/>
      <c r="TKD77" s="473"/>
      <c r="TKE77" s="473"/>
      <c r="TKF77" s="473"/>
      <c r="TKG77" s="473"/>
      <c r="TKH77" s="473"/>
      <c r="TKI77" s="473"/>
      <c r="TKJ77" s="473"/>
      <c r="TKK77" s="473"/>
      <c r="TKL77" s="473"/>
      <c r="TKM77" s="473"/>
      <c r="TKN77" s="473"/>
      <c r="TKO77" s="473"/>
      <c r="TKP77" s="473"/>
      <c r="TKQ77" s="473"/>
      <c r="TKR77" s="473"/>
      <c r="TKS77" s="473"/>
      <c r="TKT77" s="473"/>
      <c r="TKU77" s="473"/>
      <c r="TKV77" s="473"/>
      <c r="TKW77" s="473"/>
      <c r="TKX77" s="473"/>
      <c r="TKY77" s="473"/>
      <c r="TKZ77" s="473"/>
      <c r="TLA77" s="473"/>
      <c r="TLB77" s="473"/>
      <c r="TLC77" s="473"/>
      <c r="TLD77" s="473"/>
      <c r="TLE77" s="473"/>
      <c r="TLF77" s="473"/>
      <c r="TLG77" s="473"/>
      <c r="TLH77" s="473"/>
      <c r="TLI77" s="473"/>
      <c r="TLJ77" s="473"/>
      <c r="TLK77" s="473"/>
      <c r="TLL77" s="473"/>
      <c r="TLM77" s="473"/>
      <c r="TLN77" s="473"/>
      <c r="TLO77" s="473"/>
      <c r="TLP77" s="473"/>
      <c r="TLQ77" s="473"/>
      <c r="TLR77" s="473"/>
      <c r="TLS77" s="473"/>
      <c r="TLT77" s="473"/>
      <c r="TLU77" s="473"/>
      <c r="TLV77" s="473"/>
      <c r="TLW77" s="473"/>
      <c r="TLX77" s="473"/>
      <c r="TLY77" s="473"/>
      <c r="TLZ77" s="473"/>
      <c r="TMA77" s="473"/>
      <c r="TMB77" s="473"/>
      <c r="TMC77" s="473"/>
      <c r="TMD77" s="473"/>
      <c r="TME77" s="473"/>
      <c r="TMF77" s="473"/>
      <c r="TMG77" s="473"/>
      <c r="TMH77" s="473"/>
      <c r="TMI77" s="473"/>
      <c r="TMJ77" s="473"/>
      <c r="TMK77" s="473"/>
      <c r="TML77" s="473"/>
      <c r="TMM77" s="473"/>
      <c r="TMN77" s="473"/>
      <c r="TMO77" s="473"/>
      <c r="TMP77" s="473"/>
      <c r="TMQ77" s="473"/>
      <c r="TMR77" s="473"/>
      <c r="TMS77" s="473"/>
      <c r="TMT77" s="473"/>
      <c r="TMU77" s="473"/>
      <c r="TMV77" s="473"/>
      <c r="TMW77" s="473"/>
      <c r="TMX77" s="473"/>
      <c r="TMY77" s="473"/>
      <c r="TMZ77" s="473"/>
      <c r="TNA77" s="473"/>
      <c r="TNB77" s="473"/>
      <c r="TNC77" s="473"/>
      <c r="TND77" s="473"/>
      <c r="TNE77" s="473"/>
      <c r="TNF77" s="473"/>
      <c r="TNG77" s="473"/>
      <c r="TNH77" s="473"/>
      <c r="TNI77" s="473"/>
      <c r="TNJ77" s="473"/>
      <c r="TNK77" s="473"/>
      <c r="TNL77" s="473"/>
      <c r="TNM77" s="473"/>
      <c r="TNN77" s="473"/>
      <c r="TNO77" s="473"/>
      <c r="TNP77" s="473"/>
      <c r="TNQ77" s="473"/>
      <c r="TNR77" s="473"/>
      <c r="TNS77" s="473"/>
      <c r="TNT77" s="473"/>
      <c r="TNU77" s="473"/>
      <c r="TNV77" s="473"/>
      <c r="TNW77" s="473"/>
      <c r="TNX77" s="473"/>
      <c r="TNY77" s="473"/>
      <c r="TNZ77" s="473"/>
      <c r="TOA77" s="473"/>
      <c r="TOB77" s="473"/>
      <c r="TOC77" s="473"/>
      <c r="TOD77" s="473"/>
      <c r="TOE77" s="473"/>
      <c r="TOF77" s="473"/>
      <c r="TOG77" s="473"/>
      <c r="TOH77" s="473"/>
      <c r="TOI77" s="473"/>
      <c r="TOJ77" s="473"/>
      <c r="TOK77" s="473"/>
      <c r="TOL77" s="473"/>
      <c r="TOM77" s="473"/>
      <c r="TON77" s="473"/>
      <c r="TOO77" s="473"/>
      <c r="TOP77" s="473"/>
      <c r="TOQ77" s="473"/>
      <c r="TOR77" s="473"/>
      <c r="TOS77" s="473"/>
      <c r="TOT77" s="473"/>
      <c r="TOU77" s="473"/>
      <c r="TOV77" s="473"/>
      <c r="TOW77" s="473"/>
      <c r="TOX77" s="473"/>
      <c r="TOY77" s="473"/>
      <c r="TOZ77" s="473"/>
      <c r="TPA77" s="473"/>
      <c r="TPB77" s="473"/>
      <c r="TPC77" s="473"/>
      <c r="TPD77" s="473"/>
      <c r="TPE77" s="473"/>
      <c r="TPF77" s="473"/>
      <c r="TPG77" s="473"/>
      <c r="TPH77" s="473"/>
      <c r="TPI77" s="473"/>
      <c r="TPJ77" s="473"/>
      <c r="TPK77" s="473"/>
      <c r="TPL77" s="473"/>
      <c r="TPM77" s="473"/>
      <c r="TPN77" s="473"/>
      <c r="TPO77" s="473"/>
      <c r="TPP77" s="473"/>
      <c r="TPQ77" s="473"/>
      <c r="TPR77" s="473"/>
      <c r="TPS77" s="473"/>
      <c r="TPT77" s="473"/>
      <c r="TPU77" s="473"/>
      <c r="TPV77" s="473"/>
      <c r="TPW77" s="473"/>
      <c r="TPX77" s="473"/>
      <c r="TPY77" s="473"/>
      <c r="TPZ77" s="473"/>
      <c r="TQA77" s="473"/>
      <c r="TQB77" s="473"/>
      <c r="TQC77" s="473"/>
      <c r="TQD77" s="473"/>
      <c r="TQE77" s="473"/>
      <c r="TQF77" s="473"/>
      <c r="TQG77" s="473"/>
      <c r="TQH77" s="473"/>
      <c r="TQI77" s="473"/>
      <c r="TQJ77" s="473"/>
      <c r="TQK77" s="473"/>
      <c r="TQL77" s="473"/>
      <c r="TQM77" s="473"/>
      <c r="TQN77" s="473"/>
      <c r="TQO77" s="473"/>
      <c r="TQP77" s="473"/>
      <c r="TQQ77" s="473"/>
      <c r="TQR77" s="473"/>
      <c r="TQS77" s="473"/>
      <c r="TQT77" s="473"/>
      <c r="TQU77" s="473"/>
      <c r="TQV77" s="473"/>
      <c r="TQW77" s="473"/>
      <c r="TQX77" s="473"/>
      <c r="TQY77" s="473"/>
      <c r="TQZ77" s="473"/>
      <c r="TRA77" s="473"/>
      <c r="TRB77" s="473"/>
      <c r="TRC77" s="473"/>
      <c r="TRD77" s="473"/>
      <c r="TRE77" s="473"/>
      <c r="TRF77" s="473"/>
      <c r="TRG77" s="473"/>
      <c r="TRH77" s="473"/>
      <c r="TRI77" s="473"/>
      <c r="TRJ77" s="473"/>
      <c r="TRK77" s="473"/>
      <c r="TRL77" s="473"/>
      <c r="TRM77" s="473"/>
      <c r="TRN77" s="473"/>
      <c r="TRO77" s="473"/>
      <c r="TRP77" s="473"/>
      <c r="TRQ77" s="473"/>
      <c r="TRR77" s="473"/>
      <c r="TRS77" s="473"/>
      <c r="TRT77" s="473"/>
      <c r="TRU77" s="473"/>
      <c r="TRV77" s="473"/>
      <c r="TRW77" s="473"/>
      <c r="TRX77" s="473"/>
      <c r="TRY77" s="473"/>
      <c r="TRZ77" s="473"/>
      <c r="TSA77" s="473"/>
      <c r="TSB77" s="473"/>
      <c r="TSC77" s="473"/>
      <c r="TSD77" s="473"/>
      <c r="TSE77" s="473"/>
      <c r="TSF77" s="473"/>
      <c r="TSG77" s="473"/>
      <c r="TSH77" s="473"/>
      <c r="TSI77" s="473"/>
      <c r="TSJ77" s="473"/>
      <c r="TSK77" s="473"/>
      <c r="TSL77" s="473"/>
      <c r="TSM77" s="473"/>
      <c r="TSN77" s="473"/>
      <c r="TSO77" s="473"/>
      <c r="TSP77" s="473"/>
      <c r="TSQ77" s="473"/>
      <c r="TSR77" s="473"/>
      <c r="TSS77" s="473"/>
      <c r="TST77" s="473"/>
      <c r="TSU77" s="473"/>
      <c r="TSV77" s="473"/>
      <c r="TSW77" s="473"/>
      <c r="TSX77" s="473"/>
      <c r="TSY77" s="473"/>
      <c r="TSZ77" s="473"/>
      <c r="TTA77" s="473"/>
      <c r="TTB77" s="473"/>
      <c r="TTC77" s="473"/>
      <c r="TTD77" s="473"/>
      <c r="TTE77" s="473"/>
      <c r="TTF77" s="473"/>
      <c r="TTG77" s="473"/>
      <c r="TTH77" s="473"/>
      <c r="TTI77" s="473"/>
      <c r="TTJ77" s="473"/>
      <c r="TTK77" s="473"/>
      <c r="TTL77" s="473"/>
      <c r="TTM77" s="473"/>
      <c r="TTN77" s="473"/>
      <c r="TTO77" s="473"/>
      <c r="TTP77" s="473"/>
      <c r="TTQ77" s="473"/>
      <c r="TTR77" s="473"/>
      <c r="TTS77" s="473"/>
      <c r="TTT77" s="473"/>
      <c r="TTU77" s="473"/>
      <c r="TTV77" s="473"/>
      <c r="TTW77" s="473"/>
      <c r="TTX77" s="473"/>
      <c r="TTY77" s="473"/>
      <c r="TTZ77" s="473"/>
      <c r="TUA77" s="473"/>
      <c r="TUB77" s="473"/>
      <c r="TUC77" s="473"/>
      <c r="TUD77" s="473"/>
      <c r="TUE77" s="473"/>
      <c r="TUF77" s="473"/>
      <c r="TUG77" s="473"/>
      <c r="TUH77" s="473"/>
      <c r="TUI77" s="473"/>
      <c r="TUJ77" s="473"/>
      <c r="TUK77" s="473"/>
      <c r="TUL77" s="473"/>
      <c r="TUM77" s="473"/>
      <c r="TUN77" s="473"/>
      <c r="TUO77" s="473"/>
      <c r="TUP77" s="473"/>
      <c r="TUQ77" s="473"/>
      <c r="TUR77" s="473"/>
      <c r="TUS77" s="473"/>
      <c r="TUT77" s="473"/>
      <c r="TUU77" s="473"/>
      <c r="TUV77" s="473"/>
      <c r="TUW77" s="473"/>
      <c r="TUX77" s="473"/>
      <c r="TUY77" s="473"/>
      <c r="TUZ77" s="473"/>
      <c r="TVA77" s="473"/>
      <c r="TVB77" s="473"/>
      <c r="TVC77" s="473"/>
      <c r="TVD77" s="473"/>
      <c r="TVE77" s="473"/>
      <c r="TVF77" s="473"/>
      <c r="TVG77" s="473"/>
      <c r="TVH77" s="473"/>
      <c r="TVI77" s="473"/>
      <c r="TVJ77" s="473"/>
      <c r="TVK77" s="473"/>
      <c r="TVL77" s="473"/>
      <c r="TVM77" s="473"/>
      <c r="TVN77" s="473"/>
      <c r="TVO77" s="473"/>
      <c r="TVP77" s="473"/>
      <c r="TVQ77" s="473"/>
      <c r="TVR77" s="473"/>
      <c r="TVS77" s="473"/>
      <c r="TVT77" s="473"/>
      <c r="TVU77" s="473"/>
      <c r="TVV77" s="473"/>
      <c r="TVW77" s="473"/>
      <c r="TVX77" s="473"/>
      <c r="TVY77" s="473"/>
      <c r="TVZ77" s="473"/>
      <c r="TWA77" s="473"/>
      <c r="TWB77" s="473"/>
      <c r="TWC77" s="473"/>
      <c r="TWD77" s="473"/>
      <c r="TWE77" s="473"/>
      <c r="TWF77" s="473"/>
      <c r="TWG77" s="473"/>
      <c r="TWH77" s="473"/>
      <c r="TWI77" s="473"/>
      <c r="TWJ77" s="473"/>
      <c r="TWK77" s="473"/>
      <c r="TWL77" s="473"/>
      <c r="TWM77" s="473"/>
      <c r="TWN77" s="473"/>
      <c r="TWO77" s="473"/>
      <c r="TWP77" s="473"/>
      <c r="TWQ77" s="473"/>
      <c r="TWR77" s="473"/>
      <c r="TWS77" s="473"/>
      <c r="TWT77" s="473"/>
      <c r="TWU77" s="473"/>
      <c r="TWV77" s="473"/>
      <c r="TWW77" s="473"/>
      <c r="TWX77" s="473"/>
      <c r="TWY77" s="473"/>
      <c r="TWZ77" s="473"/>
      <c r="TXA77" s="473"/>
      <c r="TXB77" s="473"/>
      <c r="TXC77" s="473"/>
      <c r="TXD77" s="473"/>
      <c r="TXE77" s="473"/>
      <c r="TXF77" s="473"/>
      <c r="TXG77" s="473"/>
      <c r="TXH77" s="473"/>
      <c r="TXI77" s="473"/>
      <c r="TXJ77" s="473"/>
      <c r="TXK77" s="473"/>
      <c r="TXL77" s="473"/>
      <c r="TXM77" s="473"/>
      <c r="TXN77" s="473"/>
      <c r="TXO77" s="473"/>
      <c r="TXP77" s="473"/>
      <c r="TXQ77" s="473"/>
      <c r="TXR77" s="473"/>
      <c r="TXS77" s="473"/>
      <c r="TXT77" s="473"/>
      <c r="TXU77" s="473"/>
      <c r="TXV77" s="473"/>
      <c r="TXW77" s="473"/>
      <c r="TXX77" s="473"/>
      <c r="TXY77" s="473"/>
      <c r="TXZ77" s="473"/>
      <c r="TYA77" s="473"/>
      <c r="TYB77" s="473"/>
      <c r="TYC77" s="473"/>
      <c r="TYD77" s="473"/>
      <c r="TYE77" s="473"/>
      <c r="TYF77" s="473"/>
      <c r="TYG77" s="473"/>
      <c r="TYH77" s="473"/>
      <c r="TYI77" s="473"/>
      <c r="TYJ77" s="473"/>
      <c r="TYK77" s="473"/>
      <c r="TYL77" s="473"/>
      <c r="TYM77" s="473"/>
      <c r="TYN77" s="473"/>
      <c r="TYO77" s="473"/>
      <c r="TYP77" s="473"/>
      <c r="TYQ77" s="473"/>
      <c r="TYR77" s="473"/>
      <c r="TYS77" s="473"/>
      <c r="TYT77" s="473"/>
      <c r="TYU77" s="473"/>
      <c r="TYV77" s="473"/>
      <c r="TYW77" s="473"/>
      <c r="TYX77" s="473"/>
      <c r="TYY77" s="473"/>
      <c r="TYZ77" s="473"/>
      <c r="TZA77" s="473"/>
      <c r="TZB77" s="473"/>
      <c r="TZC77" s="473"/>
      <c r="TZD77" s="473"/>
      <c r="TZE77" s="473"/>
      <c r="TZF77" s="473"/>
      <c r="TZG77" s="473"/>
      <c r="TZH77" s="473"/>
      <c r="TZI77" s="473"/>
      <c r="TZJ77" s="473"/>
      <c r="TZK77" s="473"/>
      <c r="TZL77" s="473"/>
      <c r="TZM77" s="473"/>
      <c r="TZN77" s="473"/>
      <c r="TZO77" s="473"/>
      <c r="TZP77" s="473"/>
      <c r="TZQ77" s="473"/>
      <c r="TZR77" s="473"/>
      <c r="TZS77" s="473"/>
      <c r="TZT77" s="473"/>
      <c r="TZU77" s="473"/>
      <c r="TZV77" s="473"/>
      <c r="TZW77" s="473"/>
      <c r="TZX77" s="473"/>
      <c r="TZY77" s="473"/>
      <c r="TZZ77" s="473"/>
      <c r="UAA77" s="473"/>
      <c r="UAB77" s="473"/>
      <c r="UAC77" s="473"/>
      <c r="UAD77" s="473"/>
      <c r="UAE77" s="473"/>
      <c r="UAF77" s="473"/>
      <c r="UAG77" s="473"/>
      <c r="UAH77" s="473"/>
      <c r="UAI77" s="473"/>
      <c r="UAJ77" s="473"/>
      <c r="UAK77" s="473"/>
      <c r="UAL77" s="473"/>
      <c r="UAM77" s="473"/>
      <c r="UAN77" s="473"/>
      <c r="UAO77" s="473"/>
      <c r="UAP77" s="473"/>
      <c r="UAQ77" s="473"/>
      <c r="UAR77" s="473"/>
      <c r="UAS77" s="473"/>
      <c r="UAT77" s="473"/>
      <c r="UAU77" s="473"/>
      <c r="UAV77" s="473"/>
      <c r="UAW77" s="473"/>
      <c r="UAX77" s="473"/>
      <c r="UAY77" s="473"/>
      <c r="UAZ77" s="473"/>
      <c r="UBA77" s="473"/>
      <c r="UBB77" s="473"/>
      <c r="UBC77" s="473"/>
      <c r="UBD77" s="473"/>
      <c r="UBE77" s="473"/>
      <c r="UBF77" s="473"/>
      <c r="UBG77" s="473"/>
      <c r="UBH77" s="473"/>
      <c r="UBI77" s="473"/>
      <c r="UBJ77" s="473"/>
      <c r="UBK77" s="473"/>
      <c r="UBL77" s="473"/>
      <c r="UBM77" s="473"/>
      <c r="UBN77" s="473"/>
      <c r="UBO77" s="473"/>
      <c r="UBP77" s="473"/>
      <c r="UBQ77" s="473"/>
      <c r="UBR77" s="473"/>
      <c r="UBS77" s="473"/>
      <c r="UBT77" s="473"/>
      <c r="UBU77" s="473"/>
      <c r="UBV77" s="473"/>
      <c r="UBW77" s="473"/>
      <c r="UBX77" s="473"/>
      <c r="UBY77" s="473"/>
      <c r="UBZ77" s="473"/>
      <c r="UCA77" s="473"/>
      <c r="UCB77" s="473"/>
      <c r="UCC77" s="473"/>
      <c r="UCD77" s="473"/>
      <c r="UCE77" s="473"/>
      <c r="UCF77" s="473"/>
      <c r="UCG77" s="473"/>
      <c r="UCH77" s="473"/>
      <c r="UCI77" s="473"/>
      <c r="UCJ77" s="473"/>
      <c r="UCK77" s="473"/>
      <c r="UCL77" s="473"/>
      <c r="UCM77" s="473"/>
      <c r="UCN77" s="473"/>
      <c r="UCO77" s="473"/>
      <c r="UCP77" s="473"/>
      <c r="UCQ77" s="473"/>
      <c r="UCR77" s="473"/>
      <c r="UCS77" s="473"/>
      <c r="UCT77" s="473"/>
      <c r="UCU77" s="473"/>
      <c r="UCV77" s="473"/>
      <c r="UCW77" s="473"/>
      <c r="UCX77" s="473"/>
      <c r="UCY77" s="473"/>
      <c r="UCZ77" s="473"/>
      <c r="UDA77" s="473"/>
      <c r="UDB77" s="473"/>
      <c r="UDC77" s="473"/>
      <c r="UDD77" s="473"/>
      <c r="UDE77" s="473"/>
      <c r="UDF77" s="473"/>
      <c r="UDG77" s="473"/>
      <c r="UDH77" s="473"/>
      <c r="UDI77" s="473"/>
      <c r="UDJ77" s="473"/>
      <c r="UDK77" s="473"/>
      <c r="UDL77" s="473"/>
      <c r="UDM77" s="473"/>
      <c r="UDN77" s="473"/>
      <c r="UDO77" s="473"/>
      <c r="UDP77" s="473"/>
      <c r="UDQ77" s="473"/>
      <c r="UDR77" s="473"/>
      <c r="UDS77" s="473"/>
      <c r="UDT77" s="473"/>
      <c r="UDU77" s="473"/>
      <c r="UDV77" s="473"/>
      <c r="UDW77" s="473"/>
      <c r="UDX77" s="473"/>
      <c r="UDY77" s="473"/>
      <c r="UDZ77" s="473"/>
      <c r="UEA77" s="473"/>
      <c r="UEB77" s="473"/>
      <c r="UEC77" s="473"/>
      <c r="UED77" s="473"/>
      <c r="UEE77" s="473"/>
      <c r="UEF77" s="473"/>
      <c r="UEG77" s="473"/>
      <c r="UEH77" s="473"/>
      <c r="UEI77" s="473"/>
      <c r="UEJ77" s="473"/>
      <c r="UEK77" s="473"/>
      <c r="UEL77" s="473"/>
      <c r="UEM77" s="473"/>
      <c r="UEN77" s="473"/>
      <c r="UEO77" s="473"/>
      <c r="UEP77" s="473"/>
      <c r="UEQ77" s="473"/>
      <c r="UER77" s="473"/>
      <c r="UES77" s="473"/>
      <c r="UET77" s="473"/>
      <c r="UEU77" s="473"/>
      <c r="UEV77" s="473"/>
      <c r="UEW77" s="473"/>
      <c r="UEX77" s="473"/>
      <c r="UEY77" s="473"/>
      <c r="UEZ77" s="473"/>
      <c r="UFA77" s="473"/>
      <c r="UFB77" s="473"/>
      <c r="UFC77" s="473"/>
      <c r="UFD77" s="473"/>
      <c r="UFE77" s="473"/>
      <c r="UFF77" s="473"/>
      <c r="UFG77" s="473"/>
      <c r="UFH77" s="473"/>
      <c r="UFI77" s="473"/>
      <c r="UFJ77" s="473"/>
      <c r="UFK77" s="473"/>
      <c r="UFL77" s="473"/>
      <c r="UFM77" s="473"/>
      <c r="UFN77" s="473"/>
      <c r="UFO77" s="473"/>
      <c r="UFP77" s="473"/>
      <c r="UFQ77" s="473"/>
      <c r="UFR77" s="473"/>
      <c r="UFS77" s="473"/>
      <c r="UFT77" s="473"/>
      <c r="UFU77" s="473"/>
      <c r="UFV77" s="473"/>
      <c r="UFW77" s="473"/>
      <c r="UFX77" s="473"/>
      <c r="UFY77" s="473"/>
      <c r="UFZ77" s="473"/>
      <c r="UGA77" s="473"/>
      <c r="UGB77" s="473"/>
      <c r="UGC77" s="473"/>
      <c r="UGD77" s="473"/>
      <c r="UGE77" s="473"/>
      <c r="UGF77" s="473"/>
      <c r="UGG77" s="473"/>
      <c r="UGH77" s="473"/>
      <c r="UGI77" s="473"/>
      <c r="UGJ77" s="473"/>
      <c r="UGK77" s="473"/>
      <c r="UGL77" s="473"/>
      <c r="UGM77" s="473"/>
      <c r="UGN77" s="473"/>
      <c r="UGO77" s="473"/>
      <c r="UGP77" s="473"/>
      <c r="UGQ77" s="473"/>
      <c r="UGR77" s="473"/>
      <c r="UGS77" s="473"/>
      <c r="UGT77" s="473"/>
      <c r="UGU77" s="473"/>
      <c r="UGV77" s="473"/>
      <c r="UGW77" s="473"/>
      <c r="UGX77" s="473"/>
      <c r="UGY77" s="473"/>
      <c r="UGZ77" s="473"/>
      <c r="UHA77" s="473"/>
      <c r="UHB77" s="473"/>
      <c r="UHC77" s="473"/>
      <c r="UHD77" s="473"/>
      <c r="UHE77" s="473"/>
      <c r="UHF77" s="473"/>
      <c r="UHG77" s="473"/>
      <c r="UHH77" s="473"/>
      <c r="UHI77" s="473"/>
      <c r="UHJ77" s="473"/>
      <c r="UHK77" s="473"/>
      <c r="UHL77" s="473"/>
      <c r="UHM77" s="473"/>
      <c r="UHN77" s="473"/>
      <c r="UHO77" s="473"/>
      <c r="UHP77" s="473"/>
      <c r="UHQ77" s="473"/>
      <c r="UHR77" s="473"/>
      <c r="UHS77" s="473"/>
      <c r="UHT77" s="473"/>
      <c r="UHU77" s="473"/>
      <c r="UHV77" s="473"/>
      <c r="UHW77" s="473"/>
      <c r="UHX77" s="473"/>
      <c r="UHY77" s="473"/>
      <c r="UHZ77" s="473"/>
      <c r="UIA77" s="473"/>
      <c r="UIB77" s="473"/>
      <c r="UIC77" s="473"/>
      <c r="UID77" s="473"/>
      <c r="UIE77" s="473"/>
      <c r="UIF77" s="473"/>
      <c r="UIG77" s="473"/>
      <c r="UIH77" s="473"/>
      <c r="UII77" s="473"/>
      <c r="UIJ77" s="473"/>
      <c r="UIK77" s="473"/>
      <c r="UIL77" s="473"/>
      <c r="UIM77" s="473"/>
      <c r="UIN77" s="473"/>
      <c r="UIO77" s="473"/>
      <c r="UIP77" s="473"/>
      <c r="UIQ77" s="473"/>
      <c r="UIR77" s="473"/>
      <c r="UIS77" s="473"/>
      <c r="UIT77" s="473"/>
      <c r="UIU77" s="473"/>
      <c r="UIV77" s="473"/>
      <c r="UIW77" s="473"/>
      <c r="UIX77" s="473"/>
      <c r="UIY77" s="473"/>
      <c r="UIZ77" s="473"/>
      <c r="UJA77" s="473"/>
      <c r="UJB77" s="473"/>
      <c r="UJC77" s="473"/>
      <c r="UJD77" s="473"/>
      <c r="UJE77" s="473"/>
      <c r="UJF77" s="473"/>
      <c r="UJG77" s="473"/>
      <c r="UJH77" s="473"/>
      <c r="UJI77" s="473"/>
      <c r="UJJ77" s="473"/>
      <c r="UJK77" s="473"/>
      <c r="UJL77" s="473"/>
      <c r="UJM77" s="473"/>
      <c r="UJN77" s="473"/>
      <c r="UJO77" s="473"/>
      <c r="UJP77" s="473"/>
      <c r="UJQ77" s="473"/>
      <c r="UJR77" s="473"/>
      <c r="UJS77" s="473"/>
      <c r="UJT77" s="473"/>
      <c r="UJU77" s="473"/>
      <c r="UJV77" s="473"/>
      <c r="UJW77" s="473"/>
      <c r="UJX77" s="473"/>
      <c r="UJY77" s="473"/>
      <c r="UJZ77" s="473"/>
      <c r="UKA77" s="473"/>
      <c r="UKB77" s="473"/>
      <c r="UKC77" s="473"/>
      <c r="UKD77" s="473"/>
      <c r="UKE77" s="473"/>
      <c r="UKF77" s="473"/>
      <c r="UKG77" s="473"/>
      <c r="UKH77" s="473"/>
      <c r="UKI77" s="473"/>
      <c r="UKJ77" s="473"/>
      <c r="UKK77" s="473"/>
      <c r="UKL77" s="473"/>
      <c r="UKM77" s="473"/>
      <c r="UKN77" s="473"/>
      <c r="UKO77" s="473"/>
      <c r="UKP77" s="473"/>
      <c r="UKQ77" s="473"/>
      <c r="UKR77" s="473"/>
      <c r="UKS77" s="473"/>
      <c r="UKT77" s="473"/>
      <c r="UKU77" s="473"/>
      <c r="UKV77" s="473"/>
      <c r="UKW77" s="473"/>
      <c r="UKX77" s="473"/>
      <c r="UKY77" s="473"/>
      <c r="UKZ77" s="473"/>
      <c r="ULA77" s="473"/>
      <c r="ULB77" s="473"/>
      <c r="ULC77" s="473"/>
      <c r="ULD77" s="473"/>
      <c r="ULE77" s="473"/>
      <c r="ULF77" s="473"/>
      <c r="ULG77" s="473"/>
      <c r="ULH77" s="473"/>
      <c r="ULI77" s="473"/>
      <c r="ULJ77" s="473"/>
      <c r="ULK77" s="473"/>
      <c r="ULL77" s="473"/>
      <c r="ULM77" s="473"/>
      <c r="ULN77" s="473"/>
      <c r="ULO77" s="473"/>
      <c r="ULP77" s="473"/>
      <c r="ULQ77" s="473"/>
      <c r="ULR77" s="473"/>
      <c r="ULS77" s="473"/>
      <c r="ULT77" s="473"/>
      <c r="ULU77" s="473"/>
      <c r="ULV77" s="473"/>
      <c r="ULW77" s="473"/>
      <c r="ULX77" s="473"/>
      <c r="ULY77" s="473"/>
      <c r="ULZ77" s="473"/>
      <c r="UMA77" s="473"/>
      <c r="UMB77" s="473"/>
      <c r="UMC77" s="473"/>
      <c r="UMD77" s="473"/>
      <c r="UME77" s="473"/>
      <c r="UMF77" s="473"/>
      <c r="UMG77" s="473"/>
      <c r="UMH77" s="473"/>
      <c r="UMI77" s="473"/>
      <c r="UMJ77" s="473"/>
      <c r="UMK77" s="473"/>
      <c r="UML77" s="473"/>
      <c r="UMM77" s="473"/>
      <c r="UMN77" s="473"/>
      <c r="UMO77" s="473"/>
      <c r="UMP77" s="473"/>
      <c r="UMQ77" s="473"/>
      <c r="UMR77" s="473"/>
      <c r="UMS77" s="473"/>
      <c r="UMT77" s="473"/>
      <c r="UMU77" s="473"/>
      <c r="UMV77" s="473"/>
      <c r="UMW77" s="473"/>
      <c r="UMX77" s="473"/>
      <c r="UMY77" s="473"/>
      <c r="UMZ77" s="473"/>
      <c r="UNA77" s="473"/>
      <c r="UNB77" s="473"/>
      <c r="UNC77" s="473"/>
      <c r="UND77" s="473"/>
      <c r="UNE77" s="473"/>
      <c r="UNF77" s="473"/>
      <c r="UNG77" s="473"/>
      <c r="UNH77" s="473"/>
      <c r="UNI77" s="473"/>
      <c r="UNJ77" s="473"/>
      <c r="UNK77" s="473"/>
      <c r="UNL77" s="473"/>
      <c r="UNM77" s="473"/>
      <c r="UNN77" s="473"/>
      <c r="UNO77" s="473"/>
      <c r="UNP77" s="473"/>
      <c r="UNQ77" s="473"/>
      <c r="UNR77" s="473"/>
      <c r="UNS77" s="473"/>
      <c r="UNT77" s="473"/>
      <c r="UNU77" s="473"/>
      <c r="UNV77" s="473"/>
      <c r="UNW77" s="473"/>
      <c r="UNX77" s="473"/>
      <c r="UNY77" s="473"/>
      <c r="UNZ77" s="473"/>
      <c r="UOA77" s="473"/>
      <c r="UOB77" s="473"/>
      <c r="UOC77" s="473"/>
      <c r="UOD77" s="473"/>
      <c r="UOE77" s="473"/>
      <c r="UOF77" s="473"/>
      <c r="UOG77" s="473"/>
      <c r="UOH77" s="473"/>
      <c r="UOI77" s="473"/>
      <c r="UOJ77" s="473"/>
      <c r="UOK77" s="473"/>
      <c r="UOL77" s="473"/>
      <c r="UOM77" s="473"/>
      <c r="UON77" s="473"/>
      <c r="UOO77" s="473"/>
      <c r="UOP77" s="473"/>
      <c r="UOQ77" s="473"/>
      <c r="UOR77" s="473"/>
      <c r="UOS77" s="473"/>
      <c r="UOT77" s="473"/>
      <c r="UOU77" s="473"/>
      <c r="UOV77" s="473"/>
      <c r="UOW77" s="473"/>
      <c r="UOX77" s="473"/>
      <c r="UOY77" s="473"/>
      <c r="UOZ77" s="473"/>
      <c r="UPA77" s="473"/>
      <c r="UPB77" s="473"/>
      <c r="UPC77" s="473"/>
      <c r="UPD77" s="473"/>
      <c r="UPE77" s="473"/>
      <c r="UPF77" s="473"/>
      <c r="UPG77" s="473"/>
      <c r="UPH77" s="473"/>
      <c r="UPI77" s="473"/>
      <c r="UPJ77" s="473"/>
      <c r="UPK77" s="473"/>
      <c r="UPL77" s="473"/>
      <c r="UPM77" s="473"/>
      <c r="UPN77" s="473"/>
      <c r="UPO77" s="473"/>
      <c r="UPP77" s="473"/>
      <c r="UPQ77" s="473"/>
      <c r="UPR77" s="473"/>
      <c r="UPS77" s="473"/>
      <c r="UPT77" s="473"/>
      <c r="UPU77" s="473"/>
      <c r="UPV77" s="473"/>
      <c r="UPW77" s="473"/>
      <c r="UPX77" s="473"/>
      <c r="UPY77" s="473"/>
      <c r="UPZ77" s="473"/>
      <c r="UQA77" s="473"/>
      <c r="UQB77" s="473"/>
      <c r="UQC77" s="473"/>
      <c r="UQD77" s="473"/>
      <c r="UQE77" s="473"/>
      <c r="UQF77" s="473"/>
      <c r="UQG77" s="473"/>
      <c r="UQH77" s="473"/>
      <c r="UQI77" s="473"/>
      <c r="UQJ77" s="473"/>
      <c r="UQK77" s="473"/>
      <c r="UQL77" s="473"/>
      <c r="UQM77" s="473"/>
      <c r="UQN77" s="473"/>
      <c r="UQO77" s="473"/>
      <c r="UQP77" s="473"/>
      <c r="UQQ77" s="473"/>
      <c r="UQR77" s="473"/>
      <c r="UQS77" s="473"/>
      <c r="UQT77" s="473"/>
      <c r="UQU77" s="473"/>
      <c r="UQV77" s="473"/>
      <c r="UQW77" s="473"/>
      <c r="UQX77" s="473"/>
      <c r="UQY77" s="473"/>
      <c r="UQZ77" s="473"/>
      <c r="URA77" s="473"/>
      <c r="URB77" s="473"/>
      <c r="URC77" s="473"/>
      <c r="URD77" s="473"/>
      <c r="URE77" s="473"/>
      <c r="URF77" s="473"/>
      <c r="URG77" s="473"/>
      <c r="URH77" s="473"/>
      <c r="URI77" s="473"/>
      <c r="URJ77" s="473"/>
      <c r="URK77" s="473"/>
      <c r="URL77" s="473"/>
      <c r="URM77" s="473"/>
      <c r="URN77" s="473"/>
      <c r="URO77" s="473"/>
      <c r="URP77" s="473"/>
      <c r="URQ77" s="473"/>
      <c r="URR77" s="473"/>
      <c r="URS77" s="473"/>
      <c r="URT77" s="473"/>
      <c r="URU77" s="473"/>
      <c r="URV77" s="473"/>
      <c r="URW77" s="473"/>
      <c r="URX77" s="473"/>
      <c r="URY77" s="473"/>
      <c r="URZ77" s="473"/>
      <c r="USA77" s="473"/>
      <c r="USB77" s="473"/>
      <c r="USC77" s="473"/>
      <c r="USD77" s="473"/>
      <c r="USE77" s="473"/>
      <c r="USF77" s="473"/>
      <c r="USG77" s="473"/>
      <c r="USH77" s="473"/>
      <c r="USI77" s="473"/>
      <c r="USJ77" s="473"/>
      <c r="USK77" s="473"/>
      <c r="USL77" s="473"/>
      <c r="USM77" s="473"/>
      <c r="USN77" s="473"/>
      <c r="USO77" s="473"/>
      <c r="USP77" s="473"/>
      <c r="USQ77" s="473"/>
      <c r="USR77" s="473"/>
      <c r="USS77" s="473"/>
      <c r="UST77" s="473"/>
      <c r="USU77" s="473"/>
      <c r="USV77" s="473"/>
      <c r="USW77" s="473"/>
      <c r="USX77" s="473"/>
      <c r="USY77" s="473"/>
      <c r="USZ77" s="473"/>
      <c r="UTA77" s="473"/>
      <c r="UTB77" s="473"/>
      <c r="UTC77" s="473"/>
      <c r="UTD77" s="473"/>
      <c r="UTE77" s="473"/>
      <c r="UTF77" s="473"/>
      <c r="UTG77" s="473"/>
      <c r="UTH77" s="473"/>
      <c r="UTI77" s="473"/>
      <c r="UTJ77" s="473"/>
      <c r="UTK77" s="473"/>
      <c r="UTL77" s="473"/>
      <c r="UTM77" s="473"/>
      <c r="UTN77" s="473"/>
      <c r="UTO77" s="473"/>
      <c r="UTP77" s="473"/>
      <c r="UTQ77" s="473"/>
      <c r="UTR77" s="473"/>
      <c r="UTS77" s="473"/>
      <c r="UTT77" s="473"/>
      <c r="UTU77" s="473"/>
      <c r="UTV77" s="473"/>
      <c r="UTW77" s="473"/>
      <c r="UTX77" s="473"/>
      <c r="UTY77" s="473"/>
      <c r="UTZ77" s="473"/>
      <c r="UUA77" s="473"/>
      <c r="UUB77" s="473"/>
      <c r="UUC77" s="473"/>
      <c r="UUD77" s="473"/>
      <c r="UUE77" s="473"/>
      <c r="UUF77" s="473"/>
      <c r="UUG77" s="473"/>
      <c r="UUH77" s="473"/>
      <c r="UUI77" s="473"/>
      <c r="UUJ77" s="473"/>
      <c r="UUK77" s="473"/>
      <c r="UUL77" s="473"/>
      <c r="UUM77" s="473"/>
      <c r="UUN77" s="473"/>
      <c r="UUO77" s="473"/>
      <c r="UUP77" s="473"/>
      <c r="UUQ77" s="473"/>
      <c r="UUR77" s="473"/>
      <c r="UUS77" s="473"/>
      <c r="UUT77" s="473"/>
      <c r="UUU77" s="473"/>
      <c r="UUV77" s="473"/>
      <c r="UUW77" s="473"/>
      <c r="UUX77" s="473"/>
      <c r="UUY77" s="473"/>
      <c r="UUZ77" s="473"/>
      <c r="UVA77" s="473"/>
      <c r="UVB77" s="473"/>
      <c r="UVC77" s="473"/>
      <c r="UVD77" s="473"/>
      <c r="UVE77" s="473"/>
      <c r="UVF77" s="473"/>
      <c r="UVG77" s="473"/>
      <c r="UVH77" s="473"/>
      <c r="UVI77" s="473"/>
      <c r="UVJ77" s="473"/>
      <c r="UVK77" s="473"/>
      <c r="UVL77" s="473"/>
      <c r="UVM77" s="473"/>
      <c r="UVN77" s="473"/>
      <c r="UVO77" s="473"/>
      <c r="UVP77" s="473"/>
      <c r="UVQ77" s="473"/>
      <c r="UVR77" s="473"/>
      <c r="UVS77" s="473"/>
      <c r="UVT77" s="473"/>
      <c r="UVU77" s="473"/>
      <c r="UVV77" s="473"/>
      <c r="UVW77" s="473"/>
      <c r="UVX77" s="473"/>
      <c r="UVY77" s="473"/>
      <c r="UVZ77" s="473"/>
      <c r="UWA77" s="473"/>
      <c r="UWB77" s="473"/>
      <c r="UWC77" s="473"/>
      <c r="UWD77" s="473"/>
      <c r="UWE77" s="473"/>
      <c r="UWF77" s="473"/>
      <c r="UWG77" s="473"/>
      <c r="UWH77" s="473"/>
      <c r="UWI77" s="473"/>
      <c r="UWJ77" s="473"/>
      <c r="UWK77" s="473"/>
      <c r="UWL77" s="473"/>
      <c r="UWM77" s="473"/>
      <c r="UWN77" s="473"/>
      <c r="UWO77" s="473"/>
      <c r="UWP77" s="473"/>
      <c r="UWQ77" s="473"/>
      <c r="UWR77" s="473"/>
      <c r="UWS77" s="473"/>
      <c r="UWT77" s="473"/>
      <c r="UWU77" s="473"/>
      <c r="UWV77" s="473"/>
      <c r="UWW77" s="473"/>
      <c r="UWX77" s="473"/>
      <c r="UWY77" s="473"/>
      <c r="UWZ77" s="473"/>
      <c r="UXA77" s="473"/>
      <c r="UXB77" s="473"/>
      <c r="UXC77" s="473"/>
      <c r="UXD77" s="473"/>
      <c r="UXE77" s="473"/>
      <c r="UXF77" s="473"/>
      <c r="UXG77" s="473"/>
      <c r="UXH77" s="473"/>
      <c r="UXI77" s="473"/>
      <c r="UXJ77" s="473"/>
      <c r="UXK77" s="473"/>
      <c r="UXL77" s="473"/>
      <c r="UXM77" s="473"/>
      <c r="UXN77" s="473"/>
      <c r="UXO77" s="473"/>
      <c r="UXP77" s="473"/>
      <c r="UXQ77" s="473"/>
      <c r="UXR77" s="473"/>
      <c r="UXS77" s="473"/>
      <c r="UXT77" s="473"/>
      <c r="UXU77" s="473"/>
      <c r="UXV77" s="473"/>
      <c r="UXW77" s="473"/>
      <c r="UXX77" s="473"/>
      <c r="UXY77" s="473"/>
      <c r="UXZ77" s="473"/>
      <c r="UYA77" s="473"/>
      <c r="UYB77" s="473"/>
      <c r="UYC77" s="473"/>
      <c r="UYD77" s="473"/>
      <c r="UYE77" s="473"/>
      <c r="UYF77" s="473"/>
      <c r="UYG77" s="473"/>
      <c r="UYH77" s="473"/>
      <c r="UYI77" s="473"/>
      <c r="UYJ77" s="473"/>
      <c r="UYK77" s="473"/>
      <c r="UYL77" s="473"/>
      <c r="UYM77" s="473"/>
      <c r="UYN77" s="473"/>
      <c r="UYO77" s="473"/>
      <c r="UYP77" s="473"/>
      <c r="UYQ77" s="473"/>
      <c r="UYR77" s="473"/>
      <c r="UYS77" s="473"/>
      <c r="UYT77" s="473"/>
      <c r="UYU77" s="473"/>
      <c r="UYV77" s="473"/>
      <c r="UYW77" s="473"/>
      <c r="UYX77" s="473"/>
      <c r="UYY77" s="473"/>
      <c r="UYZ77" s="473"/>
      <c r="UZA77" s="473"/>
      <c r="UZB77" s="473"/>
      <c r="UZC77" s="473"/>
      <c r="UZD77" s="473"/>
      <c r="UZE77" s="473"/>
      <c r="UZF77" s="473"/>
      <c r="UZG77" s="473"/>
      <c r="UZH77" s="473"/>
      <c r="UZI77" s="473"/>
      <c r="UZJ77" s="473"/>
      <c r="UZK77" s="473"/>
      <c r="UZL77" s="473"/>
      <c r="UZM77" s="473"/>
      <c r="UZN77" s="473"/>
      <c r="UZO77" s="473"/>
      <c r="UZP77" s="473"/>
      <c r="UZQ77" s="473"/>
      <c r="UZR77" s="473"/>
      <c r="UZS77" s="473"/>
      <c r="UZT77" s="473"/>
      <c r="UZU77" s="473"/>
      <c r="UZV77" s="473"/>
      <c r="UZW77" s="473"/>
      <c r="UZX77" s="473"/>
      <c r="UZY77" s="473"/>
      <c r="UZZ77" s="473"/>
      <c r="VAA77" s="473"/>
      <c r="VAB77" s="473"/>
      <c r="VAC77" s="473"/>
      <c r="VAD77" s="473"/>
      <c r="VAE77" s="473"/>
      <c r="VAF77" s="473"/>
      <c r="VAG77" s="473"/>
      <c r="VAH77" s="473"/>
      <c r="VAI77" s="473"/>
      <c r="VAJ77" s="473"/>
      <c r="VAK77" s="473"/>
      <c r="VAL77" s="473"/>
      <c r="VAM77" s="473"/>
      <c r="VAN77" s="473"/>
      <c r="VAO77" s="473"/>
      <c r="VAP77" s="473"/>
      <c r="VAQ77" s="473"/>
      <c r="VAR77" s="473"/>
      <c r="VAS77" s="473"/>
      <c r="VAT77" s="473"/>
      <c r="VAU77" s="473"/>
      <c r="VAV77" s="473"/>
      <c r="VAW77" s="473"/>
      <c r="VAX77" s="473"/>
      <c r="VAY77" s="473"/>
      <c r="VAZ77" s="473"/>
      <c r="VBA77" s="473"/>
      <c r="VBB77" s="473"/>
      <c r="VBC77" s="473"/>
      <c r="VBD77" s="473"/>
      <c r="VBE77" s="473"/>
      <c r="VBF77" s="473"/>
      <c r="VBG77" s="473"/>
      <c r="VBH77" s="473"/>
      <c r="VBI77" s="473"/>
      <c r="VBJ77" s="473"/>
      <c r="VBK77" s="473"/>
      <c r="VBL77" s="473"/>
      <c r="VBM77" s="473"/>
      <c r="VBN77" s="473"/>
      <c r="VBO77" s="473"/>
      <c r="VBP77" s="473"/>
      <c r="VBQ77" s="473"/>
      <c r="VBR77" s="473"/>
      <c r="VBS77" s="473"/>
      <c r="VBT77" s="473"/>
      <c r="VBU77" s="473"/>
      <c r="VBV77" s="473"/>
      <c r="VBW77" s="473"/>
      <c r="VBX77" s="473"/>
      <c r="VBY77" s="473"/>
      <c r="VBZ77" s="473"/>
      <c r="VCA77" s="473"/>
      <c r="VCB77" s="473"/>
      <c r="VCC77" s="473"/>
      <c r="VCD77" s="473"/>
      <c r="VCE77" s="473"/>
      <c r="VCF77" s="473"/>
      <c r="VCG77" s="473"/>
      <c r="VCH77" s="473"/>
      <c r="VCI77" s="473"/>
      <c r="VCJ77" s="473"/>
      <c r="VCK77" s="473"/>
      <c r="VCL77" s="473"/>
      <c r="VCM77" s="473"/>
      <c r="VCN77" s="473"/>
      <c r="VCO77" s="473"/>
      <c r="VCP77" s="473"/>
      <c r="VCQ77" s="473"/>
      <c r="VCR77" s="473"/>
      <c r="VCS77" s="473"/>
      <c r="VCT77" s="473"/>
      <c r="VCU77" s="473"/>
      <c r="VCV77" s="473"/>
      <c r="VCW77" s="473"/>
      <c r="VCX77" s="473"/>
      <c r="VCY77" s="473"/>
      <c r="VCZ77" s="473"/>
      <c r="VDA77" s="473"/>
      <c r="VDB77" s="473"/>
      <c r="VDC77" s="473"/>
      <c r="VDD77" s="473"/>
      <c r="VDE77" s="473"/>
      <c r="VDF77" s="473"/>
      <c r="VDG77" s="473"/>
      <c r="VDH77" s="473"/>
      <c r="VDI77" s="473"/>
      <c r="VDJ77" s="473"/>
      <c r="VDK77" s="473"/>
      <c r="VDL77" s="473"/>
      <c r="VDM77" s="473"/>
      <c r="VDN77" s="473"/>
      <c r="VDO77" s="473"/>
      <c r="VDP77" s="473"/>
      <c r="VDQ77" s="473"/>
      <c r="VDR77" s="473"/>
      <c r="VDS77" s="473"/>
      <c r="VDT77" s="473"/>
      <c r="VDU77" s="473"/>
      <c r="VDV77" s="473"/>
      <c r="VDW77" s="473"/>
      <c r="VDX77" s="473"/>
      <c r="VDY77" s="473"/>
      <c r="VDZ77" s="473"/>
      <c r="VEA77" s="473"/>
      <c r="VEB77" s="473"/>
      <c r="VEC77" s="473"/>
      <c r="VED77" s="473"/>
      <c r="VEE77" s="473"/>
      <c r="VEF77" s="473"/>
      <c r="VEG77" s="473"/>
      <c r="VEH77" s="473"/>
      <c r="VEI77" s="473"/>
      <c r="VEJ77" s="473"/>
      <c r="VEK77" s="473"/>
      <c r="VEL77" s="473"/>
      <c r="VEM77" s="473"/>
      <c r="VEN77" s="473"/>
      <c r="VEO77" s="473"/>
      <c r="VEP77" s="473"/>
      <c r="VEQ77" s="473"/>
      <c r="VER77" s="473"/>
      <c r="VES77" s="473"/>
      <c r="VET77" s="473"/>
      <c r="VEU77" s="473"/>
      <c r="VEV77" s="473"/>
      <c r="VEW77" s="473"/>
      <c r="VEX77" s="473"/>
      <c r="VEY77" s="473"/>
      <c r="VEZ77" s="473"/>
      <c r="VFA77" s="473"/>
      <c r="VFB77" s="473"/>
      <c r="VFC77" s="473"/>
      <c r="VFD77" s="473"/>
      <c r="VFE77" s="473"/>
      <c r="VFF77" s="473"/>
      <c r="VFG77" s="473"/>
      <c r="VFH77" s="473"/>
      <c r="VFI77" s="473"/>
      <c r="VFJ77" s="473"/>
      <c r="VFK77" s="473"/>
      <c r="VFL77" s="473"/>
      <c r="VFM77" s="473"/>
      <c r="VFN77" s="473"/>
      <c r="VFO77" s="473"/>
      <c r="VFP77" s="473"/>
      <c r="VFQ77" s="473"/>
      <c r="VFR77" s="473"/>
      <c r="VFS77" s="473"/>
      <c r="VFT77" s="473"/>
      <c r="VFU77" s="473"/>
      <c r="VFV77" s="473"/>
      <c r="VFW77" s="473"/>
      <c r="VFX77" s="473"/>
      <c r="VFY77" s="473"/>
      <c r="VFZ77" s="473"/>
      <c r="VGA77" s="473"/>
      <c r="VGB77" s="473"/>
      <c r="VGC77" s="473"/>
      <c r="VGD77" s="473"/>
      <c r="VGE77" s="473"/>
      <c r="VGF77" s="473"/>
      <c r="VGG77" s="473"/>
      <c r="VGH77" s="473"/>
      <c r="VGI77" s="473"/>
      <c r="VGJ77" s="473"/>
      <c r="VGK77" s="473"/>
      <c r="VGL77" s="473"/>
      <c r="VGM77" s="473"/>
      <c r="VGN77" s="473"/>
      <c r="VGO77" s="473"/>
      <c r="VGP77" s="473"/>
      <c r="VGQ77" s="473"/>
      <c r="VGR77" s="473"/>
      <c r="VGS77" s="473"/>
      <c r="VGT77" s="473"/>
      <c r="VGU77" s="473"/>
      <c r="VGV77" s="473"/>
      <c r="VGW77" s="473"/>
      <c r="VGX77" s="473"/>
      <c r="VGY77" s="473"/>
      <c r="VGZ77" s="473"/>
      <c r="VHA77" s="473"/>
      <c r="VHB77" s="473"/>
      <c r="VHC77" s="473"/>
      <c r="VHD77" s="473"/>
      <c r="VHE77" s="473"/>
      <c r="VHF77" s="473"/>
      <c r="VHG77" s="473"/>
      <c r="VHH77" s="473"/>
      <c r="VHI77" s="473"/>
      <c r="VHJ77" s="473"/>
      <c r="VHK77" s="473"/>
      <c r="VHL77" s="473"/>
      <c r="VHM77" s="473"/>
      <c r="VHN77" s="473"/>
      <c r="VHO77" s="473"/>
      <c r="VHP77" s="473"/>
      <c r="VHQ77" s="473"/>
      <c r="VHR77" s="473"/>
      <c r="VHS77" s="473"/>
      <c r="VHT77" s="473"/>
      <c r="VHU77" s="473"/>
      <c r="VHV77" s="473"/>
      <c r="VHW77" s="473"/>
      <c r="VHX77" s="473"/>
      <c r="VHY77" s="473"/>
      <c r="VHZ77" s="473"/>
      <c r="VIA77" s="473"/>
      <c r="VIB77" s="473"/>
      <c r="VIC77" s="473"/>
      <c r="VID77" s="473"/>
      <c r="VIE77" s="473"/>
      <c r="VIF77" s="473"/>
      <c r="VIG77" s="473"/>
      <c r="VIH77" s="473"/>
      <c r="VII77" s="473"/>
      <c r="VIJ77" s="473"/>
      <c r="VIK77" s="473"/>
      <c r="VIL77" s="473"/>
      <c r="VIM77" s="473"/>
      <c r="VIN77" s="473"/>
      <c r="VIO77" s="473"/>
      <c r="VIP77" s="473"/>
      <c r="VIQ77" s="473"/>
      <c r="VIR77" s="473"/>
      <c r="VIS77" s="473"/>
      <c r="VIT77" s="473"/>
      <c r="VIU77" s="473"/>
      <c r="VIV77" s="473"/>
      <c r="VIW77" s="473"/>
      <c r="VIX77" s="473"/>
      <c r="VIY77" s="473"/>
      <c r="VIZ77" s="473"/>
      <c r="VJA77" s="473"/>
      <c r="VJB77" s="473"/>
      <c r="VJC77" s="473"/>
      <c r="VJD77" s="473"/>
      <c r="VJE77" s="473"/>
      <c r="VJF77" s="473"/>
      <c r="VJG77" s="473"/>
      <c r="VJH77" s="473"/>
      <c r="VJI77" s="473"/>
      <c r="VJJ77" s="473"/>
      <c r="VJK77" s="473"/>
      <c r="VJL77" s="473"/>
      <c r="VJM77" s="473"/>
      <c r="VJN77" s="473"/>
      <c r="VJO77" s="473"/>
      <c r="VJP77" s="473"/>
      <c r="VJQ77" s="473"/>
      <c r="VJR77" s="473"/>
      <c r="VJS77" s="473"/>
      <c r="VJT77" s="473"/>
      <c r="VJU77" s="473"/>
      <c r="VJV77" s="473"/>
      <c r="VJW77" s="473"/>
      <c r="VJX77" s="473"/>
      <c r="VJY77" s="473"/>
      <c r="VJZ77" s="473"/>
      <c r="VKA77" s="473"/>
      <c r="VKB77" s="473"/>
      <c r="VKC77" s="473"/>
      <c r="VKD77" s="473"/>
      <c r="VKE77" s="473"/>
      <c r="VKF77" s="473"/>
      <c r="VKG77" s="473"/>
      <c r="VKH77" s="473"/>
      <c r="VKI77" s="473"/>
      <c r="VKJ77" s="473"/>
      <c r="VKK77" s="473"/>
      <c r="VKL77" s="473"/>
      <c r="VKM77" s="473"/>
      <c r="VKN77" s="473"/>
      <c r="VKO77" s="473"/>
      <c r="VKP77" s="473"/>
      <c r="VKQ77" s="473"/>
      <c r="VKR77" s="473"/>
      <c r="VKS77" s="473"/>
      <c r="VKT77" s="473"/>
      <c r="VKU77" s="473"/>
      <c r="VKV77" s="473"/>
      <c r="VKW77" s="473"/>
      <c r="VKX77" s="473"/>
      <c r="VKY77" s="473"/>
      <c r="VKZ77" s="473"/>
      <c r="VLA77" s="473"/>
      <c r="VLB77" s="473"/>
      <c r="VLC77" s="473"/>
      <c r="VLD77" s="473"/>
      <c r="VLE77" s="473"/>
      <c r="VLF77" s="473"/>
      <c r="VLG77" s="473"/>
      <c r="VLH77" s="473"/>
      <c r="VLI77" s="473"/>
      <c r="VLJ77" s="473"/>
      <c r="VLK77" s="473"/>
      <c r="VLL77" s="473"/>
      <c r="VLM77" s="473"/>
      <c r="VLN77" s="473"/>
      <c r="VLO77" s="473"/>
      <c r="VLP77" s="473"/>
      <c r="VLQ77" s="473"/>
      <c r="VLR77" s="473"/>
      <c r="VLS77" s="473"/>
      <c r="VLT77" s="473"/>
      <c r="VLU77" s="473"/>
      <c r="VLV77" s="473"/>
      <c r="VLW77" s="473"/>
      <c r="VLX77" s="473"/>
      <c r="VLY77" s="473"/>
      <c r="VLZ77" s="473"/>
      <c r="VMA77" s="473"/>
      <c r="VMB77" s="473"/>
      <c r="VMC77" s="473"/>
      <c r="VMD77" s="473"/>
      <c r="VME77" s="473"/>
      <c r="VMF77" s="473"/>
      <c r="VMG77" s="473"/>
      <c r="VMH77" s="473"/>
      <c r="VMI77" s="473"/>
      <c r="VMJ77" s="473"/>
      <c r="VMK77" s="473"/>
      <c r="VML77" s="473"/>
      <c r="VMM77" s="473"/>
      <c r="VMN77" s="473"/>
      <c r="VMO77" s="473"/>
      <c r="VMP77" s="473"/>
      <c r="VMQ77" s="473"/>
      <c r="VMR77" s="473"/>
      <c r="VMS77" s="473"/>
      <c r="VMT77" s="473"/>
      <c r="VMU77" s="473"/>
      <c r="VMV77" s="473"/>
      <c r="VMW77" s="473"/>
      <c r="VMX77" s="473"/>
      <c r="VMY77" s="473"/>
      <c r="VMZ77" s="473"/>
      <c r="VNA77" s="473"/>
      <c r="VNB77" s="473"/>
      <c r="VNC77" s="473"/>
      <c r="VND77" s="473"/>
      <c r="VNE77" s="473"/>
      <c r="VNF77" s="473"/>
      <c r="VNG77" s="473"/>
      <c r="VNH77" s="473"/>
      <c r="VNI77" s="473"/>
      <c r="VNJ77" s="473"/>
      <c r="VNK77" s="473"/>
      <c r="VNL77" s="473"/>
      <c r="VNM77" s="473"/>
      <c r="VNN77" s="473"/>
      <c r="VNO77" s="473"/>
      <c r="VNP77" s="473"/>
      <c r="VNQ77" s="473"/>
      <c r="VNR77" s="473"/>
      <c r="VNS77" s="473"/>
      <c r="VNT77" s="473"/>
      <c r="VNU77" s="473"/>
      <c r="VNV77" s="473"/>
      <c r="VNW77" s="473"/>
      <c r="VNX77" s="473"/>
      <c r="VNY77" s="473"/>
      <c r="VNZ77" s="473"/>
      <c r="VOA77" s="473"/>
      <c r="VOB77" s="473"/>
      <c r="VOC77" s="473"/>
      <c r="VOD77" s="473"/>
      <c r="VOE77" s="473"/>
      <c r="VOF77" s="473"/>
      <c r="VOG77" s="473"/>
      <c r="VOH77" s="473"/>
      <c r="VOI77" s="473"/>
      <c r="VOJ77" s="473"/>
      <c r="VOK77" s="473"/>
      <c r="VOL77" s="473"/>
      <c r="VOM77" s="473"/>
      <c r="VON77" s="473"/>
      <c r="VOO77" s="473"/>
      <c r="VOP77" s="473"/>
      <c r="VOQ77" s="473"/>
      <c r="VOR77" s="473"/>
      <c r="VOS77" s="473"/>
      <c r="VOT77" s="473"/>
      <c r="VOU77" s="473"/>
      <c r="VOV77" s="473"/>
      <c r="VOW77" s="473"/>
      <c r="VOX77" s="473"/>
      <c r="VOY77" s="473"/>
      <c r="VOZ77" s="473"/>
      <c r="VPA77" s="473"/>
      <c r="VPB77" s="473"/>
      <c r="VPC77" s="473"/>
      <c r="VPD77" s="473"/>
      <c r="VPE77" s="473"/>
      <c r="VPF77" s="473"/>
      <c r="VPG77" s="473"/>
      <c r="VPH77" s="473"/>
      <c r="VPI77" s="473"/>
      <c r="VPJ77" s="473"/>
      <c r="VPK77" s="473"/>
      <c r="VPL77" s="473"/>
      <c r="VPM77" s="473"/>
      <c r="VPN77" s="473"/>
      <c r="VPO77" s="473"/>
      <c r="VPP77" s="473"/>
      <c r="VPQ77" s="473"/>
      <c r="VPR77" s="473"/>
      <c r="VPS77" s="473"/>
      <c r="VPT77" s="473"/>
      <c r="VPU77" s="473"/>
      <c r="VPV77" s="473"/>
      <c r="VPW77" s="473"/>
      <c r="VPX77" s="473"/>
      <c r="VPY77" s="473"/>
      <c r="VPZ77" s="473"/>
      <c r="VQA77" s="473"/>
      <c r="VQB77" s="473"/>
      <c r="VQC77" s="473"/>
      <c r="VQD77" s="473"/>
      <c r="VQE77" s="473"/>
      <c r="VQF77" s="473"/>
      <c r="VQG77" s="473"/>
      <c r="VQH77" s="473"/>
      <c r="VQI77" s="473"/>
      <c r="VQJ77" s="473"/>
      <c r="VQK77" s="473"/>
      <c r="VQL77" s="473"/>
      <c r="VQM77" s="473"/>
      <c r="VQN77" s="473"/>
      <c r="VQO77" s="473"/>
      <c r="VQP77" s="473"/>
      <c r="VQQ77" s="473"/>
      <c r="VQR77" s="473"/>
      <c r="VQS77" s="473"/>
      <c r="VQT77" s="473"/>
      <c r="VQU77" s="473"/>
      <c r="VQV77" s="473"/>
      <c r="VQW77" s="473"/>
      <c r="VQX77" s="473"/>
      <c r="VQY77" s="473"/>
      <c r="VQZ77" s="473"/>
      <c r="VRA77" s="473"/>
      <c r="VRB77" s="473"/>
      <c r="VRC77" s="473"/>
      <c r="VRD77" s="473"/>
      <c r="VRE77" s="473"/>
      <c r="VRF77" s="473"/>
      <c r="VRG77" s="473"/>
      <c r="VRH77" s="473"/>
      <c r="VRI77" s="473"/>
      <c r="VRJ77" s="473"/>
      <c r="VRK77" s="473"/>
      <c r="VRL77" s="473"/>
      <c r="VRM77" s="473"/>
      <c r="VRN77" s="473"/>
      <c r="VRO77" s="473"/>
      <c r="VRP77" s="473"/>
      <c r="VRQ77" s="473"/>
      <c r="VRR77" s="473"/>
      <c r="VRS77" s="473"/>
      <c r="VRT77" s="473"/>
      <c r="VRU77" s="473"/>
      <c r="VRV77" s="473"/>
      <c r="VRW77" s="473"/>
      <c r="VRX77" s="473"/>
      <c r="VRY77" s="473"/>
      <c r="VRZ77" s="473"/>
      <c r="VSA77" s="473"/>
      <c r="VSB77" s="473"/>
      <c r="VSC77" s="473"/>
      <c r="VSD77" s="473"/>
      <c r="VSE77" s="473"/>
      <c r="VSF77" s="473"/>
      <c r="VSG77" s="473"/>
      <c r="VSH77" s="473"/>
      <c r="VSI77" s="473"/>
      <c r="VSJ77" s="473"/>
      <c r="VSK77" s="473"/>
      <c r="VSL77" s="473"/>
      <c r="VSM77" s="473"/>
      <c r="VSN77" s="473"/>
      <c r="VSO77" s="473"/>
      <c r="VSP77" s="473"/>
      <c r="VSQ77" s="473"/>
      <c r="VSR77" s="473"/>
      <c r="VSS77" s="473"/>
      <c r="VST77" s="473"/>
      <c r="VSU77" s="473"/>
      <c r="VSV77" s="473"/>
      <c r="VSW77" s="473"/>
      <c r="VSX77" s="473"/>
      <c r="VSY77" s="473"/>
      <c r="VSZ77" s="473"/>
      <c r="VTA77" s="473"/>
      <c r="VTB77" s="473"/>
      <c r="VTC77" s="473"/>
      <c r="VTD77" s="473"/>
      <c r="VTE77" s="473"/>
      <c r="VTF77" s="473"/>
      <c r="VTG77" s="473"/>
      <c r="VTH77" s="473"/>
      <c r="VTI77" s="473"/>
      <c r="VTJ77" s="473"/>
      <c r="VTK77" s="473"/>
      <c r="VTL77" s="473"/>
      <c r="VTM77" s="473"/>
      <c r="VTN77" s="473"/>
      <c r="VTO77" s="473"/>
      <c r="VTP77" s="473"/>
      <c r="VTQ77" s="473"/>
      <c r="VTR77" s="473"/>
      <c r="VTS77" s="473"/>
      <c r="VTT77" s="473"/>
      <c r="VTU77" s="473"/>
      <c r="VTV77" s="473"/>
      <c r="VTW77" s="473"/>
      <c r="VTX77" s="473"/>
      <c r="VTY77" s="473"/>
      <c r="VTZ77" s="473"/>
      <c r="VUA77" s="473"/>
      <c r="VUB77" s="473"/>
      <c r="VUC77" s="473"/>
      <c r="VUD77" s="473"/>
      <c r="VUE77" s="473"/>
      <c r="VUF77" s="473"/>
      <c r="VUG77" s="473"/>
      <c r="VUH77" s="473"/>
      <c r="VUI77" s="473"/>
      <c r="VUJ77" s="473"/>
      <c r="VUK77" s="473"/>
      <c r="VUL77" s="473"/>
      <c r="VUM77" s="473"/>
      <c r="VUN77" s="473"/>
      <c r="VUO77" s="473"/>
      <c r="VUP77" s="473"/>
      <c r="VUQ77" s="473"/>
      <c r="VUR77" s="473"/>
      <c r="VUS77" s="473"/>
      <c r="VUT77" s="473"/>
      <c r="VUU77" s="473"/>
      <c r="VUV77" s="473"/>
      <c r="VUW77" s="473"/>
      <c r="VUX77" s="473"/>
      <c r="VUY77" s="473"/>
      <c r="VUZ77" s="473"/>
      <c r="VVA77" s="473"/>
      <c r="VVB77" s="473"/>
      <c r="VVC77" s="473"/>
      <c r="VVD77" s="473"/>
      <c r="VVE77" s="473"/>
      <c r="VVF77" s="473"/>
      <c r="VVG77" s="473"/>
      <c r="VVH77" s="473"/>
      <c r="VVI77" s="473"/>
      <c r="VVJ77" s="473"/>
      <c r="VVK77" s="473"/>
      <c r="VVL77" s="473"/>
      <c r="VVM77" s="473"/>
      <c r="VVN77" s="473"/>
      <c r="VVO77" s="473"/>
      <c r="VVP77" s="473"/>
      <c r="VVQ77" s="473"/>
      <c r="VVR77" s="473"/>
      <c r="VVS77" s="473"/>
      <c r="VVT77" s="473"/>
      <c r="VVU77" s="473"/>
      <c r="VVV77" s="473"/>
      <c r="VVW77" s="473"/>
      <c r="VVX77" s="473"/>
      <c r="VVY77" s="473"/>
      <c r="VVZ77" s="473"/>
      <c r="VWA77" s="473"/>
      <c r="VWB77" s="473"/>
      <c r="VWC77" s="473"/>
      <c r="VWD77" s="473"/>
      <c r="VWE77" s="473"/>
      <c r="VWF77" s="473"/>
      <c r="VWG77" s="473"/>
      <c r="VWH77" s="473"/>
      <c r="VWI77" s="473"/>
      <c r="VWJ77" s="473"/>
      <c r="VWK77" s="473"/>
      <c r="VWL77" s="473"/>
      <c r="VWM77" s="473"/>
      <c r="VWN77" s="473"/>
      <c r="VWO77" s="473"/>
      <c r="VWP77" s="473"/>
      <c r="VWQ77" s="473"/>
      <c r="VWR77" s="473"/>
      <c r="VWS77" s="473"/>
      <c r="VWT77" s="473"/>
      <c r="VWU77" s="473"/>
      <c r="VWV77" s="473"/>
      <c r="VWW77" s="473"/>
      <c r="VWX77" s="473"/>
      <c r="VWY77" s="473"/>
      <c r="VWZ77" s="473"/>
      <c r="VXA77" s="473"/>
      <c r="VXB77" s="473"/>
      <c r="VXC77" s="473"/>
      <c r="VXD77" s="473"/>
      <c r="VXE77" s="473"/>
      <c r="VXF77" s="473"/>
      <c r="VXG77" s="473"/>
      <c r="VXH77" s="473"/>
      <c r="VXI77" s="473"/>
      <c r="VXJ77" s="473"/>
      <c r="VXK77" s="473"/>
      <c r="VXL77" s="473"/>
      <c r="VXM77" s="473"/>
      <c r="VXN77" s="473"/>
      <c r="VXO77" s="473"/>
      <c r="VXP77" s="473"/>
      <c r="VXQ77" s="473"/>
      <c r="VXR77" s="473"/>
      <c r="VXS77" s="473"/>
      <c r="VXT77" s="473"/>
      <c r="VXU77" s="473"/>
      <c r="VXV77" s="473"/>
      <c r="VXW77" s="473"/>
      <c r="VXX77" s="473"/>
      <c r="VXY77" s="473"/>
      <c r="VXZ77" s="473"/>
      <c r="VYA77" s="473"/>
      <c r="VYB77" s="473"/>
      <c r="VYC77" s="473"/>
      <c r="VYD77" s="473"/>
      <c r="VYE77" s="473"/>
      <c r="VYF77" s="473"/>
      <c r="VYG77" s="473"/>
      <c r="VYH77" s="473"/>
      <c r="VYI77" s="473"/>
      <c r="VYJ77" s="473"/>
      <c r="VYK77" s="473"/>
      <c r="VYL77" s="473"/>
      <c r="VYM77" s="473"/>
      <c r="VYN77" s="473"/>
      <c r="VYO77" s="473"/>
      <c r="VYP77" s="473"/>
      <c r="VYQ77" s="473"/>
      <c r="VYR77" s="473"/>
      <c r="VYS77" s="473"/>
      <c r="VYT77" s="473"/>
      <c r="VYU77" s="473"/>
      <c r="VYV77" s="473"/>
      <c r="VYW77" s="473"/>
      <c r="VYX77" s="473"/>
      <c r="VYY77" s="473"/>
      <c r="VYZ77" s="473"/>
      <c r="VZA77" s="473"/>
      <c r="VZB77" s="473"/>
      <c r="VZC77" s="473"/>
      <c r="VZD77" s="473"/>
      <c r="VZE77" s="473"/>
      <c r="VZF77" s="473"/>
      <c r="VZG77" s="473"/>
      <c r="VZH77" s="473"/>
      <c r="VZI77" s="473"/>
      <c r="VZJ77" s="473"/>
      <c r="VZK77" s="473"/>
      <c r="VZL77" s="473"/>
      <c r="VZM77" s="473"/>
      <c r="VZN77" s="473"/>
      <c r="VZO77" s="473"/>
      <c r="VZP77" s="473"/>
      <c r="VZQ77" s="473"/>
      <c r="VZR77" s="473"/>
      <c r="VZS77" s="473"/>
      <c r="VZT77" s="473"/>
      <c r="VZU77" s="473"/>
      <c r="VZV77" s="473"/>
      <c r="VZW77" s="473"/>
      <c r="VZX77" s="473"/>
      <c r="VZY77" s="473"/>
      <c r="VZZ77" s="473"/>
      <c r="WAA77" s="473"/>
      <c r="WAB77" s="473"/>
      <c r="WAC77" s="473"/>
      <c r="WAD77" s="473"/>
      <c r="WAE77" s="473"/>
      <c r="WAF77" s="473"/>
      <c r="WAG77" s="473"/>
      <c r="WAH77" s="473"/>
      <c r="WAI77" s="473"/>
      <c r="WAJ77" s="473"/>
      <c r="WAK77" s="473"/>
      <c r="WAL77" s="473"/>
      <c r="WAM77" s="473"/>
      <c r="WAN77" s="473"/>
      <c r="WAO77" s="473"/>
      <c r="WAP77" s="473"/>
      <c r="WAQ77" s="473"/>
      <c r="WAR77" s="473"/>
      <c r="WAS77" s="473"/>
      <c r="WAT77" s="473"/>
      <c r="WAU77" s="473"/>
      <c r="WAV77" s="473"/>
      <c r="WAW77" s="473"/>
      <c r="WAX77" s="473"/>
      <c r="WAY77" s="473"/>
      <c r="WAZ77" s="473"/>
      <c r="WBA77" s="473"/>
      <c r="WBB77" s="473"/>
      <c r="WBC77" s="473"/>
      <c r="WBD77" s="473"/>
      <c r="WBE77" s="473"/>
      <c r="WBF77" s="473"/>
      <c r="WBG77" s="473"/>
      <c r="WBH77" s="473"/>
      <c r="WBI77" s="473"/>
      <c r="WBJ77" s="473"/>
      <c r="WBK77" s="473"/>
      <c r="WBL77" s="473"/>
      <c r="WBM77" s="473"/>
      <c r="WBN77" s="473"/>
      <c r="WBO77" s="473"/>
      <c r="WBP77" s="473"/>
      <c r="WBQ77" s="473"/>
      <c r="WBR77" s="473"/>
      <c r="WBS77" s="473"/>
      <c r="WBT77" s="473"/>
      <c r="WBU77" s="473"/>
      <c r="WBV77" s="473"/>
      <c r="WBW77" s="473"/>
      <c r="WBX77" s="473"/>
      <c r="WBY77" s="473"/>
      <c r="WBZ77" s="473"/>
      <c r="WCA77" s="473"/>
      <c r="WCB77" s="473"/>
      <c r="WCC77" s="473"/>
      <c r="WCD77" s="473"/>
      <c r="WCE77" s="473"/>
      <c r="WCF77" s="473"/>
      <c r="WCG77" s="473"/>
      <c r="WCH77" s="473"/>
      <c r="WCI77" s="473"/>
      <c r="WCJ77" s="473"/>
      <c r="WCK77" s="473"/>
      <c r="WCL77" s="473"/>
      <c r="WCM77" s="473"/>
      <c r="WCN77" s="473"/>
      <c r="WCO77" s="473"/>
      <c r="WCP77" s="473"/>
      <c r="WCQ77" s="473"/>
      <c r="WCR77" s="473"/>
      <c r="WCS77" s="473"/>
      <c r="WCT77" s="473"/>
      <c r="WCU77" s="473"/>
      <c r="WCV77" s="473"/>
      <c r="WCW77" s="473"/>
      <c r="WCX77" s="473"/>
      <c r="WCY77" s="473"/>
      <c r="WCZ77" s="473"/>
      <c r="WDA77" s="473"/>
      <c r="WDB77" s="473"/>
      <c r="WDC77" s="473"/>
      <c r="WDD77" s="473"/>
      <c r="WDE77" s="473"/>
      <c r="WDF77" s="473"/>
      <c r="WDG77" s="473"/>
      <c r="WDH77" s="473"/>
      <c r="WDI77" s="473"/>
      <c r="WDJ77" s="473"/>
      <c r="WDK77" s="473"/>
      <c r="WDL77" s="473"/>
      <c r="WDM77" s="473"/>
      <c r="WDN77" s="473"/>
      <c r="WDO77" s="473"/>
      <c r="WDP77" s="473"/>
      <c r="WDQ77" s="473"/>
      <c r="WDR77" s="473"/>
      <c r="WDS77" s="473"/>
      <c r="WDT77" s="473"/>
      <c r="WDU77" s="473"/>
      <c r="WDV77" s="473"/>
      <c r="WDW77" s="473"/>
      <c r="WDX77" s="473"/>
      <c r="WDY77" s="473"/>
      <c r="WDZ77" s="473"/>
      <c r="WEA77" s="473"/>
      <c r="WEB77" s="473"/>
      <c r="WEC77" s="473"/>
      <c r="WED77" s="473"/>
      <c r="WEE77" s="473"/>
      <c r="WEF77" s="473"/>
      <c r="WEG77" s="473"/>
      <c r="WEH77" s="473"/>
      <c r="WEI77" s="473"/>
      <c r="WEJ77" s="473"/>
      <c r="WEK77" s="473"/>
      <c r="WEL77" s="473"/>
      <c r="WEM77" s="473"/>
      <c r="WEN77" s="473"/>
      <c r="WEO77" s="473"/>
      <c r="WEP77" s="473"/>
      <c r="WEQ77" s="473"/>
      <c r="WER77" s="473"/>
      <c r="WES77" s="473"/>
      <c r="WET77" s="473"/>
      <c r="WEU77" s="473"/>
      <c r="WEV77" s="473"/>
      <c r="WEW77" s="473"/>
      <c r="WEX77" s="473"/>
      <c r="WEY77" s="473"/>
      <c r="WEZ77" s="473"/>
      <c r="WFA77" s="473"/>
      <c r="WFB77" s="473"/>
      <c r="WFC77" s="473"/>
      <c r="WFD77" s="473"/>
      <c r="WFE77" s="473"/>
      <c r="WFF77" s="473"/>
      <c r="WFG77" s="473"/>
      <c r="WFH77" s="473"/>
      <c r="WFI77" s="473"/>
      <c r="WFJ77" s="473"/>
      <c r="WFK77" s="473"/>
      <c r="WFL77" s="473"/>
      <c r="WFM77" s="473"/>
      <c r="WFN77" s="473"/>
      <c r="WFO77" s="473"/>
      <c r="WFP77" s="473"/>
      <c r="WFQ77" s="473"/>
      <c r="WFR77" s="473"/>
      <c r="WFS77" s="473"/>
      <c r="WFT77" s="473"/>
      <c r="WFU77" s="473"/>
      <c r="WFV77" s="473"/>
      <c r="WFW77" s="473"/>
      <c r="WFX77" s="473"/>
      <c r="WFY77" s="473"/>
      <c r="WFZ77" s="473"/>
      <c r="WGA77" s="473"/>
      <c r="WGB77" s="473"/>
      <c r="WGC77" s="473"/>
      <c r="WGD77" s="473"/>
      <c r="WGE77" s="473"/>
      <c r="WGF77" s="473"/>
      <c r="WGG77" s="473"/>
      <c r="WGH77" s="473"/>
      <c r="WGI77" s="473"/>
      <c r="WGJ77" s="473"/>
      <c r="WGK77" s="473"/>
      <c r="WGL77" s="473"/>
      <c r="WGM77" s="473"/>
      <c r="WGN77" s="473"/>
      <c r="WGO77" s="473"/>
      <c r="WGP77" s="473"/>
      <c r="WGQ77" s="473"/>
      <c r="WGR77" s="473"/>
      <c r="WGS77" s="473"/>
      <c r="WGT77" s="473"/>
      <c r="WGU77" s="473"/>
      <c r="WGV77" s="473"/>
      <c r="WGW77" s="473"/>
      <c r="WGX77" s="473"/>
      <c r="WGY77" s="473"/>
      <c r="WGZ77" s="473"/>
      <c r="WHA77" s="473"/>
      <c r="WHB77" s="473"/>
      <c r="WHC77" s="473"/>
      <c r="WHD77" s="473"/>
      <c r="WHE77" s="473"/>
      <c r="WHF77" s="473"/>
      <c r="WHG77" s="473"/>
      <c r="WHH77" s="473"/>
      <c r="WHI77" s="473"/>
      <c r="WHJ77" s="473"/>
      <c r="WHK77" s="473"/>
      <c r="WHL77" s="473"/>
      <c r="WHM77" s="473"/>
      <c r="WHN77" s="473"/>
      <c r="WHO77" s="473"/>
      <c r="WHP77" s="473"/>
      <c r="WHQ77" s="473"/>
      <c r="WHR77" s="473"/>
      <c r="WHS77" s="473"/>
      <c r="WHT77" s="473"/>
      <c r="WHU77" s="473"/>
      <c r="WHV77" s="473"/>
      <c r="WHW77" s="473"/>
      <c r="WHX77" s="473"/>
      <c r="WHY77" s="473"/>
      <c r="WHZ77" s="473"/>
      <c r="WIA77" s="473"/>
      <c r="WIB77" s="473"/>
      <c r="WIC77" s="473"/>
      <c r="WID77" s="473"/>
      <c r="WIE77" s="473"/>
      <c r="WIF77" s="473"/>
      <c r="WIG77" s="473"/>
      <c r="WIH77" s="473"/>
      <c r="WII77" s="473"/>
      <c r="WIJ77" s="473"/>
      <c r="WIK77" s="473"/>
      <c r="WIL77" s="473"/>
      <c r="WIM77" s="473"/>
      <c r="WIN77" s="473"/>
      <c r="WIO77" s="473"/>
      <c r="WIP77" s="473"/>
      <c r="WIQ77" s="473"/>
      <c r="WIR77" s="473"/>
      <c r="WIS77" s="473"/>
      <c r="WIT77" s="473"/>
      <c r="WIU77" s="473"/>
      <c r="WIV77" s="473"/>
      <c r="WIW77" s="473"/>
      <c r="WIX77" s="473"/>
      <c r="WIY77" s="473"/>
      <c r="WIZ77" s="473"/>
      <c r="WJA77" s="473"/>
      <c r="WJB77" s="473"/>
      <c r="WJC77" s="473"/>
      <c r="WJD77" s="473"/>
      <c r="WJE77" s="473"/>
      <c r="WJF77" s="473"/>
      <c r="WJG77" s="473"/>
      <c r="WJH77" s="473"/>
      <c r="WJI77" s="473"/>
      <c r="WJJ77" s="473"/>
      <c r="WJK77" s="473"/>
      <c r="WJL77" s="473"/>
      <c r="WJM77" s="473"/>
      <c r="WJN77" s="473"/>
      <c r="WJO77" s="473"/>
      <c r="WJP77" s="473"/>
      <c r="WJQ77" s="473"/>
      <c r="WJR77" s="473"/>
      <c r="WJS77" s="473"/>
      <c r="WJT77" s="473"/>
      <c r="WJU77" s="473"/>
      <c r="WJV77" s="473"/>
      <c r="WJW77" s="473"/>
      <c r="WJX77" s="473"/>
      <c r="WJY77" s="473"/>
      <c r="WJZ77" s="473"/>
      <c r="WKA77" s="473"/>
      <c r="WKB77" s="473"/>
      <c r="WKC77" s="473"/>
      <c r="WKD77" s="473"/>
      <c r="WKE77" s="473"/>
      <c r="WKF77" s="473"/>
      <c r="WKG77" s="473"/>
      <c r="WKH77" s="473"/>
      <c r="WKI77" s="473"/>
      <c r="WKJ77" s="473"/>
      <c r="WKK77" s="473"/>
      <c r="WKL77" s="473"/>
      <c r="WKM77" s="473"/>
      <c r="WKN77" s="473"/>
      <c r="WKO77" s="473"/>
      <c r="WKP77" s="473"/>
      <c r="WKQ77" s="473"/>
      <c r="WKR77" s="473"/>
      <c r="WKS77" s="473"/>
      <c r="WKT77" s="473"/>
      <c r="WKU77" s="473"/>
      <c r="WKV77" s="473"/>
      <c r="WKW77" s="473"/>
      <c r="WKX77" s="473"/>
      <c r="WKY77" s="473"/>
      <c r="WKZ77" s="473"/>
      <c r="WLA77" s="473"/>
      <c r="WLB77" s="473"/>
      <c r="WLC77" s="473"/>
      <c r="WLD77" s="473"/>
      <c r="WLE77" s="473"/>
      <c r="WLF77" s="473"/>
      <c r="WLG77" s="473"/>
      <c r="WLH77" s="473"/>
      <c r="WLI77" s="473"/>
      <c r="WLJ77" s="473"/>
      <c r="WLK77" s="473"/>
      <c r="WLL77" s="473"/>
      <c r="WLM77" s="473"/>
      <c r="WLN77" s="473"/>
      <c r="WLO77" s="473"/>
      <c r="WLP77" s="473"/>
      <c r="WLQ77" s="473"/>
      <c r="WLR77" s="473"/>
      <c r="WLS77" s="473"/>
      <c r="WLT77" s="473"/>
      <c r="WLU77" s="473"/>
      <c r="WLV77" s="473"/>
      <c r="WLW77" s="473"/>
      <c r="WLX77" s="473"/>
      <c r="WLY77" s="473"/>
      <c r="WLZ77" s="473"/>
      <c r="WMA77" s="473"/>
      <c r="WMB77" s="473"/>
      <c r="WMC77" s="473"/>
      <c r="WMD77" s="473"/>
      <c r="WME77" s="473"/>
      <c r="WMF77" s="473"/>
      <c r="WMG77" s="473"/>
      <c r="WMH77" s="473"/>
      <c r="WMI77" s="473"/>
      <c r="WMJ77" s="473"/>
      <c r="WMK77" s="473"/>
      <c r="WML77" s="473"/>
      <c r="WMM77" s="473"/>
      <c r="WMN77" s="473"/>
      <c r="WMO77" s="473"/>
      <c r="WMP77" s="473"/>
      <c r="WMQ77" s="473"/>
      <c r="WMR77" s="473"/>
      <c r="WMS77" s="473"/>
      <c r="WMT77" s="473"/>
      <c r="WMU77" s="473"/>
      <c r="WMV77" s="473"/>
      <c r="WMW77" s="473"/>
      <c r="WMX77" s="473"/>
      <c r="WMY77" s="473"/>
      <c r="WMZ77" s="473"/>
      <c r="WNA77" s="473"/>
      <c r="WNB77" s="473"/>
      <c r="WNC77" s="473"/>
      <c r="WND77" s="473"/>
      <c r="WNE77" s="473"/>
      <c r="WNF77" s="473"/>
      <c r="WNG77" s="473"/>
      <c r="WNH77" s="473"/>
      <c r="WNI77" s="473"/>
      <c r="WNJ77" s="473"/>
      <c r="WNK77" s="473"/>
      <c r="WNL77" s="473"/>
      <c r="WNM77" s="473"/>
      <c r="WNN77" s="473"/>
      <c r="WNO77" s="473"/>
      <c r="WNP77" s="473"/>
      <c r="WNQ77" s="473"/>
      <c r="WNR77" s="473"/>
      <c r="WNS77" s="473"/>
      <c r="WNT77" s="473"/>
      <c r="WNU77" s="473"/>
      <c r="WNV77" s="473"/>
      <c r="WNW77" s="473"/>
      <c r="WNX77" s="473"/>
      <c r="WNY77" s="473"/>
      <c r="WNZ77" s="473"/>
      <c r="WOA77" s="473"/>
      <c r="WOB77" s="473"/>
      <c r="WOC77" s="473"/>
      <c r="WOD77" s="473"/>
      <c r="WOE77" s="473"/>
      <c r="WOF77" s="473"/>
      <c r="WOG77" s="473"/>
      <c r="WOH77" s="473"/>
      <c r="WOI77" s="473"/>
      <c r="WOJ77" s="473"/>
      <c r="WOK77" s="473"/>
      <c r="WOL77" s="473"/>
      <c r="WOM77" s="473"/>
      <c r="WON77" s="473"/>
      <c r="WOO77" s="473"/>
      <c r="WOP77" s="473"/>
      <c r="WOQ77" s="473"/>
      <c r="WOR77" s="473"/>
      <c r="WOS77" s="473"/>
      <c r="WOT77" s="473"/>
      <c r="WOU77" s="473"/>
      <c r="WOV77" s="473"/>
      <c r="WOW77" s="473"/>
      <c r="WOX77" s="473"/>
      <c r="WOY77" s="473"/>
      <c r="WOZ77" s="473"/>
      <c r="WPA77" s="473"/>
      <c r="WPB77" s="473"/>
      <c r="WPC77" s="473"/>
      <c r="WPD77" s="473"/>
      <c r="WPE77" s="473"/>
      <c r="WPF77" s="473"/>
      <c r="WPG77" s="473"/>
      <c r="WPH77" s="473"/>
      <c r="WPI77" s="473"/>
      <c r="WPJ77" s="473"/>
      <c r="WPK77" s="473"/>
      <c r="WPL77" s="473"/>
      <c r="WPM77" s="473"/>
      <c r="WPN77" s="473"/>
      <c r="WPO77" s="473"/>
      <c r="WPP77" s="473"/>
      <c r="WPQ77" s="473"/>
      <c r="WPR77" s="473"/>
      <c r="WPS77" s="473"/>
      <c r="WPT77" s="473"/>
      <c r="WPU77" s="473"/>
      <c r="WPV77" s="473"/>
      <c r="WPW77" s="473"/>
      <c r="WPX77" s="473"/>
      <c r="WPY77" s="473"/>
      <c r="WPZ77" s="473"/>
      <c r="WQA77" s="473"/>
      <c r="WQB77" s="473"/>
      <c r="WQC77" s="473"/>
      <c r="WQD77" s="473"/>
      <c r="WQE77" s="473"/>
      <c r="WQF77" s="473"/>
      <c r="WQG77" s="473"/>
      <c r="WQH77" s="473"/>
      <c r="WQI77" s="473"/>
      <c r="WQJ77" s="473"/>
      <c r="WQK77" s="473"/>
      <c r="WQL77" s="473"/>
      <c r="WQM77" s="473"/>
      <c r="WQN77" s="473"/>
      <c r="WQO77" s="473"/>
      <c r="WQP77" s="473"/>
      <c r="WQQ77" s="473"/>
      <c r="WQR77" s="473"/>
      <c r="WQS77" s="473"/>
      <c r="WQT77" s="473"/>
      <c r="WQU77" s="473"/>
      <c r="WQV77" s="473"/>
      <c r="WQW77" s="473"/>
      <c r="WQX77" s="473"/>
      <c r="WQY77" s="473"/>
      <c r="WQZ77" s="473"/>
      <c r="WRA77" s="473"/>
      <c r="WRB77" s="473"/>
      <c r="WRC77" s="473"/>
      <c r="WRD77" s="473"/>
      <c r="WRE77" s="473"/>
      <c r="WRF77" s="473"/>
      <c r="WRG77" s="473"/>
      <c r="WRH77" s="473"/>
      <c r="WRI77" s="473"/>
      <c r="WRJ77" s="473"/>
      <c r="WRK77" s="473"/>
      <c r="WRL77" s="473"/>
      <c r="WRM77" s="473"/>
      <c r="WRN77" s="473"/>
      <c r="WRO77" s="473"/>
      <c r="WRP77" s="473"/>
      <c r="WRQ77" s="473"/>
      <c r="WRR77" s="473"/>
      <c r="WRS77" s="473"/>
      <c r="WRT77" s="473"/>
      <c r="WRU77" s="473"/>
      <c r="WRV77" s="473"/>
      <c r="WRW77" s="473"/>
      <c r="WRX77" s="473"/>
      <c r="WRY77" s="473"/>
      <c r="WRZ77" s="473"/>
      <c r="WSA77" s="473"/>
      <c r="WSB77" s="473"/>
      <c r="WSC77" s="473"/>
      <c r="WSD77" s="473"/>
      <c r="WSE77" s="473"/>
      <c r="WSF77" s="473"/>
      <c r="WSG77" s="473"/>
      <c r="WSH77" s="473"/>
      <c r="WSI77" s="473"/>
      <c r="WSJ77" s="473"/>
      <c r="WSK77" s="473"/>
      <c r="WSL77" s="473"/>
      <c r="WSM77" s="473"/>
      <c r="WSN77" s="473"/>
      <c r="WSO77" s="473"/>
      <c r="WSP77" s="473"/>
      <c r="WSQ77" s="473"/>
      <c r="WSR77" s="473"/>
      <c r="WSS77" s="473"/>
      <c r="WST77" s="473"/>
      <c r="WSU77" s="473"/>
      <c r="WSV77" s="473"/>
      <c r="WSW77" s="473"/>
      <c r="WSX77" s="473"/>
      <c r="WSY77" s="473"/>
      <c r="WSZ77" s="473"/>
      <c r="WTA77" s="473"/>
      <c r="WTB77" s="473"/>
      <c r="WTC77" s="473"/>
      <c r="WTD77" s="473"/>
      <c r="WTE77" s="473"/>
      <c r="WTF77" s="473"/>
      <c r="WTG77" s="473"/>
      <c r="WTH77" s="473"/>
      <c r="WTI77" s="473"/>
      <c r="WTJ77" s="473"/>
      <c r="WTK77" s="473"/>
      <c r="WTL77" s="473"/>
      <c r="WTM77" s="473"/>
      <c r="WTN77" s="473"/>
      <c r="WTO77" s="473"/>
      <c r="WTP77" s="473"/>
      <c r="WTQ77" s="473"/>
      <c r="WTR77" s="473"/>
      <c r="WTS77" s="473"/>
      <c r="WTT77" s="473"/>
      <c r="WTU77" s="473"/>
      <c r="WTV77" s="473"/>
      <c r="WTW77" s="473"/>
      <c r="WTX77" s="473"/>
      <c r="WTY77" s="473"/>
      <c r="WTZ77" s="473"/>
      <c r="WUA77" s="473"/>
      <c r="WUB77" s="473"/>
      <c r="WUC77" s="473"/>
      <c r="WUD77" s="473"/>
      <c r="WUE77" s="473"/>
      <c r="WUF77" s="473"/>
      <c r="WUG77" s="473"/>
      <c r="WUH77" s="473"/>
      <c r="WUI77" s="473"/>
      <c r="WUJ77" s="473"/>
      <c r="WUK77" s="473"/>
      <c r="WUL77" s="473"/>
      <c r="WUM77" s="473"/>
      <c r="WUN77" s="473"/>
      <c r="WUO77" s="473"/>
      <c r="WUP77" s="473"/>
      <c r="WUQ77" s="473"/>
      <c r="WUR77" s="473"/>
      <c r="WUS77" s="473"/>
      <c r="WUT77" s="473"/>
      <c r="WUU77" s="473"/>
      <c r="WUV77" s="473"/>
      <c r="WUW77" s="473"/>
      <c r="WUX77" s="473"/>
      <c r="WUY77" s="473"/>
      <c r="WUZ77" s="473"/>
      <c r="WVA77" s="473"/>
      <c r="WVB77" s="473"/>
      <c r="WVC77" s="473"/>
      <c r="WVD77" s="473"/>
      <c r="WVE77" s="473"/>
      <c r="WVF77" s="473"/>
      <c r="WVG77" s="473"/>
      <c r="WVH77" s="473"/>
      <c r="WVI77" s="473"/>
      <c r="WVJ77" s="473"/>
      <c r="WVK77" s="473"/>
      <c r="WVL77" s="473"/>
      <c r="WVM77" s="473"/>
      <c r="WVN77" s="473"/>
      <c r="WVO77" s="473"/>
      <c r="WVP77" s="473"/>
      <c r="WVQ77" s="473"/>
      <c r="WVR77" s="473"/>
      <c r="WVS77" s="473"/>
      <c r="WVT77" s="473"/>
      <c r="WVU77" s="473"/>
      <c r="WVV77" s="473"/>
      <c r="WVW77" s="473"/>
      <c r="WVX77" s="473"/>
      <c r="WVY77" s="473"/>
      <c r="WVZ77" s="473"/>
      <c r="WWA77" s="473"/>
      <c r="WWB77" s="473"/>
      <c r="WWC77" s="473"/>
      <c r="WWD77" s="473"/>
      <c r="WWE77" s="473"/>
      <c r="WWF77" s="473"/>
      <c r="WWG77" s="473"/>
      <c r="WWH77" s="473"/>
      <c r="WWI77" s="473"/>
      <c r="WWJ77" s="473"/>
      <c r="WWK77" s="473"/>
      <c r="WWL77" s="473"/>
      <c r="WWM77" s="473"/>
      <c r="WWN77" s="473"/>
      <c r="WWO77" s="473"/>
      <c r="WWP77" s="473"/>
      <c r="WWQ77" s="473"/>
      <c r="WWR77" s="473"/>
      <c r="WWS77" s="473"/>
      <c r="WWT77" s="473"/>
      <c r="WWU77" s="473"/>
      <c r="WWV77" s="473"/>
      <c r="WWW77" s="473"/>
      <c r="WWX77" s="473"/>
      <c r="WWY77" s="473"/>
      <c r="WWZ77" s="473"/>
      <c r="WXA77" s="473"/>
      <c r="WXB77" s="473"/>
      <c r="WXC77" s="473"/>
      <c r="WXD77" s="473"/>
      <c r="WXE77" s="473"/>
      <c r="WXF77" s="473"/>
      <c r="WXG77" s="473"/>
      <c r="WXH77" s="473"/>
      <c r="WXI77" s="473"/>
      <c r="WXJ77" s="473"/>
      <c r="WXK77" s="473"/>
      <c r="WXL77" s="473"/>
      <c r="WXM77" s="473"/>
      <c r="WXN77" s="473"/>
      <c r="WXO77" s="473"/>
      <c r="WXP77" s="473"/>
      <c r="WXQ77" s="473"/>
      <c r="WXR77" s="473"/>
      <c r="WXS77" s="473"/>
      <c r="WXT77" s="473"/>
      <c r="WXU77" s="473"/>
      <c r="WXV77" s="473"/>
      <c r="WXW77" s="473"/>
      <c r="WXX77" s="473"/>
      <c r="WXY77" s="473"/>
      <c r="WXZ77" s="473"/>
      <c r="WYA77" s="473"/>
      <c r="WYB77" s="473"/>
      <c r="WYC77" s="473"/>
      <c r="WYD77" s="473"/>
      <c r="WYE77" s="473"/>
      <c r="WYF77" s="473"/>
      <c r="WYG77" s="473"/>
      <c r="WYH77" s="473"/>
      <c r="WYI77" s="473"/>
      <c r="WYJ77" s="473"/>
      <c r="WYK77" s="473"/>
      <c r="WYL77" s="473"/>
      <c r="WYM77" s="473"/>
      <c r="WYN77" s="473"/>
      <c r="WYO77" s="473"/>
      <c r="WYP77" s="473"/>
      <c r="WYQ77" s="473"/>
      <c r="WYR77" s="473"/>
      <c r="WYS77" s="473"/>
      <c r="WYT77" s="473"/>
      <c r="WYU77" s="473"/>
      <c r="WYV77" s="473"/>
      <c r="WYW77" s="473"/>
      <c r="WYX77" s="473"/>
      <c r="WYY77" s="473"/>
      <c r="WYZ77" s="473"/>
      <c r="WZA77" s="473"/>
      <c r="WZB77" s="473"/>
      <c r="WZC77" s="473"/>
      <c r="WZD77" s="473"/>
      <c r="WZE77" s="473"/>
      <c r="WZF77" s="473"/>
      <c r="WZG77" s="473"/>
      <c r="WZH77" s="473"/>
      <c r="WZI77" s="473"/>
      <c r="WZJ77" s="473"/>
      <c r="WZK77" s="473"/>
      <c r="WZL77" s="473"/>
      <c r="WZM77" s="473"/>
      <c r="WZN77" s="473"/>
      <c r="WZO77" s="473"/>
      <c r="WZP77" s="473"/>
      <c r="WZQ77" s="473"/>
      <c r="WZR77" s="473"/>
      <c r="WZS77" s="473"/>
      <c r="WZT77" s="473"/>
      <c r="WZU77" s="473"/>
      <c r="WZV77" s="473"/>
      <c r="WZW77" s="473"/>
      <c r="WZX77" s="473"/>
      <c r="WZY77" s="473"/>
      <c r="WZZ77" s="473"/>
      <c r="XAA77" s="473"/>
      <c r="XAB77" s="473"/>
      <c r="XAC77" s="473"/>
      <c r="XAD77" s="473"/>
      <c r="XAE77" s="473"/>
      <c r="XAF77" s="473"/>
      <c r="XAG77" s="473"/>
      <c r="XAH77" s="473"/>
      <c r="XAI77" s="473"/>
      <c r="XAJ77" s="473"/>
      <c r="XAK77" s="473"/>
      <c r="XAL77" s="473"/>
      <c r="XAM77" s="473"/>
      <c r="XAN77" s="473"/>
      <c r="XAO77" s="473"/>
      <c r="XAP77" s="473"/>
      <c r="XAQ77" s="473"/>
      <c r="XAR77" s="473"/>
      <c r="XAS77" s="473"/>
      <c r="XAT77" s="473"/>
      <c r="XAU77" s="473"/>
      <c r="XAV77" s="473"/>
      <c r="XAW77" s="473"/>
      <c r="XAX77" s="473"/>
      <c r="XAY77" s="473"/>
      <c r="XAZ77" s="473"/>
      <c r="XBA77" s="473"/>
      <c r="XBB77" s="473"/>
      <c r="XBC77" s="473"/>
      <c r="XBD77" s="473"/>
      <c r="XBE77" s="473"/>
      <c r="XBF77" s="473"/>
      <c r="XBG77" s="473"/>
      <c r="XBH77" s="473"/>
      <c r="XBI77" s="473"/>
      <c r="XBJ77" s="473"/>
      <c r="XBK77" s="473"/>
      <c r="XBL77" s="473"/>
      <c r="XBM77" s="473"/>
      <c r="XBN77" s="473"/>
      <c r="XBO77" s="473"/>
      <c r="XBP77" s="473"/>
      <c r="XBQ77" s="473"/>
      <c r="XBR77" s="473"/>
      <c r="XBS77" s="473"/>
      <c r="XBT77" s="473"/>
    </row>
    <row r="78" spans="1:16296" s="474" customFormat="1" ht="35.25" customHeight="1" x14ac:dyDescent="0.2">
      <c r="A78" s="630" t="s">
        <v>150</v>
      </c>
      <c r="B78" s="630"/>
      <c r="C78" s="18" t="s">
        <v>134</v>
      </c>
      <c r="D78" s="18" t="s">
        <v>134</v>
      </c>
      <c r="E78" s="574" t="s">
        <v>134</v>
      </c>
      <c r="F78" s="574" t="s">
        <v>134</v>
      </c>
      <c r="G78" s="574" t="s">
        <v>134</v>
      </c>
      <c r="H78" s="577" t="s">
        <v>134</v>
      </c>
      <c r="I78" s="577">
        <f>SUM(I61:I77)</f>
        <v>0</v>
      </c>
      <c r="J78" s="577">
        <f>SUM(J61:J77)</f>
        <v>70446.469999999987</v>
      </c>
      <c r="K78" s="577">
        <f>SUM(K61:K77)</f>
        <v>0</v>
      </c>
      <c r="L78" s="579">
        <f>SUM(L61:L77)</f>
        <v>40819.47</v>
      </c>
      <c r="M78" s="579">
        <f>SUM(M61:M77)</f>
        <v>29627</v>
      </c>
      <c r="BC78" s="473"/>
      <c r="BD78" s="473"/>
      <c r="BE78" s="473"/>
      <c r="BF78" s="473"/>
      <c r="BG78" s="473"/>
      <c r="BH78" s="473"/>
      <c r="BI78" s="473"/>
      <c r="BJ78" s="473"/>
      <c r="BK78" s="473"/>
      <c r="BL78" s="473"/>
      <c r="BM78" s="473"/>
      <c r="BN78" s="473"/>
      <c r="BO78" s="473"/>
      <c r="BP78" s="473"/>
      <c r="BQ78" s="473"/>
      <c r="BR78" s="473"/>
      <c r="BS78" s="473"/>
      <c r="BT78" s="473"/>
      <c r="BU78" s="473"/>
      <c r="BV78" s="473"/>
      <c r="BW78" s="473"/>
      <c r="BX78" s="473"/>
      <c r="BY78" s="473"/>
      <c r="BZ78" s="473"/>
      <c r="CA78" s="473"/>
      <c r="CB78" s="473"/>
      <c r="CC78" s="473"/>
      <c r="CD78" s="473"/>
      <c r="CE78" s="473"/>
      <c r="CF78" s="473"/>
      <c r="CG78" s="473"/>
      <c r="CH78" s="473"/>
      <c r="CI78" s="473"/>
      <c r="CJ78" s="473"/>
      <c r="CK78" s="473"/>
      <c r="CL78" s="473"/>
      <c r="CM78" s="473"/>
      <c r="CN78" s="473"/>
      <c r="CO78" s="473"/>
      <c r="CP78" s="473"/>
      <c r="CQ78" s="473"/>
      <c r="CR78" s="473"/>
      <c r="CS78" s="473"/>
      <c r="CT78" s="473"/>
      <c r="CU78" s="473"/>
      <c r="CV78" s="473"/>
      <c r="CW78" s="473"/>
      <c r="CX78" s="473"/>
      <c r="CY78" s="473"/>
      <c r="CZ78" s="473"/>
      <c r="DA78" s="473"/>
      <c r="DB78" s="473"/>
      <c r="DC78" s="473"/>
      <c r="DD78" s="473"/>
      <c r="DE78" s="473"/>
      <c r="DF78" s="473"/>
      <c r="DG78" s="473"/>
      <c r="DH78" s="473"/>
      <c r="DI78" s="473"/>
      <c r="DJ78" s="473"/>
      <c r="DK78" s="473"/>
      <c r="DL78" s="473"/>
      <c r="DM78" s="473"/>
      <c r="DN78" s="473"/>
      <c r="DO78" s="473"/>
      <c r="DP78" s="473"/>
      <c r="DQ78" s="473"/>
      <c r="DR78" s="473"/>
      <c r="DS78" s="473"/>
      <c r="DT78" s="473"/>
      <c r="DU78" s="473"/>
      <c r="DV78" s="473"/>
      <c r="DW78" s="473"/>
      <c r="DX78" s="473"/>
      <c r="DY78" s="473"/>
      <c r="DZ78" s="473"/>
      <c r="EA78" s="473"/>
      <c r="EB78" s="473"/>
      <c r="EC78" s="473"/>
      <c r="ED78" s="473"/>
      <c r="EE78" s="473"/>
      <c r="EF78" s="473"/>
      <c r="EG78" s="473"/>
      <c r="EH78" s="473"/>
      <c r="EI78" s="473"/>
      <c r="EJ78" s="473"/>
      <c r="EK78" s="473"/>
      <c r="EL78" s="473"/>
      <c r="EM78" s="473"/>
      <c r="EN78" s="473"/>
      <c r="EO78" s="473"/>
      <c r="EP78" s="473"/>
      <c r="EQ78" s="473"/>
      <c r="ER78" s="473"/>
      <c r="ES78" s="473"/>
      <c r="ET78" s="473"/>
      <c r="EU78" s="473"/>
      <c r="EV78" s="473"/>
      <c r="EW78" s="473"/>
      <c r="EX78" s="473"/>
      <c r="EY78" s="473"/>
      <c r="EZ78" s="473"/>
      <c r="FA78" s="473"/>
      <c r="FB78" s="473"/>
      <c r="FC78" s="473"/>
      <c r="FD78" s="473"/>
      <c r="FE78" s="473"/>
      <c r="FF78" s="473"/>
      <c r="FG78" s="473"/>
      <c r="FH78" s="473"/>
      <c r="FI78" s="473"/>
      <c r="FJ78" s="473"/>
      <c r="FK78" s="473"/>
      <c r="FL78" s="473"/>
      <c r="FM78" s="473"/>
      <c r="FN78" s="473"/>
      <c r="FO78" s="473"/>
      <c r="FP78" s="473"/>
      <c r="FQ78" s="473"/>
      <c r="FR78" s="473"/>
      <c r="FS78" s="473"/>
      <c r="FT78" s="473"/>
      <c r="FU78" s="473"/>
      <c r="FV78" s="473"/>
      <c r="FW78" s="473"/>
      <c r="FX78" s="473"/>
      <c r="FY78" s="473"/>
      <c r="FZ78" s="473"/>
      <c r="GA78" s="473"/>
      <c r="GB78" s="473"/>
      <c r="GC78" s="473"/>
      <c r="GD78" s="473"/>
      <c r="GE78" s="473"/>
      <c r="GF78" s="473"/>
      <c r="GG78" s="473"/>
      <c r="GH78" s="473"/>
      <c r="GI78" s="473"/>
      <c r="GJ78" s="473"/>
      <c r="GK78" s="473"/>
      <c r="GL78" s="473"/>
      <c r="GM78" s="473"/>
      <c r="GN78" s="473"/>
      <c r="GO78" s="473"/>
      <c r="GP78" s="473"/>
      <c r="GQ78" s="473"/>
      <c r="GR78" s="473"/>
      <c r="GS78" s="473"/>
      <c r="GT78" s="473"/>
      <c r="GU78" s="473"/>
      <c r="GV78" s="473"/>
      <c r="GW78" s="473"/>
      <c r="GX78" s="473"/>
      <c r="GY78" s="473"/>
      <c r="GZ78" s="473"/>
      <c r="HA78" s="473"/>
      <c r="HB78" s="473"/>
      <c r="HC78" s="473"/>
      <c r="HD78" s="473"/>
      <c r="HE78" s="473"/>
      <c r="HF78" s="473"/>
      <c r="HG78" s="473"/>
      <c r="HH78" s="473"/>
      <c r="HI78" s="473"/>
      <c r="HJ78" s="473"/>
      <c r="HK78" s="473"/>
      <c r="HL78" s="473"/>
      <c r="HM78" s="473"/>
      <c r="HN78" s="473"/>
      <c r="HO78" s="473"/>
      <c r="HP78" s="473"/>
      <c r="HQ78" s="473"/>
      <c r="HR78" s="473"/>
      <c r="HS78" s="473"/>
      <c r="HT78" s="473"/>
      <c r="HU78" s="473"/>
      <c r="HV78" s="473"/>
      <c r="HW78" s="473"/>
      <c r="HX78" s="473"/>
      <c r="HY78" s="473"/>
      <c r="HZ78" s="473"/>
      <c r="IA78" s="473"/>
      <c r="IB78" s="473"/>
      <c r="IC78" s="473"/>
      <c r="ID78" s="473"/>
      <c r="IE78" s="473"/>
      <c r="IF78" s="473"/>
      <c r="IG78" s="473"/>
      <c r="IH78" s="473"/>
      <c r="II78" s="473"/>
      <c r="IJ78" s="473"/>
      <c r="IK78" s="473"/>
      <c r="IL78" s="473"/>
      <c r="IM78" s="473"/>
      <c r="IN78" s="473"/>
      <c r="IO78" s="473"/>
      <c r="IP78" s="473"/>
      <c r="IQ78" s="473"/>
      <c r="IR78" s="473"/>
      <c r="IS78" s="473"/>
      <c r="IT78" s="473"/>
      <c r="IU78" s="473"/>
      <c r="IV78" s="473"/>
      <c r="IW78" s="473"/>
      <c r="IX78" s="473"/>
      <c r="IY78" s="473"/>
      <c r="IZ78" s="473"/>
      <c r="JA78" s="473"/>
      <c r="JB78" s="473"/>
      <c r="JC78" s="473"/>
      <c r="JD78" s="473"/>
      <c r="JE78" s="473"/>
      <c r="JF78" s="473"/>
      <c r="JG78" s="473"/>
      <c r="JH78" s="473"/>
      <c r="JI78" s="473"/>
      <c r="JJ78" s="473"/>
      <c r="JK78" s="473"/>
      <c r="JL78" s="473"/>
      <c r="JM78" s="473"/>
      <c r="JN78" s="473"/>
      <c r="JO78" s="473"/>
      <c r="JP78" s="473"/>
      <c r="JQ78" s="473"/>
      <c r="JR78" s="473"/>
      <c r="JS78" s="473"/>
      <c r="JT78" s="473"/>
      <c r="JU78" s="473"/>
      <c r="JV78" s="473"/>
      <c r="JW78" s="473"/>
      <c r="JX78" s="473"/>
      <c r="JY78" s="473"/>
      <c r="JZ78" s="473"/>
      <c r="KA78" s="473"/>
      <c r="KB78" s="473"/>
      <c r="KC78" s="473"/>
      <c r="KD78" s="473"/>
      <c r="KE78" s="473"/>
      <c r="KF78" s="473"/>
      <c r="KG78" s="473"/>
      <c r="KH78" s="473"/>
      <c r="KI78" s="473"/>
      <c r="KJ78" s="473"/>
      <c r="KK78" s="473"/>
      <c r="KL78" s="473"/>
      <c r="KM78" s="473"/>
      <c r="KN78" s="473"/>
      <c r="KO78" s="473"/>
      <c r="KP78" s="473"/>
      <c r="KQ78" s="473"/>
      <c r="KR78" s="473"/>
      <c r="KS78" s="473"/>
      <c r="KT78" s="473"/>
      <c r="KU78" s="473"/>
      <c r="KV78" s="473"/>
      <c r="KW78" s="473"/>
      <c r="KX78" s="473"/>
      <c r="KY78" s="473"/>
      <c r="KZ78" s="473"/>
      <c r="LA78" s="473"/>
      <c r="LB78" s="473"/>
      <c r="LC78" s="473"/>
      <c r="LD78" s="473"/>
      <c r="LE78" s="473"/>
      <c r="LF78" s="473"/>
      <c r="LG78" s="473"/>
      <c r="LH78" s="473"/>
      <c r="LI78" s="473"/>
      <c r="LJ78" s="473"/>
      <c r="LK78" s="473"/>
      <c r="LL78" s="473"/>
      <c r="LM78" s="473"/>
      <c r="LN78" s="473"/>
      <c r="LO78" s="473"/>
      <c r="LP78" s="473"/>
      <c r="LQ78" s="473"/>
      <c r="LR78" s="473"/>
      <c r="LS78" s="473"/>
      <c r="LT78" s="473"/>
      <c r="LU78" s="473"/>
      <c r="LV78" s="473"/>
      <c r="LW78" s="473"/>
      <c r="LX78" s="473"/>
      <c r="LY78" s="473"/>
      <c r="LZ78" s="473"/>
      <c r="MA78" s="473"/>
      <c r="MB78" s="473"/>
      <c r="MC78" s="473"/>
      <c r="MD78" s="473"/>
      <c r="ME78" s="473"/>
      <c r="MF78" s="473"/>
      <c r="MG78" s="473"/>
      <c r="MH78" s="473"/>
      <c r="MI78" s="473"/>
      <c r="MJ78" s="473"/>
      <c r="MK78" s="473"/>
      <c r="ML78" s="473"/>
      <c r="MM78" s="473"/>
      <c r="MN78" s="473"/>
      <c r="MO78" s="473"/>
      <c r="MP78" s="473"/>
      <c r="MQ78" s="473"/>
      <c r="MR78" s="473"/>
      <c r="MS78" s="473"/>
      <c r="MT78" s="473"/>
      <c r="MU78" s="473"/>
      <c r="MV78" s="473"/>
      <c r="MW78" s="473"/>
      <c r="MX78" s="473"/>
      <c r="MY78" s="473"/>
      <c r="MZ78" s="473"/>
      <c r="NA78" s="473"/>
      <c r="NB78" s="473"/>
      <c r="NC78" s="473"/>
      <c r="ND78" s="473"/>
      <c r="NE78" s="473"/>
      <c r="NF78" s="473"/>
      <c r="NG78" s="473"/>
      <c r="NH78" s="473"/>
      <c r="NI78" s="473"/>
      <c r="NJ78" s="473"/>
      <c r="NK78" s="473"/>
      <c r="NL78" s="473"/>
      <c r="NM78" s="473"/>
      <c r="NN78" s="473"/>
      <c r="NO78" s="473"/>
      <c r="NP78" s="473"/>
      <c r="NQ78" s="473"/>
      <c r="NR78" s="473"/>
      <c r="NS78" s="473"/>
      <c r="NT78" s="473"/>
      <c r="NU78" s="473"/>
      <c r="NV78" s="473"/>
      <c r="NW78" s="473"/>
      <c r="NX78" s="473"/>
      <c r="NY78" s="473"/>
      <c r="NZ78" s="473"/>
      <c r="OA78" s="473"/>
      <c r="OB78" s="473"/>
      <c r="OC78" s="473"/>
      <c r="OD78" s="473"/>
      <c r="OE78" s="473"/>
      <c r="OF78" s="473"/>
      <c r="OG78" s="473"/>
      <c r="OH78" s="473"/>
      <c r="OI78" s="473"/>
      <c r="OJ78" s="473"/>
      <c r="OK78" s="473"/>
      <c r="OL78" s="473"/>
      <c r="OM78" s="473"/>
      <c r="ON78" s="473"/>
      <c r="OO78" s="473"/>
      <c r="OP78" s="473"/>
      <c r="OQ78" s="473"/>
      <c r="OR78" s="473"/>
      <c r="OS78" s="473"/>
      <c r="OT78" s="473"/>
      <c r="OU78" s="473"/>
      <c r="OV78" s="473"/>
      <c r="OW78" s="473"/>
      <c r="OX78" s="473"/>
      <c r="OY78" s="473"/>
      <c r="OZ78" s="473"/>
      <c r="PA78" s="473"/>
      <c r="PB78" s="473"/>
      <c r="PC78" s="473"/>
      <c r="PD78" s="473"/>
      <c r="PE78" s="473"/>
      <c r="PF78" s="473"/>
      <c r="PG78" s="473"/>
      <c r="PH78" s="473"/>
      <c r="PI78" s="473"/>
      <c r="PJ78" s="473"/>
      <c r="PK78" s="473"/>
      <c r="PL78" s="473"/>
      <c r="PM78" s="473"/>
      <c r="PN78" s="473"/>
      <c r="PO78" s="473"/>
      <c r="PP78" s="473"/>
      <c r="PQ78" s="473"/>
      <c r="PR78" s="473"/>
      <c r="PS78" s="473"/>
      <c r="PT78" s="473"/>
      <c r="PU78" s="473"/>
      <c r="PV78" s="473"/>
      <c r="PW78" s="473"/>
      <c r="PX78" s="473"/>
      <c r="PY78" s="473"/>
      <c r="PZ78" s="473"/>
      <c r="QA78" s="473"/>
      <c r="QB78" s="473"/>
      <c r="QC78" s="473"/>
      <c r="QD78" s="473"/>
      <c r="QE78" s="473"/>
      <c r="QF78" s="473"/>
      <c r="QG78" s="473"/>
      <c r="QH78" s="473"/>
      <c r="QI78" s="473"/>
      <c r="QJ78" s="473"/>
      <c r="QK78" s="473"/>
      <c r="QL78" s="473"/>
      <c r="QM78" s="473"/>
      <c r="QN78" s="473"/>
      <c r="QO78" s="473"/>
      <c r="QP78" s="473"/>
      <c r="QQ78" s="473"/>
      <c r="QR78" s="473"/>
      <c r="QS78" s="473"/>
      <c r="QT78" s="473"/>
      <c r="QU78" s="473"/>
      <c r="QV78" s="473"/>
      <c r="QW78" s="473"/>
      <c r="QX78" s="473"/>
      <c r="QY78" s="473"/>
      <c r="QZ78" s="473"/>
      <c r="RA78" s="473"/>
      <c r="RB78" s="473"/>
      <c r="RC78" s="473"/>
      <c r="RD78" s="473"/>
      <c r="RE78" s="473"/>
      <c r="RF78" s="473"/>
      <c r="RG78" s="473"/>
      <c r="RH78" s="473"/>
      <c r="RI78" s="473"/>
      <c r="RJ78" s="473"/>
      <c r="RK78" s="473"/>
      <c r="RL78" s="473"/>
      <c r="RM78" s="473"/>
      <c r="RN78" s="473"/>
      <c r="RO78" s="473"/>
      <c r="RP78" s="473"/>
      <c r="RQ78" s="473"/>
      <c r="RR78" s="473"/>
      <c r="RS78" s="473"/>
      <c r="RT78" s="473"/>
      <c r="RU78" s="473"/>
      <c r="RV78" s="473"/>
      <c r="RW78" s="473"/>
      <c r="RX78" s="473"/>
      <c r="RY78" s="473"/>
      <c r="RZ78" s="473"/>
      <c r="SA78" s="473"/>
      <c r="SB78" s="473"/>
      <c r="SC78" s="473"/>
      <c r="SD78" s="473"/>
      <c r="SE78" s="473"/>
      <c r="SF78" s="473"/>
      <c r="SG78" s="473"/>
      <c r="SH78" s="473"/>
      <c r="SI78" s="473"/>
      <c r="SJ78" s="473"/>
      <c r="SK78" s="473"/>
      <c r="SL78" s="473"/>
      <c r="SM78" s="473"/>
      <c r="SN78" s="473"/>
      <c r="SO78" s="473"/>
      <c r="SP78" s="473"/>
      <c r="SQ78" s="473"/>
      <c r="SR78" s="473"/>
      <c r="SS78" s="473"/>
      <c r="ST78" s="473"/>
      <c r="SU78" s="473"/>
      <c r="SV78" s="473"/>
      <c r="SW78" s="473"/>
      <c r="SX78" s="473"/>
      <c r="SY78" s="473"/>
      <c r="SZ78" s="473"/>
      <c r="TA78" s="473"/>
      <c r="TB78" s="473"/>
      <c r="TC78" s="473"/>
      <c r="TD78" s="473"/>
      <c r="TE78" s="473"/>
      <c r="TF78" s="473"/>
      <c r="TG78" s="473"/>
      <c r="TH78" s="473"/>
      <c r="TI78" s="473"/>
      <c r="TJ78" s="473"/>
      <c r="TK78" s="473"/>
      <c r="TL78" s="473"/>
      <c r="TM78" s="473"/>
      <c r="TN78" s="473"/>
      <c r="TO78" s="473"/>
      <c r="TP78" s="473"/>
      <c r="TQ78" s="473"/>
      <c r="TR78" s="473"/>
      <c r="TS78" s="473"/>
      <c r="TT78" s="473"/>
      <c r="TU78" s="473"/>
      <c r="TV78" s="473"/>
      <c r="TW78" s="473"/>
      <c r="TX78" s="473"/>
      <c r="TY78" s="473"/>
      <c r="TZ78" s="473"/>
      <c r="UA78" s="473"/>
      <c r="UB78" s="473"/>
      <c r="UC78" s="473"/>
      <c r="UD78" s="473"/>
      <c r="UE78" s="473"/>
      <c r="UF78" s="473"/>
      <c r="UG78" s="473"/>
      <c r="UH78" s="473"/>
      <c r="UI78" s="473"/>
      <c r="UJ78" s="473"/>
      <c r="UK78" s="473"/>
      <c r="UL78" s="473"/>
      <c r="UM78" s="473"/>
      <c r="UN78" s="473"/>
      <c r="UO78" s="473"/>
      <c r="UP78" s="473"/>
      <c r="UQ78" s="473"/>
      <c r="UR78" s="473"/>
      <c r="US78" s="473"/>
      <c r="UT78" s="473"/>
      <c r="UU78" s="473"/>
      <c r="UV78" s="473"/>
      <c r="UW78" s="473"/>
      <c r="UX78" s="473"/>
      <c r="UY78" s="473"/>
      <c r="UZ78" s="473"/>
      <c r="VA78" s="473"/>
      <c r="VB78" s="473"/>
      <c r="VC78" s="473"/>
      <c r="VD78" s="473"/>
      <c r="VE78" s="473"/>
      <c r="VF78" s="473"/>
      <c r="VG78" s="473"/>
      <c r="VH78" s="473"/>
      <c r="VI78" s="473"/>
      <c r="VJ78" s="473"/>
      <c r="VK78" s="473"/>
      <c r="VL78" s="473"/>
      <c r="VM78" s="473"/>
      <c r="VN78" s="473"/>
      <c r="VO78" s="473"/>
      <c r="VP78" s="473"/>
      <c r="VQ78" s="473"/>
      <c r="VR78" s="473"/>
      <c r="VS78" s="473"/>
      <c r="VT78" s="473"/>
      <c r="VU78" s="473"/>
      <c r="VV78" s="473"/>
      <c r="VW78" s="473"/>
      <c r="VX78" s="473"/>
      <c r="VY78" s="473"/>
      <c r="VZ78" s="473"/>
      <c r="WA78" s="473"/>
      <c r="WB78" s="473"/>
      <c r="WC78" s="473"/>
      <c r="WD78" s="473"/>
      <c r="WE78" s="473"/>
      <c r="WF78" s="473"/>
      <c r="WG78" s="473"/>
      <c r="WH78" s="473"/>
      <c r="WI78" s="473"/>
      <c r="WJ78" s="473"/>
      <c r="WK78" s="473"/>
      <c r="WL78" s="473"/>
      <c r="WM78" s="473"/>
      <c r="WN78" s="473"/>
      <c r="WO78" s="473"/>
      <c r="WP78" s="473"/>
      <c r="WQ78" s="473"/>
      <c r="WR78" s="473"/>
      <c r="WS78" s="473"/>
      <c r="WT78" s="473"/>
      <c r="WU78" s="473"/>
      <c r="WV78" s="473"/>
      <c r="WW78" s="473"/>
      <c r="WX78" s="473"/>
      <c r="WY78" s="473"/>
      <c r="WZ78" s="473"/>
      <c r="XA78" s="473"/>
      <c r="XB78" s="473"/>
      <c r="XC78" s="473"/>
      <c r="XD78" s="473"/>
      <c r="XE78" s="473"/>
      <c r="XF78" s="473"/>
      <c r="XG78" s="473"/>
      <c r="XH78" s="473"/>
      <c r="XI78" s="473"/>
      <c r="XJ78" s="473"/>
      <c r="XK78" s="473"/>
      <c r="XL78" s="473"/>
      <c r="XM78" s="473"/>
      <c r="XN78" s="473"/>
      <c r="XO78" s="473"/>
      <c r="XP78" s="473"/>
      <c r="XQ78" s="473"/>
      <c r="XR78" s="473"/>
      <c r="XS78" s="473"/>
      <c r="XT78" s="473"/>
      <c r="XU78" s="473"/>
      <c r="XV78" s="473"/>
      <c r="XW78" s="473"/>
      <c r="XX78" s="473"/>
      <c r="XY78" s="473"/>
      <c r="XZ78" s="473"/>
      <c r="YA78" s="473"/>
      <c r="YB78" s="473"/>
      <c r="YC78" s="473"/>
      <c r="YD78" s="473"/>
      <c r="YE78" s="473"/>
      <c r="YF78" s="473"/>
      <c r="YG78" s="473"/>
      <c r="YH78" s="473"/>
      <c r="YI78" s="473"/>
      <c r="YJ78" s="473"/>
      <c r="YK78" s="473"/>
      <c r="YL78" s="473"/>
      <c r="YM78" s="473"/>
      <c r="YN78" s="473"/>
      <c r="YO78" s="473"/>
      <c r="YP78" s="473"/>
      <c r="YQ78" s="473"/>
      <c r="YR78" s="473"/>
      <c r="YS78" s="473"/>
      <c r="YT78" s="473"/>
      <c r="YU78" s="473"/>
      <c r="YV78" s="473"/>
      <c r="YW78" s="473"/>
      <c r="YX78" s="473"/>
      <c r="YY78" s="473"/>
      <c r="YZ78" s="473"/>
      <c r="ZA78" s="473"/>
      <c r="ZB78" s="473"/>
      <c r="ZC78" s="473"/>
      <c r="ZD78" s="473"/>
      <c r="ZE78" s="473"/>
      <c r="ZF78" s="473"/>
      <c r="ZG78" s="473"/>
      <c r="ZH78" s="473"/>
      <c r="ZI78" s="473"/>
      <c r="ZJ78" s="473"/>
      <c r="ZK78" s="473"/>
      <c r="ZL78" s="473"/>
      <c r="ZM78" s="473"/>
      <c r="ZN78" s="473"/>
      <c r="ZO78" s="473"/>
      <c r="ZP78" s="473"/>
      <c r="ZQ78" s="473"/>
      <c r="ZR78" s="473"/>
      <c r="ZS78" s="473"/>
      <c r="ZT78" s="473"/>
      <c r="ZU78" s="473"/>
      <c r="ZV78" s="473"/>
      <c r="ZW78" s="473"/>
      <c r="ZX78" s="473"/>
      <c r="ZY78" s="473"/>
      <c r="ZZ78" s="473"/>
      <c r="AAA78" s="473"/>
      <c r="AAB78" s="473"/>
      <c r="AAC78" s="473"/>
      <c r="AAD78" s="473"/>
      <c r="AAE78" s="473"/>
      <c r="AAF78" s="473"/>
      <c r="AAG78" s="473"/>
      <c r="AAH78" s="473"/>
      <c r="AAI78" s="473"/>
      <c r="AAJ78" s="473"/>
      <c r="AAK78" s="473"/>
      <c r="AAL78" s="473"/>
      <c r="AAM78" s="473"/>
      <c r="AAN78" s="473"/>
      <c r="AAO78" s="473"/>
      <c r="AAP78" s="473"/>
      <c r="AAQ78" s="473"/>
      <c r="AAR78" s="473"/>
      <c r="AAS78" s="473"/>
      <c r="AAT78" s="473"/>
      <c r="AAU78" s="473"/>
      <c r="AAV78" s="473"/>
      <c r="AAW78" s="473"/>
      <c r="AAX78" s="473"/>
      <c r="AAY78" s="473"/>
      <c r="AAZ78" s="473"/>
      <c r="ABA78" s="473"/>
      <c r="ABB78" s="473"/>
      <c r="ABC78" s="473"/>
      <c r="ABD78" s="473"/>
      <c r="ABE78" s="473"/>
      <c r="ABF78" s="473"/>
      <c r="ABG78" s="473"/>
      <c r="ABH78" s="473"/>
      <c r="ABI78" s="473"/>
      <c r="ABJ78" s="473"/>
      <c r="ABK78" s="473"/>
      <c r="ABL78" s="473"/>
      <c r="ABM78" s="473"/>
      <c r="ABN78" s="473"/>
      <c r="ABO78" s="473"/>
      <c r="ABP78" s="473"/>
      <c r="ABQ78" s="473"/>
      <c r="ABR78" s="473"/>
      <c r="ABS78" s="473"/>
      <c r="ABT78" s="473"/>
      <c r="ABU78" s="473"/>
      <c r="ABV78" s="473"/>
      <c r="ABW78" s="473"/>
      <c r="ABX78" s="473"/>
      <c r="ABY78" s="473"/>
      <c r="ABZ78" s="473"/>
      <c r="ACA78" s="473"/>
      <c r="ACB78" s="473"/>
      <c r="ACC78" s="473"/>
      <c r="ACD78" s="473"/>
      <c r="ACE78" s="473"/>
      <c r="ACF78" s="473"/>
      <c r="ACG78" s="473"/>
      <c r="ACH78" s="473"/>
      <c r="ACI78" s="473"/>
      <c r="ACJ78" s="473"/>
      <c r="ACK78" s="473"/>
      <c r="ACL78" s="473"/>
      <c r="ACM78" s="473"/>
      <c r="ACN78" s="473"/>
      <c r="ACO78" s="473"/>
      <c r="ACP78" s="473"/>
      <c r="ACQ78" s="473"/>
      <c r="ACR78" s="473"/>
      <c r="ACS78" s="473"/>
      <c r="ACT78" s="473"/>
      <c r="ACU78" s="473"/>
      <c r="ACV78" s="473"/>
      <c r="ACW78" s="473"/>
      <c r="ACX78" s="473"/>
      <c r="ACY78" s="473"/>
      <c r="ACZ78" s="473"/>
      <c r="ADA78" s="473"/>
      <c r="ADB78" s="473"/>
      <c r="ADC78" s="473"/>
      <c r="ADD78" s="473"/>
      <c r="ADE78" s="473"/>
      <c r="ADF78" s="473"/>
      <c r="ADG78" s="473"/>
      <c r="ADH78" s="473"/>
      <c r="ADI78" s="473"/>
      <c r="ADJ78" s="473"/>
      <c r="ADK78" s="473"/>
      <c r="ADL78" s="473"/>
      <c r="ADM78" s="473"/>
      <c r="ADN78" s="473"/>
      <c r="ADO78" s="473"/>
      <c r="ADP78" s="473"/>
      <c r="ADQ78" s="473"/>
      <c r="ADR78" s="473"/>
      <c r="ADS78" s="473"/>
      <c r="ADT78" s="473"/>
      <c r="ADU78" s="473"/>
      <c r="ADV78" s="473"/>
      <c r="ADW78" s="473"/>
      <c r="ADX78" s="473"/>
      <c r="ADY78" s="473"/>
      <c r="ADZ78" s="473"/>
      <c r="AEA78" s="473"/>
      <c r="AEB78" s="473"/>
      <c r="AEC78" s="473"/>
      <c r="AED78" s="473"/>
      <c r="AEE78" s="473"/>
      <c r="AEF78" s="473"/>
      <c r="AEG78" s="473"/>
      <c r="AEH78" s="473"/>
      <c r="AEI78" s="473"/>
      <c r="AEJ78" s="473"/>
      <c r="AEK78" s="473"/>
      <c r="AEL78" s="473"/>
      <c r="AEM78" s="473"/>
      <c r="AEN78" s="473"/>
      <c r="AEO78" s="473"/>
      <c r="AEP78" s="473"/>
      <c r="AEQ78" s="473"/>
      <c r="AER78" s="473"/>
      <c r="AES78" s="473"/>
      <c r="AET78" s="473"/>
      <c r="AEU78" s="473"/>
      <c r="AEV78" s="473"/>
      <c r="AEW78" s="473"/>
      <c r="AEX78" s="473"/>
      <c r="AEY78" s="473"/>
      <c r="AEZ78" s="473"/>
      <c r="AFA78" s="473"/>
      <c r="AFB78" s="473"/>
      <c r="AFC78" s="473"/>
      <c r="AFD78" s="473"/>
      <c r="AFE78" s="473"/>
      <c r="AFF78" s="473"/>
      <c r="AFG78" s="473"/>
      <c r="AFH78" s="473"/>
      <c r="AFI78" s="473"/>
      <c r="AFJ78" s="473"/>
      <c r="AFK78" s="473"/>
      <c r="AFL78" s="473"/>
      <c r="AFM78" s="473"/>
      <c r="AFN78" s="473"/>
      <c r="AFO78" s="473"/>
      <c r="AFP78" s="473"/>
      <c r="AFQ78" s="473"/>
      <c r="AFR78" s="473"/>
      <c r="AFS78" s="473"/>
      <c r="AFT78" s="473"/>
      <c r="AFU78" s="473"/>
      <c r="AFV78" s="473"/>
      <c r="AFW78" s="473"/>
      <c r="AFX78" s="473"/>
      <c r="AFY78" s="473"/>
      <c r="AFZ78" s="473"/>
      <c r="AGA78" s="473"/>
      <c r="AGB78" s="473"/>
      <c r="AGC78" s="473"/>
      <c r="AGD78" s="473"/>
      <c r="AGE78" s="473"/>
      <c r="AGF78" s="473"/>
      <c r="AGG78" s="473"/>
      <c r="AGH78" s="473"/>
      <c r="AGI78" s="473"/>
      <c r="AGJ78" s="473"/>
      <c r="AGK78" s="473"/>
      <c r="AGL78" s="473"/>
      <c r="AGM78" s="473"/>
      <c r="AGN78" s="473"/>
      <c r="AGO78" s="473"/>
      <c r="AGP78" s="473"/>
      <c r="AGQ78" s="473"/>
      <c r="AGR78" s="473"/>
      <c r="AGS78" s="473"/>
      <c r="AGT78" s="473"/>
      <c r="AGU78" s="473"/>
      <c r="AGV78" s="473"/>
      <c r="AGW78" s="473"/>
      <c r="AGX78" s="473"/>
      <c r="AGY78" s="473"/>
      <c r="AGZ78" s="473"/>
      <c r="AHA78" s="473"/>
      <c r="AHB78" s="473"/>
      <c r="AHC78" s="473"/>
      <c r="AHD78" s="473"/>
      <c r="AHE78" s="473"/>
      <c r="AHF78" s="473"/>
      <c r="AHG78" s="473"/>
      <c r="AHH78" s="473"/>
      <c r="AHI78" s="473"/>
      <c r="AHJ78" s="473"/>
      <c r="AHK78" s="473"/>
      <c r="AHL78" s="473"/>
      <c r="AHM78" s="473"/>
      <c r="AHN78" s="473"/>
      <c r="AHO78" s="473"/>
      <c r="AHP78" s="473"/>
      <c r="AHQ78" s="473"/>
      <c r="AHR78" s="473"/>
      <c r="AHS78" s="473"/>
      <c r="AHT78" s="473"/>
      <c r="AHU78" s="473"/>
      <c r="AHV78" s="473"/>
      <c r="AHW78" s="473"/>
      <c r="AHX78" s="473"/>
      <c r="AHY78" s="473"/>
      <c r="AHZ78" s="473"/>
      <c r="AIA78" s="473"/>
      <c r="AIB78" s="473"/>
      <c r="AIC78" s="473"/>
      <c r="AID78" s="473"/>
      <c r="AIE78" s="473"/>
      <c r="AIF78" s="473"/>
      <c r="AIG78" s="473"/>
      <c r="AIH78" s="473"/>
      <c r="AII78" s="473"/>
      <c r="AIJ78" s="473"/>
      <c r="AIK78" s="473"/>
      <c r="AIL78" s="473"/>
      <c r="AIM78" s="473"/>
      <c r="AIN78" s="473"/>
      <c r="AIO78" s="473"/>
      <c r="AIP78" s="473"/>
      <c r="AIQ78" s="473"/>
      <c r="AIR78" s="473"/>
      <c r="AIS78" s="473"/>
      <c r="AIT78" s="473"/>
      <c r="AIU78" s="473"/>
      <c r="AIV78" s="473"/>
      <c r="AIW78" s="473"/>
      <c r="AIX78" s="473"/>
      <c r="AIY78" s="473"/>
      <c r="AIZ78" s="473"/>
      <c r="AJA78" s="473"/>
      <c r="AJB78" s="473"/>
      <c r="AJC78" s="473"/>
      <c r="AJD78" s="473"/>
      <c r="AJE78" s="473"/>
      <c r="AJF78" s="473"/>
      <c r="AJG78" s="473"/>
      <c r="AJH78" s="473"/>
      <c r="AJI78" s="473"/>
      <c r="AJJ78" s="473"/>
      <c r="AJK78" s="473"/>
      <c r="AJL78" s="473"/>
      <c r="AJM78" s="473"/>
      <c r="AJN78" s="473"/>
      <c r="AJO78" s="473"/>
      <c r="AJP78" s="473"/>
      <c r="AJQ78" s="473"/>
      <c r="AJR78" s="473"/>
      <c r="AJS78" s="473"/>
      <c r="AJT78" s="473"/>
      <c r="AJU78" s="473"/>
      <c r="AJV78" s="473"/>
      <c r="AJW78" s="473"/>
      <c r="AJX78" s="473"/>
      <c r="AJY78" s="473"/>
      <c r="AJZ78" s="473"/>
      <c r="AKA78" s="473"/>
      <c r="AKB78" s="473"/>
      <c r="AKC78" s="473"/>
      <c r="AKD78" s="473"/>
      <c r="AKE78" s="473"/>
      <c r="AKF78" s="473"/>
      <c r="AKG78" s="473"/>
      <c r="AKH78" s="473"/>
      <c r="AKI78" s="473"/>
      <c r="AKJ78" s="473"/>
      <c r="AKK78" s="473"/>
      <c r="AKL78" s="473"/>
      <c r="AKM78" s="473"/>
      <c r="AKN78" s="473"/>
      <c r="AKO78" s="473"/>
      <c r="AKP78" s="473"/>
      <c r="AKQ78" s="473"/>
      <c r="AKR78" s="473"/>
      <c r="AKS78" s="473"/>
      <c r="AKT78" s="473"/>
      <c r="AKU78" s="473"/>
      <c r="AKV78" s="473"/>
      <c r="AKW78" s="473"/>
      <c r="AKX78" s="473"/>
      <c r="AKY78" s="473"/>
      <c r="AKZ78" s="473"/>
      <c r="ALA78" s="473"/>
      <c r="ALB78" s="473"/>
      <c r="ALC78" s="473"/>
      <c r="ALD78" s="473"/>
      <c r="ALE78" s="473"/>
      <c r="ALF78" s="473"/>
      <c r="ALG78" s="473"/>
      <c r="ALH78" s="473"/>
      <c r="ALI78" s="473"/>
      <c r="ALJ78" s="473"/>
      <c r="ALK78" s="473"/>
      <c r="ALL78" s="473"/>
      <c r="ALM78" s="473"/>
      <c r="ALN78" s="473"/>
      <c r="ALO78" s="473"/>
      <c r="ALP78" s="473"/>
      <c r="ALQ78" s="473"/>
      <c r="ALR78" s="473"/>
      <c r="ALS78" s="473"/>
      <c r="ALT78" s="473"/>
      <c r="ALU78" s="473"/>
      <c r="ALV78" s="473"/>
      <c r="ALW78" s="473"/>
      <c r="ALX78" s="473"/>
      <c r="ALY78" s="473"/>
      <c r="ALZ78" s="473"/>
      <c r="AMA78" s="473"/>
      <c r="AMB78" s="473"/>
      <c r="AMC78" s="473"/>
      <c r="AMD78" s="473"/>
      <c r="AME78" s="473"/>
      <c r="AMF78" s="473"/>
      <c r="AMG78" s="473"/>
      <c r="AMH78" s="473"/>
      <c r="AMI78" s="473"/>
      <c r="AMJ78" s="473"/>
      <c r="AMK78" s="473"/>
      <c r="AML78" s="473"/>
      <c r="AMM78" s="473"/>
      <c r="AMN78" s="473"/>
      <c r="AMO78" s="473"/>
      <c r="AMP78" s="473"/>
      <c r="AMQ78" s="473"/>
      <c r="AMR78" s="473"/>
      <c r="AMS78" s="473"/>
      <c r="AMT78" s="473"/>
      <c r="AMU78" s="473"/>
      <c r="AMV78" s="473"/>
      <c r="AMW78" s="473"/>
      <c r="AMX78" s="473"/>
      <c r="AMY78" s="473"/>
      <c r="AMZ78" s="473"/>
      <c r="ANA78" s="473"/>
      <c r="ANB78" s="473"/>
      <c r="ANC78" s="473"/>
      <c r="AND78" s="473"/>
      <c r="ANE78" s="473"/>
      <c r="ANF78" s="473"/>
      <c r="ANG78" s="473"/>
      <c r="ANH78" s="473"/>
      <c r="ANI78" s="473"/>
      <c r="ANJ78" s="473"/>
      <c r="ANK78" s="473"/>
      <c r="ANL78" s="473"/>
      <c r="ANM78" s="473"/>
      <c r="ANN78" s="473"/>
      <c r="ANO78" s="473"/>
      <c r="ANP78" s="473"/>
      <c r="ANQ78" s="473"/>
      <c r="ANR78" s="473"/>
      <c r="ANS78" s="473"/>
      <c r="ANT78" s="473"/>
      <c r="ANU78" s="473"/>
      <c r="ANV78" s="473"/>
      <c r="ANW78" s="473"/>
      <c r="ANX78" s="473"/>
      <c r="ANY78" s="473"/>
      <c r="ANZ78" s="473"/>
      <c r="AOA78" s="473"/>
      <c r="AOB78" s="473"/>
      <c r="AOC78" s="473"/>
      <c r="AOD78" s="473"/>
      <c r="AOE78" s="473"/>
      <c r="AOF78" s="473"/>
      <c r="AOG78" s="473"/>
      <c r="AOH78" s="473"/>
      <c r="AOI78" s="473"/>
      <c r="AOJ78" s="473"/>
      <c r="AOK78" s="473"/>
      <c r="AOL78" s="473"/>
      <c r="AOM78" s="473"/>
      <c r="AON78" s="473"/>
      <c r="AOO78" s="473"/>
      <c r="AOP78" s="473"/>
      <c r="AOQ78" s="473"/>
      <c r="AOR78" s="473"/>
      <c r="AOS78" s="473"/>
      <c r="AOT78" s="473"/>
      <c r="AOU78" s="473"/>
      <c r="AOV78" s="473"/>
      <c r="AOW78" s="473"/>
      <c r="AOX78" s="473"/>
      <c r="AOY78" s="473"/>
      <c r="AOZ78" s="473"/>
      <c r="APA78" s="473"/>
      <c r="APB78" s="473"/>
      <c r="APC78" s="473"/>
      <c r="APD78" s="473"/>
      <c r="APE78" s="473"/>
      <c r="APF78" s="473"/>
      <c r="APG78" s="473"/>
      <c r="APH78" s="473"/>
      <c r="API78" s="473"/>
      <c r="APJ78" s="473"/>
      <c r="APK78" s="473"/>
      <c r="APL78" s="473"/>
      <c r="APM78" s="473"/>
      <c r="APN78" s="473"/>
      <c r="APO78" s="473"/>
      <c r="APP78" s="473"/>
      <c r="APQ78" s="473"/>
      <c r="APR78" s="473"/>
      <c r="APS78" s="473"/>
      <c r="APT78" s="473"/>
      <c r="APU78" s="473"/>
      <c r="APV78" s="473"/>
      <c r="APW78" s="473"/>
      <c r="APX78" s="473"/>
      <c r="APY78" s="473"/>
      <c r="APZ78" s="473"/>
      <c r="AQA78" s="473"/>
      <c r="AQB78" s="473"/>
      <c r="AQC78" s="473"/>
      <c r="AQD78" s="473"/>
      <c r="AQE78" s="473"/>
      <c r="AQF78" s="473"/>
      <c r="AQG78" s="473"/>
      <c r="AQH78" s="473"/>
      <c r="AQI78" s="473"/>
      <c r="AQJ78" s="473"/>
      <c r="AQK78" s="473"/>
      <c r="AQL78" s="473"/>
      <c r="AQM78" s="473"/>
      <c r="AQN78" s="473"/>
      <c r="AQO78" s="473"/>
      <c r="AQP78" s="473"/>
      <c r="AQQ78" s="473"/>
      <c r="AQR78" s="473"/>
      <c r="AQS78" s="473"/>
      <c r="AQT78" s="473"/>
      <c r="AQU78" s="473"/>
      <c r="AQV78" s="473"/>
      <c r="AQW78" s="473"/>
      <c r="AQX78" s="473"/>
      <c r="AQY78" s="473"/>
      <c r="AQZ78" s="473"/>
      <c r="ARA78" s="473"/>
      <c r="ARB78" s="473"/>
      <c r="ARC78" s="473"/>
      <c r="ARD78" s="473"/>
      <c r="ARE78" s="473"/>
      <c r="ARF78" s="473"/>
      <c r="ARG78" s="473"/>
      <c r="ARH78" s="473"/>
      <c r="ARI78" s="473"/>
      <c r="ARJ78" s="473"/>
      <c r="ARK78" s="473"/>
      <c r="ARL78" s="473"/>
      <c r="ARM78" s="473"/>
      <c r="ARN78" s="473"/>
      <c r="ARO78" s="473"/>
      <c r="ARP78" s="473"/>
      <c r="ARQ78" s="473"/>
      <c r="ARR78" s="473"/>
      <c r="ARS78" s="473"/>
      <c r="ART78" s="473"/>
      <c r="ARU78" s="473"/>
      <c r="ARV78" s="473"/>
      <c r="ARW78" s="473"/>
      <c r="ARX78" s="473"/>
      <c r="ARY78" s="473"/>
      <c r="ARZ78" s="473"/>
      <c r="ASA78" s="473"/>
      <c r="ASB78" s="473"/>
      <c r="ASC78" s="473"/>
      <c r="ASD78" s="473"/>
      <c r="ASE78" s="473"/>
      <c r="ASF78" s="473"/>
      <c r="ASG78" s="473"/>
      <c r="ASH78" s="473"/>
      <c r="ASI78" s="473"/>
      <c r="ASJ78" s="473"/>
      <c r="ASK78" s="473"/>
      <c r="ASL78" s="473"/>
      <c r="ASM78" s="473"/>
      <c r="ASN78" s="473"/>
      <c r="ASO78" s="473"/>
      <c r="ASP78" s="473"/>
      <c r="ASQ78" s="473"/>
      <c r="ASR78" s="473"/>
      <c r="ASS78" s="473"/>
      <c r="AST78" s="473"/>
      <c r="ASU78" s="473"/>
      <c r="ASV78" s="473"/>
      <c r="ASW78" s="473"/>
      <c r="ASX78" s="473"/>
      <c r="ASY78" s="473"/>
      <c r="ASZ78" s="473"/>
      <c r="ATA78" s="473"/>
      <c r="ATB78" s="473"/>
      <c r="ATC78" s="473"/>
      <c r="ATD78" s="473"/>
      <c r="ATE78" s="473"/>
      <c r="ATF78" s="473"/>
      <c r="ATG78" s="473"/>
      <c r="ATH78" s="473"/>
      <c r="ATI78" s="473"/>
      <c r="ATJ78" s="473"/>
      <c r="ATK78" s="473"/>
      <c r="ATL78" s="473"/>
      <c r="ATM78" s="473"/>
      <c r="ATN78" s="473"/>
      <c r="ATO78" s="473"/>
      <c r="ATP78" s="473"/>
      <c r="ATQ78" s="473"/>
      <c r="ATR78" s="473"/>
      <c r="ATS78" s="473"/>
      <c r="ATT78" s="473"/>
      <c r="ATU78" s="473"/>
      <c r="ATV78" s="473"/>
      <c r="ATW78" s="473"/>
      <c r="ATX78" s="473"/>
      <c r="ATY78" s="473"/>
      <c r="ATZ78" s="473"/>
      <c r="AUA78" s="473"/>
      <c r="AUB78" s="473"/>
      <c r="AUC78" s="473"/>
      <c r="AUD78" s="473"/>
      <c r="AUE78" s="473"/>
      <c r="AUF78" s="473"/>
      <c r="AUG78" s="473"/>
      <c r="AUH78" s="473"/>
      <c r="AUI78" s="473"/>
      <c r="AUJ78" s="473"/>
      <c r="AUK78" s="473"/>
      <c r="AUL78" s="473"/>
      <c r="AUM78" s="473"/>
      <c r="AUN78" s="473"/>
      <c r="AUO78" s="473"/>
      <c r="AUP78" s="473"/>
      <c r="AUQ78" s="473"/>
      <c r="AUR78" s="473"/>
      <c r="AUS78" s="473"/>
      <c r="AUT78" s="473"/>
      <c r="AUU78" s="473"/>
      <c r="AUV78" s="473"/>
      <c r="AUW78" s="473"/>
      <c r="AUX78" s="473"/>
      <c r="AUY78" s="473"/>
      <c r="AUZ78" s="473"/>
      <c r="AVA78" s="473"/>
      <c r="AVB78" s="473"/>
      <c r="AVC78" s="473"/>
      <c r="AVD78" s="473"/>
      <c r="AVE78" s="473"/>
      <c r="AVF78" s="473"/>
      <c r="AVG78" s="473"/>
      <c r="AVH78" s="473"/>
      <c r="AVI78" s="473"/>
      <c r="AVJ78" s="473"/>
      <c r="AVK78" s="473"/>
      <c r="AVL78" s="473"/>
      <c r="AVM78" s="473"/>
      <c r="AVN78" s="473"/>
      <c r="AVO78" s="473"/>
      <c r="AVP78" s="473"/>
      <c r="AVQ78" s="473"/>
      <c r="AVR78" s="473"/>
      <c r="AVS78" s="473"/>
      <c r="AVT78" s="473"/>
      <c r="AVU78" s="473"/>
      <c r="AVV78" s="473"/>
      <c r="AVW78" s="473"/>
      <c r="AVX78" s="473"/>
      <c r="AVY78" s="473"/>
      <c r="AVZ78" s="473"/>
      <c r="AWA78" s="473"/>
      <c r="AWB78" s="473"/>
      <c r="AWC78" s="473"/>
      <c r="AWD78" s="473"/>
      <c r="AWE78" s="473"/>
      <c r="AWF78" s="473"/>
      <c r="AWG78" s="473"/>
      <c r="AWH78" s="473"/>
      <c r="AWI78" s="473"/>
      <c r="AWJ78" s="473"/>
      <c r="AWK78" s="473"/>
      <c r="AWL78" s="473"/>
      <c r="AWM78" s="473"/>
      <c r="AWN78" s="473"/>
      <c r="AWO78" s="473"/>
      <c r="AWP78" s="473"/>
      <c r="AWQ78" s="473"/>
      <c r="AWR78" s="473"/>
      <c r="AWS78" s="473"/>
      <c r="AWT78" s="473"/>
      <c r="AWU78" s="473"/>
      <c r="AWV78" s="473"/>
      <c r="AWW78" s="473"/>
      <c r="AWX78" s="473"/>
      <c r="AWY78" s="473"/>
      <c r="AWZ78" s="473"/>
      <c r="AXA78" s="473"/>
      <c r="AXB78" s="473"/>
      <c r="AXC78" s="473"/>
      <c r="AXD78" s="473"/>
      <c r="AXE78" s="473"/>
      <c r="AXF78" s="473"/>
      <c r="AXG78" s="473"/>
      <c r="AXH78" s="473"/>
      <c r="AXI78" s="473"/>
      <c r="AXJ78" s="473"/>
      <c r="AXK78" s="473"/>
      <c r="AXL78" s="473"/>
      <c r="AXM78" s="473"/>
      <c r="AXN78" s="473"/>
      <c r="AXO78" s="473"/>
      <c r="AXP78" s="473"/>
      <c r="AXQ78" s="473"/>
      <c r="AXR78" s="473"/>
      <c r="AXS78" s="473"/>
      <c r="AXT78" s="473"/>
      <c r="AXU78" s="473"/>
      <c r="AXV78" s="473"/>
      <c r="AXW78" s="473"/>
      <c r="AXX78" s="473"/>
      <c r="AXY78" s="473"/>
      <c r="AXZ78" s="473"/>
      <c r="AYA78" s="473"/>
      <c r="AYB78" s="473"/>
      <c r="AYC78" s="473"/>
      <c r="AYD78" s="473"/>
      <c r="AYE78" s="473"/>
      <c r="AYF78" s="473"/>
      <c r="AYG78" s="473"/>
      <c r="AYH78" s="473"/>
      <c r="AYI78" s="473"/>
      <c r="AYJ78" s="473"/>
      <c r="AYK78" s="473"/>
      <c r="AYL78" s="473"/>
      <c r="AYM78" s="473"/>
      <c r="AYN78" s="473"/>
      <c r="AYO78" s="473"/>
      <c r="AYP78" s="473"/>
      <c r="AYQ78" s="473"/>
      <c r="AYR78" s="473"/>
      <c r="AYS78" s="473"/>
      <c r="AYT78" s="473"/>
      <c r="AYU78" s="473"/>
      <c r="AYV78" s="473"/>
      <c r="AYW78" s="473"/>
      <c r="AYX78" s="473"/>
      <c r="AYY78" s="473"/>
      <c r="AYZ78" s="473"/>
      <c r="AZA78" s="473"/>
      <c r="AZB78" s="473"/>
      <c r="AZC78" s="473"/>
      <c r="AZD78" s="473"/>
      <c r="AZE78" s="473"/>
      <c r="AZF78" s="473"/>
      <c r="AZG78" s="473"/>
      <c r="AZH78" s="473"/>
      <c r="AZI78" s="473"/>
      <c r="AZJ78" s="473"/>
      <c r="AZK78" s="473"/>
      <c r="AZL78" s="473"/>
      <c r="AZM78" s="473"/>
      <c r="AZN78" s="473"/>
      <c r="AZO78" s="473"/>
      <c r="AZP78" s="473"/>
      <c r="AZQ78" s="473"/>
      <c r="AZR78" s="473"/>
      <c r="AZS78" s="473"/>
      <c r="AZT78" s="473"/>
      <c r="AZU78" s="473"/>
      <c r="AZV78" s="473"/>
      <c r="AZW78" s="473"/>
      <c r="AZX78" s="473"/>
      <c r="AZY78" s="473"/>
      <c r="AZZ78" s="473"/>
      <c r="BAA78" s="473"/>
      <c r="BAB78" s="473"/>
      <c r="BAC78" s="473"/>
      <c r="BAD78" s="473"/>
      <c r="BAE78" s="473"/>
      <c r="BAF78" s="473"/>
      <c r="BAG78" s="473"/>
      <c r="BAH78" s="473"/>
      <c r="BAI78" s="473"/>
      <c r="BAJ78" s="473"/>
      <c r="BAK78" s="473"/>
      <c r="BAL78" s="473"/>
      <c r="BAM78" s="473"/>
      <c r="BAN78" s="473"/>
      <c r="BAO78" s="473"/>
      <c r="BAP78" s="473"/>
      <c r="BAQ78" s="473"/>
      <c r="BAR78" s="473"/>
      <c r="BAS78" s="473"/>
      <c r="BAT78" s="473"/>
      <c r="BAU78" s="473"/>
      <c r="BAV78" s="473"/>
      <c r="BAW78" s="473"/>
      <c r="BAX78" s="473"/>
      <c r="BAY78" s="473"/>
      <c r="BAZ78" s="473"/>
      <c r="BBA78" s="473"/>
      <c r="BBB78" s="473"/>
      <c r="BBC78" s="473"/>
      <c r="BBD78" s="473"/>
      <c r="BBE78" s="473"/>
      <c r="BBF78" s="473"/>
      <c r="BBG78" s="473"/>
      <c r="BBH78" s="473"/>
      <c r="BBI78" s="473"/>
      <c r="BBJ78" s="473"/>
      <c r="BBK78" s="473"/>
      <c r="BBL78" s="473"/>
      <c r="BBM78" s="473"/>
      <c r="BBN78" s="473"/>
      <c r="BBO78" s="473"/>
      <c r="BBP78" s="473"/>
      <c r="BBQ78" s="473"/>
      <c r="BBR78" s="473"/>
      <c r="BBS78" s="473"/>
      <c r="BBT78" s="473"/>
      <c r="BBU78" s="473"/>
      <c r="BBV78" s="473"/>
      <c r="BBW78" s="473"/>
      <c r="BBX78" s="473"/>
      <c r="BBY78" s="473"/>
      <c r="BBZ78" s="473"/>
      <c r="BCA78" s="473"/>
      <c r="BCB78" s="473"/>
      <c r="BCC78" s="473"/>
      <c r="BCD78" s="473"/>
      <c r="BCE78" s="473"/>
      <c r="BCF78" s="473"/>
      <c r="BCG78" s="473"/>
      <c r="BCH78" s="473"/>
      <c r="BCI78" s="473"/>
      <c r="BCJ78" s="473"/>
      <c r="BCK78" s="473"/>
      <c r="BCL78" s="473"/>
      <c r="BCM78" s="473"/>
      <c r="BCN78" s="473"/>
      <c r="BCO78" s="473"/>
      <c r="BCP78" s="473"/>
      <c r="BCQ78" s="473"/>
      <c r="BCR78" s="473"/>
      <c r="BCS78" s="473"/>
      <c r="BCT78" s="473"/>
      <c r="BCU78" s="473"/>
      <c r="BCV78" s="473"/>
      <c r="BCW78" s="473"/>
      <c r="BCX78" s="473"/>
      <c r="BCY78" s="473"/>
      <c r="BCZ78" s="473"/>
      <c r="BDA78" s="473"/>
      <c r="BDB78" s="473"/>
      <c r="BDC78" s="473"/>
      <c r="BDD78" s="473"/>
      <c r="BDE78" s="473"/>
      <c r="BDF78" s="473"/>
      <c r="BDG78" s="473"/>
      <c r="BDH78" s="473"/>
      <c r="BDI78" s="473"/>
      <c r="BDJ78" s="473"/>
      <c r="BDK78" s="473"/>
      <c r="BDL78" s="473"/>
      <c r="BDM78" s="473"/>
      <c r="BDN78" s="473"/>
      <c r="BDO78" s="473"/>
      <c r="BDP78" s="473"/>
      <c r="BDQ78" s="473"/>
      <c r="BDR78" s="473"/>
      <c r="BDS78" s="473"/>
      <c r="BDT78" s="473"/>
      <c r="BDU78" s="473"/>
      <c r="BDV78" s="473"/>
      <c r="BDW78" s="473"/>
      <c r="BDX78" s="473"/>
      <c r="BDY78" s="473"/>
      <c r="BDZ78" s="473"/>
      <c r="BEA78" s="473"/>
      <c r="BEB78" s="473"/>
      <c r="BEC78" s="473"/>
      <c r="BED78" s="473"/>
      <c r="BEE78" s="473"/>
      <c r="BEF78" s="473"/>
      <c r="BEG78" s="473"/>
      <c r="BEH78" s="473"/>
      <c r="BEI78" s="473"/>
      <c r="BEJ78" s="473"/>
      <c r="BEK78" s="473"/>
      <c r="BEL78" s="473"/>
      <c r="BEM78" s="473"/>
      <c r="BEN78" s="473"/>
      <c r="BEO78" s="473"/>
      <c r="BEP78" s="473"/>
      <c r="BEQ78" s="473"/>
      <c r="BER78" s="473"/>
      <c r="BES78" s="473"/>
      <c r="BET78" s="473"/>
      <c r="BEU78" s="473"/>
      <c r="BEV78" s="473"/>
      <c r="BEW78" s="473"/>
      <c r="BEX78" s="473"/>
      <c r="BEY78" s="473"/>
      <c r="BEZ78" s="473"/>
      <c r="BFA78" s="473"/>
      <c r="BFB78" s="473"/>
      <c r="BFC78" s="473"/>
      <c r="BFD78" s="473"/>
      <c r="BFE78" s="473"/>
      <c r="BFF78" s="473"/>
      <c r="BFG78" s="473"/>
      <c r="BFH78" s="473"/>
      <c r="BFI78" s="473"/>
      <c r="BFJ78" s="473"/>
      <c r="BFK78" s="473"/>
      <c r="BFL78" s="473"/>
      <c r="BFM78" s="473"/>
      <c r="BFN78" s="473"/>
      <c r="BFO78" s="473"/>
      <c r="BFP78" s="473"/>
      <c r="BFQ78" s="473"/>
      <c r="BFR78" s="473"/>
      <c r="BFS78" s="473"/>
      <c r="BFT78" s="473"/>
      <c r="BFU78" s="473"/>
      <c r="BFV78" s="473"/>
      <c r="BFW78" s="473"/>
      <c r="BFX78" s="473"/>
      <c r="BFY78" s="473"/>
      <c r="BFZ78" s="473"/>
      <c r="BGA78" s="473"/>
      <c r="BGB78" s="473"/>
      <c r="BGC78" s="473"/>
      <c r="BGD78" s="473"/>
      <c r="BGE78" s="473"/>
      <c r="BGF78" s="473"/>
      <c r="BGG78" s="473"/>
      <c r="BGH78" s="473"/>
      <c r="BGI78" s="473"/>
      <c r="BGJ78" s="473"/>
      <c r="BGK78" s="473"/>
      <c r="BGL78" s="473"/>
      <c r="BGM78" s="473"/>
      <c r="BGN78" s="473"/>
      <c r="BGO78" s="473"/>
      <c r="BGP78" s="473"/>
      <c r="BGQ78" s="473"/>
      <c r="BGR78" s="473"/>
      <c r="BGS78" s="473"/>
      <c r="BGT78" s="473"/>
      <c r="BGU78" s="473"/>
      <c r="BGV78" s="473"/>
      <c r="BGW78" s="473"/>
      <c r="BGX78" s="473"/>
      <c r="BGY78" s="473"/>
      <c r="BGZ78" s="473"/>
      <c r="BHA78" s="473"/>
      <c r="BHB78" s="473"/>
      <c r="BHC78" s="473"/>
      <c r="BHD78" s="473"/>
      <c r="BHE78" s="473"/>
      <c r="BHF78" s="473"/>
      <c r="BHG78" s="473"/>
      <c r="BHH78" s="473"/>
      <c r="BHI78" s="473"/>
      <c r="BHJ78" s="473"/>
      <c r="BHK78" s="473"/>
      <c r="BHL78" s="473"/>
      <c r="BHM78" s="473"/>
      <c r="BHN78" s="473"/>
      <c r="BHO78" s="473"/>
      <c r="BHP78" s="473"/>
      <c r="BHQ78" s="473"/>
      <c r="BHR78" s="473"/>
      <c r="BHS78" s="473"/>
      <c r="BHT78" s="473"/>
      <c r="BHU78" s="473"/>
      <c r="BHV78" s="473"/>
      <c r="BHW78" s="473"/>
      <c r="BHX78" s="473"/>
      <c r="BHY78" s="473"/>
      <c r="BHZ78" s="473"/>
      <c r="BIA78" s="473"/>
      <c r="BIB78" s="473"/>
      <c r="BIC78" s="473"/>
      <c r="BID78" s="473"/>
      <c r="BIE78" s="473"/>
      <c r="BIF78" s="473"/>
      <c r="BIG78" s="473"/>
      <c r="BIH78" s="473"/>
      <c r="BII78" s="473"/>
      <c r="BIJ78" s="473"/>
      <c r="BIK78" s="473"/>
      <c r="BIL78" s="473"/>
      <c r="BIM78" s="473"/>
      <c r="BIN78" s="473"/>
      <c r="BIO78" s="473"/>
      <c r="BIP78" s="473"/>
      <c r="BIQ78" s="473"/>
      <c r="BIR78" s="473"/>
      <c r="BIS78" s="473"/>
      <c r="BIT78" s="473"/>
      <c r="BIU78" s="473"/>
      <c r="BIV78" s="473"/>
      <c r="BIW78" s="473"/>
      <c r="BIX78" s="473"/>
      <c r="BIY78" s="473"/>
      <c r="BIZ78" s="473"/>
      <c r="BJA78" s="473"/>
      <c r="BJB78" s="473"/>
      <c r="BJC78" s="473"/>
      <c r="BJD78" s="473"/>
      <c r="BJE78" s="473"/>
      <c r="BJF78" s="473"/>
      <c r="BJG78" s="473"/>
      <c r="BJH78" s="473"/>
      <c r="BJI78" s="473"/>
      <c r="BJJ78" s="473"/>
      <c r="BJK78" s="473"/>
      <c r="BJL78" s="473"/>
      <c r="BJM78" s="473"/>
      <c r="BJN78" s="473"/>
      <c r="BJO78" s="473"/>
      <c r="BJP78" s="473"/>
      <c r="BJQ78" s="473"/>
      <c r="BJR78" s="473"/>
      <c r="BJS78" s="473"/>
      <c r="BJT78" s="473"/>
      <c r="BJU78" s="473"/>
      <c r="BJV78" s="473"/>
      <c r="BJW78" s="473"/>
      <c r="BJX78" s="473"/>
      <c r="BJY78" s="473"/>
      <c r="BJZ78" s="473"/>
      <c r="BKA78" s="473"/>
      <c r="BKB78" s="473"/>
      <c r="BKC78" s="473"/>
      <c r="BKD78" s="473"/>
      <c r="BKE78" s="473"/>
      <c r="BKF78" s="473"/>
      <c r="BKG78" s="473"/>
      <c r="BKH78" s="473"/>
      <c r="BKI78" s="473"/>
      <c r="BKJ78" s="473"/>
      <c r="BKK78" s="473"/>
      <c r="BKL78" s="473"/>
      <c r="BKM78" s="473"/>
      <c r="BKN78" s="473"/>
      <c r="BKO78" s="473"/>
      <c r="BKP78" s="473"/>
      <c r="BKQ78" s="473"/>
      <c r="BKR78" s="473"/>
      <c r="BKS78" s="473"/>
      <c r="BKT78" s="473"/>
      <c r="BKU78" s="473"/>
      <c r="BKV78" s="473"/>
      <c r="BKW78" s="473"/>
      <c r="BKX78" s="473"/>
      <c r="BKY78" s="473"/>
      <c r="BKZ78" s="473"/>
      <c r="BLA78" s="473"/>
      <c r="BLB78" s="473"/>
      <c r="BLC78" s="473"/>
      <c r="BLD78" s="473"/>
      <c r="BLE78" s="473"/>
      <c r="BLF78" s="473"/>
      <c r="BLG78" s="473"/>
      <c r="BLH78" s="473"/>
      <c r="BLI78" s="473"/>
      <c r="BLJ78" s="473"/>
      <c r="BLK78" s="473"/>
      <c r="BLL78" s="473"/>
      <c r="BLM78" s="473"/>
      <c r="BLN78" s="473"/>
      <c r="BLO78" s="473"/>
      <c r="BLP78" s="473"/>
      <c r="BLQ78" s="473"/>
      <c r="BLR78" s="473"/>
      <c r="BLS78" s="473"/>
      <c r="BLT78" s="473"/>
      <c r="BLU78" s="473"/>
      <c r="BLV78" s="473"/>
      <c r="BLW78" s="473"/>
      <c r="BLX78" s="473"/>
      <c r="BLY78" s="473"/>
      <c r="BLZ78" s="473"/>
      <c r="BMA78" s="473"/>
      <c r="BMB78" s="473"/>
      <c r="BMC78" s="473"/>
      <c r="BMD78" s="473"/>
      <c r="BME78" s="473"/>
      <c r="BMF78" s="473"/>
      <c r="BMG78" s="473"/>
      <c r="BMH78" s="473"/>
      <c r="BMI78" s="473"/>
      <c r="BMJ78" s="473"/>
      <c r="BMK78" s="473"/>
      <c r="BML78" s="473"/>
      <c r="BMM78" s="473"/>
      <c r="BMN78" s="473"/>
      <c r="BMO78" s="473"/>
      <c r="BMP78" s="473"/>
      <c r="BMQ78" s="473"/>
      <c r="BMR78" s="473"/>
      <c r="BMS78" s="473"/>
      <c r="BMT78" s="473"/>
      <c r="BMU78" s="473"/>
      <c r="BMV78" s="473"/>
      <c r="BMW78" s="473"/>
      <c r="BMX78" s="473"/>
      <c r="BMY78" s="473"/>
      <c r="BMZ78" s="473"/>
      <c r="BNA78" s="473"/>
      <c r="BNB78" s="473"/>
      <c r="BNC78" s="473"/>
      <c r="BND78" s="473"/>
      <c r="BNE78" s="473"/>
      <c r="BNF78" s="473"/>
      <c r="BNG78" s="473"/>
      <c r="BNH78" s="473"/>
      <c r="BNI78" s="473"/>
      <c r="BNJ78" s="473"/>
      <c r="BNK78" s="473"/>
      <c r="BNL78" s="473"/>
      <c r="BNM78" s="473"/>
      <c r="BNN78" s="473"/>
      <c r="BNO78" s="473"/>
      <c r="BNP78" s="473"/>
      <c r="BNQ78" s="473"/>
      <c r="BNR78" s="473"/>
      <c r="BNS78" s="473"/>
      <c r="BNT78" s="473"/>
      <c r="BNU78" s="473"/>
      <c r="BNV78" s="473"/>
      <c r="BNW78" s="473"/>
      <c r="BNX78" s="473"/>
      <c r="BNY78" s="473"/>
      <c r="BNZ78" s="473"/>
      <c r="BOA78" s="473"/>
      <c r="BOB78" s="473"/>
      <c r="BOC78" s="473"/>
      <c r="BOD78" s="473"/>
      <c r="BOE78" s="473"/>
      <c r="BOF78" s="473"/>
      <c r="BOG78" s="473"/>
      <c r="BOH78" s="473"/>
      <c r="BOI78" s="473"/>
      <c r="BOJ78" s="473"/>
      <c r="BOK78" s="473"/>
      <c r="BOL78" s="473"/>
      <c r="BOM78" s="473"/>
      <c r="BON78" s="473"/>
      <c r="BOO78" s="473"/>
      <c r="BOP78" s="473"/>
      <c r="BOQ78" s="473"/>
      <c r="BOR78" s="473"/>
      <c r="BOS78" s="473"/>
      <c r="BOT78" s="473"/>
      <c r="BOU78" s="473"/>
      <c r="BOV78" s="473"/>
      <c r="BOW78" s="473"/>
      <c r="BOX78" s="473"/>
      <c r="BOY78" s="473"/>
      <c r="BOZ78" s="473"/>
      <c r="BPA78" s="473"/>
      <c r="BPB78" s="473"/>
      <c r="BPC78" s="473"/>
      <c r="BPD78" s="473"/>
      <c r="BPE78" s="473"/>
      <c r="BPF78" s="473"/>
      <c r="BPG78" s="473"/>
      <c r="BPH78" s="473"/>
      <c r="BPI78" s="473"/>
      <c r="BPJ78" s="473"/>
      <c r="BPK78" s="473"/>
      <c r="BPL78" s="473"/>
      <c r="BPM78" s="473"/>
      <c r="BPN78" s="473"/>
      <c r="BPO78" s="473"/>
      <c r="BPP78" s="473"/>
      <c r="BPQ78" s="473"/>
      <c r="BPR78" s="473"/>
      <c r="BPS78" s="473"/>
      <c r="BPT78" s="473"/>
      <c r="BPU78" s="473"/>
      <c r="BPV78" s="473"/>
      <c r="BPW78" s="473"/>
      <c r="BPX78" s="473"/>
      <c r="BPY78" s="473"/>
      <c r="BPZ78" s="473"/>
      <c r="BQA78" s="473"/>
      <c r="BQB78" s="473"/>
      <c r="BQC78" s="473"/>
      <c r="BQD78" s="473"/>
      <c r="BQE78" s="473"/>
      <c r="BQF78" s="473"/>
      <c r="BQG78" s="473"/>
      <c r="BQH78" s="473"/>
      <c r="BQI78" s="473"/>
      <c r="BQJ78" s="473"/>
      <c r="BQK78" s="473"/>
      <c r="BQL78" s="473"/>
      <c r="BQM78" s="473"/>
      <c r="BQN78" s="473"/>
      <c r="BQO78" s="473"/>
      <c r="BQP78" s="473"/>
      <c r="BQQ78" s="473"/>
      <c r="BQR78" s="473"/>
      <c r="BQS78" s="473"/>
      <c r="BQT78" s="473"/>
      <c r="BQU78" s="473"/>
      <c r="BQV78" s="473"/>
      <c r="BQW78" s="473"/>
      <c r="BQX78" s="473"/>
      <c r="BQY78" s="473"/>
      <c r="BQZ78" s="473"/>
      <c r="BRA78" s="473"/>
      <c r="BRB78" s="473"/>
      <c r="BRC78" s="473"/>
      <c r="BRD78" s="473"/>
      <c r="BRE78" s="473"/>
      <c r="BRF78" s="473"/>
      <c r="BRG78" s="473"/>
      <c r="BRH78" s="473"/>
      <c r="BRI78" s="473"/>
      <c r="BRJ78" s="473"/>
      <c r="BRK78" s="473"/>
      <c r="BRL78" s="473"/>
      <c r="BRM78" s="473"/>
      <c r="BRN78" s="473"/>
      <c r="BRO78" s="473"/>
      <c r="BRP78" s="473"/>
      <c r="BRQ78" s="473"/>
      <c r="BRR78" s="473"/>
      <c r="BRS78" s="473"/>
      <c r="BRT78" s="473"/>
      <c r="BRU78" s="473"/>
      <c r="BRV78" s="473"/>
      <c r="BRW78" s="473"/>
      <c r="BRX78" s="473"/>
      <c r="BRY78" s="473"/>
      <c r="BRZ78" s="473"/>
      <c r="BSA78" s="473"/>
      <c r="BSB78" s="473"/>
      <c r="BSC78" s="473"/>
      <c r="BSD78" s="473"/>
      <c r="BSE78" s="473"/>
      <c r="BSF78" s="473"/>
      <c r="BSG78" s="473"/>
      <c r="BSH78" s="473"/>
      <c r="BSI78" s="473"/>
      <c r="BSJ78" s="473"/>
      <c r="BSK78" s="473"/>
      <c r="BSL78" s="473"/>
      <c r="BSM78" s="473"/>
      <c r="BSN78" s="473"/>
      <c r="BSO78" s="473"/>
      <c r="BSP78" s="473"/>
      <c r="BSQ78" s="473"/>
      <c r="BSR78" s="473"/>
      <c r="BSS78" s="473"/>
      <c r="BST78" s="473"/>
      <c r="BSU78" s="473"/>
      <c r="BSV78" s="473"/>
      <c r="BSW78" s="473"/>
      <c r="BSX78" s="473"/>
      <c r="BSY78" s="473"/>
      <c r="BSZ78" s="473"/>
      <c r="BTA78" s="473"/>
      <c r="BTB78" s="473"/>
      <c r="BTC78" s="473"/>
      <c r="BTD78" s="473"/>
      <c r="BTE78" s="473"/>
      <c r="BTF78" s="473"/>
      <c r="BTG78" s="473"/>
      <c r="BTH78" s="473"/>
      <c r="BTI78" s="473"/>
      <c r="BTJ78" s="473"/>
      <c r="BTK78" s="473"/>
      <c r="BTL78" s="473"/>
      <c r="BTM78" s="473"/>
      <c r="BTN78" s="473"/>
      <c r="BTO78" s="473"/>
      <c r="BTP78" s="473"/>
      <c r="BTQ78" s="473"/>
      <c r="BTR78" s="473"/>
      <c r="BTS78" s="473"/>
      <c r="BTT78" s="473"/>
      <c r="BTU78" s="473"/>
      <c r="BTV78" s="473"/>
      <c r="BTW78" s="473"/>
      <c r="BTX78" s="473"/>
      <c r="BTY78" s="473"/>
      <c r="BTZ78" s="473"/>
      <c r="BUA78" s="473"/>
      <c r="BUB78" s="473"/>
      <c r="BUC78" s="473"/>
      <c r="BUD78" s="473"/>
      <c r="BUE78" s="473"/>
      <c r="BUF78" s="473"/>
      <c r="BUG78" s="473"/>
      <c r="BUH78" s="473"/>
      <c r="BUI78" s="473"/>
      <c r="BUJ78" s="473"/>
      <c r="BUK78" s="473"/>
      <c r="BUL78" s="473"/>
      <c r="BUM78" s="473"/>
      <c r="BUN78" s="473"/>
      <c r="BUO78" s="473"/>
      <c r="BUP78" s="473"/>
      <c r="BUQ78" s="473"/>
      <c r="BUR78" s="473"/>
      <c r="BUS78" s="473"/>
      <c r="BUT78" s="473"/>
      <c r="BUU78" s="473"/>
      <c r="BUV78" s="473"/>
      <c r="BUW78" s="473"/>
      <c r="BUX78" s="473"/>
      <c r="BUY78" s="473"/>
      <c r="BUZ78" s="473"/>
      <c r="BVA78" s="473"/>
      <c r="BVB78" s="473"/>
      <c r="BVC78" s="473"/>
      <c r="BVD78" s="473"/>
      <c r="BVE78" s="473"/>
      <c r="BVF78" s="473"/>
      <c r="BVG78" s="473"/>
      <c r="BVH78" s="473"/>
      <c r="BVI78" s="473"/>
      <c r="BVJ78" s="473"/>
      <c r="BVK78" s="473"/>
      <c r="BVL78" s="473"/>
      <c r="BVM78" s="473"/>
      <c r="BVN78" s="473"/>
      <c r="BVO78" s="473"/>
      <c r="BVP78" s="473"/>
      <c r="BVQ78" s="473"/>
      <c r="BVR78" s="473"/>
      <c r="BVS78" s="473"/>
      <c r="BVT78" s="473"/>
      <c r="BVU78" s="473"/>
      <c r="BVV78" s="473"/>
      <c r="BVW78" s="473"/>
      <c r="BVX78" s="473"/>
      <c r="BVY78" s="473"/>
      <c r="BVZ78" s="473"/>
      <c r="BWA78" s="473"/>
      <c r="BWB78" s="473"/>
      <c r="BWC78" s="473"/>
      <c r="BWD78" s="473"/>
      <c r="BWE78" s="473"/>
      <c r="BWF78" s="473"/>
      <c r="BWG78" s="473"/>
      <c r="BWH78" s="473"/>
      <c r="BWI78" s="473"/>
      <c r="BWJ78" s="473"/>
      <c r="BWK78" s="473"/>
      <c r="BWL78" s="473"/>
      <c r="BWM78" s="473"/>
      <c r="BWN78" s="473"/>
      <c r="BWO78" s="473"/>
      <c r="BWP78" s="473"/>
      <c r="BWQ78" s="473"/>
      <c r="BWR78" s="473"/>
      <c r="BWS78" s="473"/>
      <c r="BWT78" s="473"/>
      <c r="BWU78" s="473"/>
      <c r="BWV78" s="473"/>
      <c r="BWW78" s="473"/>
      <c r="BWX78" s="473"/>
      <c r="BWY78" s="473"/>
      <c r="BWZ78" s="473"/>
      <c r="BXA78" s="473"/>
      <c r="BXB78" s="473"/>
      <c r="BXC78" s="473"/>
      <c r="BXD78" s="473"/>
      <c r="BXE78" s="473"/>
      <c r="BXF78" s="473"/>
      <c r="BXG78" s="473"/>
      <c r="BXH78" s="473"/>
      <c r="BXI78" s="473"/>
      <c r="BXJ78" s="473"/>
      <c r="BXK78" s="473"/>
      <c r="BXL78" s="473"/>
      <c r="BXM78" s="473"/>
      <c r="BXN78" s="473"/>
      <c r="BXO78" s="473"/>
      <c r="BXP78" s="473"/>
      <c r="BXQ78" s="473"/>
      <c r="BXR78" s="473"/>
      <c r="BXS78" s="473"/>
      <c r="BXT78" s="473"/>
      <c r="BXU78" s="473"/>
      <c r="BXV78" s="473"/>
      <c r="BXW78" s="473"/>
      <c r="BXX78" s="473"/>
      <c r="BXY78" s="473"/>
      <c r="BXZ78" s="473"/>
      <c r="BYA78" s="473"/>
      <c r="BYB78" s="473"/>
      <c r="BYC78" s="473"/>
      <c r="BYD78" s="473"/>
      <c r="BYE78" s="473"/>
      <c r="BYF78" s="473"/>
      <c r="BYG78" s="473"/>
      <c r="BYH78" s="473"/>
      <c r="BYI78" s="473"/>
      <c r="BYJ78" s="473"/>
      <c r="BYK78" s="473"/>
      <c r="BYL78" s="473"/>
      <c r="BYM78" s="473"/>
      <c r="BYN78" s="473"/>
      <c r="BYO78" s="473"/>
      <c r="BYP78" s="473"/>
      <c r="BYQ78" s="473"/>
      <c r="BYR78" s="473"/>
      <c r="BYS78" s="473"/>
      <c r="BYT78" s="473"/>
      <c r="BYU78" s="473"/>
      <c r="BYV78" s="473"/>
      <c r="BYW78" s="473"/>
      <c r="BYX78" s="473"/>
      <c r="BYY78" s="473"/>
      <c r="BYZ78" s="473"/>
      <c r="BZA78" s="473"/>
      <c r="BZB78" s="473"/>
      <c r="BZC78" s="473"/>
      <c r="BZD78" s="473"/>
      <c r="BZE78" s="473"/>
      <c r="BZF78" s="473"/>
      <c r="BZG78" s="473"/>
      <c r="BZH78" s="473"/>
      <c r="BZI78" s="473"/>
      <c r="BZJ78" s="473"/>
      <c r="BZK78" s="473"/>
      <c r="BZL78" s="473"/>
      <c r="BZM78" s="473"/>
      <c r="BZN78" s="473"/>
      <c r="BZO78" s="473"/>
      <c r="BZP78" s="473"/>
      <c r="BZQ78" s="473"/>
      <c r="BZR78" s="473"/>
      <c r="BZS78" s="473"/>
      <c r="BZT78" s="473"/>
      <c r="BZU78" s="473"/>
      <c r="BZV78" s="473"/>
      <c r="BZW78" s="473"/>
      <c r="BZX78" s="473"/>
      <c r="BZY78" s="473"/>
      <c r="BZZ78" s="473"/>
      <c r="CAA78" s="473"/>
      <c r="CAB78" s="473"/>
      <c r="CAC78" s="473"/>
      <c r="CAD78" s="473"/>
      <c r="CAE78" s="473"/>
      <c r="CAF78" s="473"/>
      <c r="CAG78" s="473"/>
      <c r="CAH78" s="473"/>
      <c r="CAI78" s="473"/>
      <c r="CAJ78" s="473"/>
      <c r="CAK78" s="473"/>
      <c r="CAL78" s="473"/>
      <c r="CAM78" s="473"/>
      <c r="CAN78" s="473"/>
      <c r="CAO78" s="473"/>
      <c r="CAP78" s="473"/>
      <c r="CAQ78" s="473"/>
      <c r="CAR78" s="473"/>
      <c r="CAS78" s="473"/>
      <c r="CAT78" s="473"/>
      <c r="CAU78" s="473"/>
      <c r="CAV78" s="473"/>
      <c r="CAW78" s="473"/>
      <c r="CAX78" s="473"/>
      <c r="CAY78" s="473"/>
      <c r="CAZ78" s="473"/>
      <c r="CBA78" s="473"/>
      <c r="CBB78" s="473"/>
      <c r="CBC78" s="473"/>
      <c r="CBD78" s="473"/>
      <c r="CBE78" s="473"/>
      <c r="CBF78" s="473"/>
      <c r="CBG78" s="473"/>
      <c r="CBH78" s="473"/>
      <c r="CBI78" s="473"/>
      <c r="CBJ78" s="473"/>
      <c r="CBK78" s="473"/>
      <c r="CBL78" s="473"/>
      <c r="CBM78" s="473"/>
      <c r="CBN78" s="473"/>
      <c r="CBO78" s="473"/>
      <c r="CBP78" s="473"/>
      <c r="CBQ78" s="473"/>
      <c r="CBR78" s="473"/>
      <c r="CBS78" s="473"/>
      <c r="CBT78" s="473"/>
      <c r="CBU78" s="473"/>
      <c r="CBV78" s="473"/>
      <c r="CBW78" s="473"/>
      <c r="CBX78" s="473"/>
      <c r="CBY78" s="473"/>
      <c r="CBZ78" s="473"/>
      <c r="CCA78" s="473"/>
      <c r="CCB78" s="473"/>
      <c r="CCC78" s="473"/>
      <c r="CCD78" s="473"/>
      <c r="CCE78" s="473"/>
      <c r="CCF78" s="473"/>
      <c r="CCG78" s="473"/>
      <c r="CCH78" s="473"/>
      <c r="CCI78" s="473"/>
      <c r="CCJ78" s="473"/>
      <c r="CCK78" s="473"/>
      <c r="CCL78" s="473"/>
      <c r="CCM78" s="473"/>
      <c r="CCN78" s="473"/>
      <c r="CCO78" s="473"/>
      <c r="CCP78" s="473"/>
      <c r="CCQ78" s="473"/>
      <c r="CCR78" s="473"/>
      <c r="CCS78" s="473"/>
      <c r="CCT78" s="473"/>
      <c r="CCU78" s="473"/>
      <c r="CCV78" s="473"/>
      <c r="CCW78" s="473"/>
      <c r="CCX78" s="473"/>
      <c r="CCY78" s="473"/>
      <c r="CCZ78" s="473"/>
      <c r="CDA78" s="473"/>
      <c r="CDB78" s="473"/>
      <c r="CDC78" s="473"/>
      <c r="CDD78" s="473"/>
      <c r="CDE78" s="473"/>
      <c r="CDF78" s="473"/>
      <c r="CDG78" s="473"/>
      <c r="CDH78" s="473"/>
      <c r="CDI78" s="473"/>
      <c r="CDJ78" s="473"/>
      <c r="CDK78" s="473"/>
      <c r="CDL78" s="473"/>
      <c r="CDM78" s="473"/>
      <c r="CDN78" s="473"/>
      <c r="CDO78" s="473"/>
      <c r="CDP78" s="473"/>
      <c r="CDQ78" s="473"/>
      <c r="CDR78" s="473"/>
      <c r="CDS78" s="473"/>
      <c r="CDT78" s="473"/>
      <c r="CDU78" s="473"/>
      <c r="CDV78" s="473"/>
      <c r="CDW78" s="473"/>
      <c r="CDX78" s="473"/>
      <c r="CDY78" s="473"/>
      <c r="CDZ78" s="473"/>
      <c r="CEA78" s="473"/>
      <c r="CEB78" s="473"/>
      <c r="CEC78" s="473"/>
      <c r="CED78" s="473"/>
      <c r="CEE78" s="473"/>
      <c r="CEF78" s="473"/>
      <c r="CEG78" s="473"/>
      <c r="CEH78" s="473"/>
      <c r="CEI78" s="473"/>
      <c r="CEJ78" s="473"/>
      <c r="CEK78" s="473"/>
      <c r="CEL78" s="473"/>
      <c r="CEM78" s="473"/>
      <c r="CEN78" s="473"/>
      <c r="CEO78" s="473"/>
      <c r="CEP78" s="473"/>
      <c r="CEQ78" s="473"/>
      <c r="CER78" s="473"/>
      <c r="CES78" s="473"/>
      <c r="CET78" s="473"/>
      <c r="CEU78" s="473"/>
      <c r="CEV78" s="473"/>
      <c r="CEW78" s="473"/>
      <c r="CEX78" s="473"/>
      <c r="CEY78" s="473"/>
      <c r="CEZ78" s="473"/>
      <c r="CFA78" s="473"/>
      <c r="CFB78" s="473"/>
      <c r="CFC78" s="473"/>
      <c r="CFD78" s="473"/>
      <c r="CFE78" s="473"/>
      <c r="CFF78" s="473"/>
      <c r="CFG78" s="473"/>
      <c r="CFH78" s="473"/>
      <c r="CFI78" s="473"/>
      <c r="CFJ78" s="473"/>
      <c r="CFK78" s="473"/>
      <c r="CFL78" s="473"/>
      <c r="CFM78" s="473"/>
      <c r="CFN78" s="473"/>
      <c r="CFO78" s="473"/>
      <c r="CFP78" s="473"/>
      <c r="CFQ78" s="473"/>
      <c r="CFR78" s="473"/>
      <c r="CFS78" s="473"/>
      <c r="CFT78" s="473"/>
      <c r="CFU78" s="473"/>
      <c r="CFV78" s="473"/>
      <c r="CFW78" s="473"/>
      <c r="CFX78" s="473"/>
      <c r="CFY78" s="473"/>
      <c r="CFZ78" s="473"/>
      <c r="CGA78" s="473"/>
      <c r="CGB78" s="473"/>
      <c r="CGC78" s="473"/>
      <c r="CGD78" s="473"/>
      <c r="CGE78" s="473"/>
      <c r="CGF78" s="473"/>
      <c r="CGG78" s="473"/>
      <c r="CGH78" s="473"/>
      <c r="CGI78" s="473"/>
      <c r="CGJ78" s="473"/>
      <c r="CGK78" s="473"/>
      <c r="CGL78" s="473"/>
      <c r="CGM78" s="473"/>
      <c r="CGN78" s="473"/>
      <c r="CGO78" s="473"/>
      <c r="CGP78" s="473"/>
      <c r="CGQ78" s="473"/>
      <c r="CGR78" s="473"/>
      <c r="CGS78" s="473"/>
      <c r="CGT78" s="473"/>
      <c r="CGU78" s="473"/>
      <c r="CGV78" s="473"/>
      <c r="CGW78" s="473"/>
      <c r="CGX78" s="473"/>
      <c r="CGY78" s="473"/>
      <c r="CGZ78" s="473"/>
      <c r="CHA78" s="473"/>
      <c r="CHB78" s="473"/>
      <c r="CHC78" s="473"/>
      <c r="CHD78" s="473"/>
      <c r="CHE78" s="473"/>
      <c r="CHF78" s="473"/>
      <c r="CHG78" s="473"/>
      <c r="CHH78" s="473"/>
      <c r="CHI78" s="473"/>
      <c r="CHJ78" s="473"/>
      <c r="CHK78" s="473"/>
      <c r="CHL78" s="473"/>
      <c r="CHM78" s="473"/>
      <c r="CHN78" s="473"/>
      <c r="CHO78" s="473"/>
      <c r="CHP78" s="473"/>
      <c r="CHQ78" s="473"/>
      <c r="CHR78" s="473"/>
      <c r="CHS78" s="473"/>
      <c r="CHT78" s="473"/>
      <c r="CHU78" s="473"/>
      <c r="CHV78" s="473"/>
      <c r="CHW78" s="473"/>
      <c r="CHX78" s="473"/>
      <c r="CHY78" s="473"/>
      <c r="CHZ78" s="473"/>
      <c r="CIA78" s="473"/>
      <c r="CIB78" s="473"/>
      <c r="CIC78" s="473"/>
      <c r="CID78" s="473"/>
      <c r="CIE78" s="473"/>
      <c r="CIF78" s="473"/>
      <c r="CIG78" s="473"/>
      <c r="CIH78" s="473"/>
      <c r="CII78" s="473"/>
      <c r="CIJ78" s="473"/>
      <c r="CIK78" s="473"/>
      <c r="CIL78" s="473"/>
      <c r="CIM78" s="473"/>
      <c r="CIN78" s="473"/>
      <c r="CIO78" s="473"/>
      <c r="CIP78" s="473"/>
      <c r="CIQ78" s="473"/>
      <c r="CIR78" s="473"/>
      <c r="CIS78" s="473"/>
      <c r="CIT78" s="473"/>
      <c r="CIU78" s="473"/>
      <c r="CIV78" s="473"/>
      <c r="CIW78" s="473"/>
      <c r="CIX78" s="473"/>
      <c r="CIY78" s="473"/>
      <c r="CIZ78" s="473"/>
      <c r="CJA78" s="473"/>
      <c r="CJB78" s="473"/>
      <c r="CJC78" s="473"/>
      <c r="CJD78" s="473"/>
      <c r="CJE78" s="473"/>
      <c r="CJF78" s="473"/>
      <c r="CJG78" s="473"/>
      <c r="CJH78" s="473"/>
      <c r="CJI78" s="473"/>
      <c r="CJJ78" s="473"/>
      <c r="CJK78" s="473"/>
      <c r="CJL78" s="473"/>
      <c r="CJM78" s="473"/>
      <c r="CJN78" s="473"/>
      <c r="CJO78" s="473"/>
      <c r="CJP78" s="473"/>
      <c r="CJQ78" s="473"/>
      <c r="CJR78" s="473"/>
      <c r="CJS78" s="473"/>
      <c r="CJT78" s="473"/>
      <c r="CJU78" s="473"/>
      <c r="CJV78" s="473"/>
      <c r="CJW78" s="473"/>
      <c r="CJX78" s="473"/>
      <c r="CJY78" s="473"/>
      <c r="CJZ78" s="473"/>
      <c r="CKA78" s="473"/>
      <c r="CKB78" s="473"/>
      <c r="CKC78" s="473"/>
      <c r="CKD78" s="473"/>
      <c r="CKE78" s="473"/>
      <c r="CKF78" s="473"/>
      <c r="CKG78" s="473"/>
      <c r="CKH78" s="473"/>
      <c r="CKI78" s="473"/>
      <c r="CKJ78" s="473"/>
      <c r="CKK78" s="473"/>
      <c r="CKL78" s="473"/>
      <c r="CKM78" s="473"/>
      <c r="CKN78" s="473"/>
      <c r="CKO78" s="473"/>
      <c r="CKP78" s="473"/>
      <c r="CKQ78" s="473"/>
      <c r="CKR78" s="473"/>
      <c r="CKS78" s="473"/>
      <c r="CKT78" s="473"/>
      <c r="CKU78" s="473"/>
      <c r="CKV78" s="473"/>
      <c r="CKW78" s="473"/>
      <c r="CKX78" s="473"/>
      <c r="CKY78" s="473"/>
      <c r="CKZ78" s="473"/>
      <c r="CLA78" s="473"/>
      <c r="CLB78" s="473"/>
      <c r="CLC78" s="473"/>
      <c r="CLD78" s="473"/>
      <c r="CLE78" s="473"/>
      <c r="CLF78" s="473"/>
      <c r="CLG78" s="473"/>
      <c r="CLH78" s="473"/>
      <c r="CLI78" s="473"/>
      <c r="CLJ78" s="473"/>
      <c r="CLK78" s="473"/>
      <c r="CLL78" s="473"/>
      <c r="CLM78" s="473"/>
      <c r="CLN78" s="473"/>
      <c r="CLO78" s="473"/>
      <c r="CLP78" s="473"/>
      <c r="CLQ78" s="473"/>
      <c r="CLR78" s="473"/>
      <c r="CLS78" s="473"/>
      <c r="CLT78" s="473"/>
      <c r="CLU78" s="473"/>
      <c r="CLV78" s="473"/>
      <c r="CLW78" s="473"/>
      <c r="CLX78" s="473"/>
      <c r="CLY78" s="473"/>
      <c r="CLZ78" s="473"/>
      <c r="CMA78" s="473"/>
      <c r="CMB78" s="473"/>
      <c r="CMC78" s="473"/>
      <c r="CMD78" s="473"/>
      <c r="CME78" s="473"/>
      <c r="CMF78" s="473"/>
      <c r="CMG78" s="473"/>
      <c r="CMH78" s="473"/>
      <c r="CMI78" s="473"/>
      <c r="CMJ78" s="473"/>
      <c r="CMK78" s="473"/>
      <c r="CML78" s="473"/>
      <c r="CMM78" s="473"/>
      <c r="CMN78" s="473"/>
      <c r="CMO78" s="473"/>
      <c r="CMP78" s="473"/>
      <c r="CMQ78" s="473"/>
      <c r="CMR78" s="473"/>
      <c r="CMS78" s="473"/>
      <c r="CMT78" s="473"/>
      <c r="CMU78" s="473"/>
      <c r="CMV78" s="473"/>
      <c r="CMW78" s="473"/>
      <c r="CMX78" s="473"/>
      <c r="CMY78" s="473"/>
      <c r="CMZ78" s="473"/>
      <c r="CNA78" s="473"/>
      <c r="CNB78" s="473"/>
      <c r="CNC78" s="473"/>
      <c r="CND78" s="473"/>
      <c r="CNE78" s="473"/>
      <c r="CNF78" s="473"/>
      <c r="CNG78" s="473"/>
      <c r="CNH78" s="473"/>
      <c r="CNI78" s="473"/>
      <c r="CNJ78" s="473"/>
      <c r="CNK78" s="473"/>
      <c r="CNL78" s="473"/>
      <c r="CNM78" s="473"/>
      <c r="CNN78" s="473"/>
      <c r="CNO78" s="473"/>
      <c r="CNP78" s="473"/>
      <c r="CNQ78" s="473"/>
      <c r="CNR78" s="473"/>
      <c r="CNS78" s="473"/>
      <c r="CNT78" s="473"/>
      <c r="CNU78" s="473"/>
      <c r="CNV78" s="473"/>
      <c r="CNW78" s="473"/>
      <c r="CNX78" s="473"/>
      <c r="CNY78" s="473"/>
      <c r="CNZ78" s="473"/>
      <c r="COA78" s="473"/>
      <c r="COB78" s="473"/>
      <c r="COC78" s="473"/>
      <c r="COD78" s="473"/>
      <c r="COE78" s="473"/>
      <c r="COF78" s="473"/>
      <c r="COG78" s="473"/>
      <c r="COH78" s="473"/>
      <c r="COI78" s="473"/>
      <c r="COJ78" s="473"/>
      <c r="COK78" s="473"/>
      <c r="COL78" s="473"/>
      <c r="COM78" s="473"/>
      <c r="CON78" s="473"/>
      <c r="COO78" s="473"/>
      <c r="COP78" s="473"/>
      <c r="COQ78" s="473"/>
      <c r="COR78" s="473"/>
      <c r="COS78" s="473"/>
      <c r="COT78" s="473"/>
      <c r="COU78" s="473"/>
      <c r="COV78" s="473"/>
      <c r="COW78" s="473"/>
      <c r="COX78" s="473"/>
      <c r="COY78" s="473"/>
      <c r="COZ78" s="473"/>
      <c r="CPA78" s="473"/>
      <c r="CPB78" s="473"/>
      <c r="CPC78" s="473"/>
      <c r="CPD78" s="473"/>
      <c r="CPE78" s="473"/>
      <c r="CPF78" s="473"/>
      <c r="CPG78" s="473"/>
      <c r="CPH78" s="473"/>
      <c r="CPI78" s="473"/>
      <c r="CPJ78" s="473"/>
      <c r="CPK78" s="473"/>
      <c r="CPL78" s="473"/>
      <c r="CPM78" s="473"/>
      <c r="CPN78" s="473"/>
      <c r="CPO78" s="473"/>
      <c r="CPP78" s="473"/>
      <c r="CPQ78" s="473"/>
      <c r="CPR78" s="473"/>
      <c r="CPS78" s="473"/>
      <c r="CPT78" s="473"/>
      <c r="CPU78" s="473"/>
      <c r="CPV78" s="473"/>
      <c r="CPW78" s="473"/>
      <c r="CPX78" s="473"/>
      <c r="CPY78" s="473"/>
      <c r="CPZ78" s="473"/>
      <c r="CQA78" s="473"/>
      <c r="CQB78" s="473"/>
      <c r="CQC78" s="473"/>
      <c r="CQD78" s="473"/>
      <c r="CQE78" s="473"/>
      <c r="CQF78" s="473"/>
      <c r="CQG78" s="473"/>
      <c r="CQH78" s="473"/>
      <c r="CQI78" s="473"/>
      <c r="CQJ78" s="473"/>
      <c r="CQK78" s="473"/>
      <c r="CQL78" s="473"/>
      <c r="CQM78" s="473"/>
      <c r="CQN78" s="473"/>
      <c r="CQO78" s="473"/>
      <c r="CQP78" s="473"/>
      <c r="CQQ78" s="473"/>
      <c r="CQR78" s="473"/>
      <c r="CQS78" s="473"/>
      <c r="CQT78" s="473"/>
      <c r="CQU78" s="473"/>
      <c r="CQV78" s="473"/>
      <c r="CQW78" s="473"/>
      <c r="CQX78" s="473"/>
      <c r="CQY78" s="473"/>
      <c r="CQZ78" s="473"/>
      <c r="CRA78" s="473"/>
      <c r="CRB78" s="473"/>
      <c r="CRC78" s="473"/>
      <c r="CRD78" s="473"/>
      <c r="CRE78" s="473"/>
      <c r="CRF78" s="473"/>
      <c r="CRG78" s="473"/>
      <c r="CRH78" s="473"/>
      <c r="CRI78" s="473"/>
      <c r="CRJ78" s="473"/>
      <c r="CRK78" s="473"/>
      <c r="CRL78" s="473"/>
      <c r="CRM78" s="473"/>
      <c r="CRN78" s="473"/>
      <c r="CRO78" s="473"/>
      <c r="CRP78" s="473"/>
      <c r="CRQ78" s="473"/>
      <c r="CRR78" s="473"/>
      <c r="CRS78" s="473"/>
      <c r="CRT78" s="473"/>
      <c r="CRU78" s="473"/>
      <c r="CRV78" s="473"/>
      <c r="CRW78" s="473"/>
      <c r="CRX78" s="473"/>
      <c r="CRY78" s="473"/>
      <c r="CRZ78" s="473"/>
      <c r="CSA78" s="473"/>
      <c r="CSB78" s="473"/>
      <c r="CSC78" s="473"/>
      <c r="CSD78" s="473"/>
      <c r="CSE78" s="473"/>
      <c r="CSF78" s="473"/>
      <c r="CSG78" s="473"/>
      <c r="CSH78" s="473"/>
      <c r="CSI78" s="473"/>
      <c r="CSJ78" s="473"/>
      <c r="CSK78" s="473"/>
      <c r="CSL78" s="473"/>
      <c r="CSM78" s="473"/>
      <c r="CSN78" s="473"/>
      <c r="CSO78" s="473"/>
      <c r="CSP78" s="473"/>
      <c r="CSQ78" s="473"/>
      <c r="CSR78" s="473"/>
      <c r="CSS78" s="473"/>
      <c r="CST78" s="473"/>
      <c r="CSU78" s="473"/>
      <c r="CSV78" s="473"/>
      <c r="CSW78" s="473"/>
      <c r="CSX78" s="473"/>
      <c r="CSY78" s="473"/>
      <c r="CSZ78" s="473"/>
      <c r="CTA78" s="473"/>
      <c r="CTB78" s="473"/>
      <c r="CTC78" s="473"/>
      <c r="CTD78" s="473"/>
      <c r="CTE78" s="473"/>
      <c r="CTF78" s="473"/>
      <c r="CTG78" s="473"/>
      <c r="CTH78" s="473"/>
      <c r="CTI78" s="473"/>
      <c r="CTJ78" s="473"/>
      <c r="CTK78" s="473"/>
      <c r="CTL78" s="473"/>
      <c r="CTM78" s="473"/>
      <c r="CTN78" s="473"/>
      <c r="CTO78" s="473"/>
      <c r="CTP78" s="473"/>
      <c r="CTQ78" s="473"/>
      <c r="CTR78" s="473"/>
      <c r="CTS78" s="473"/>
      <c r="CTT78" s="473"/>
      <c r="CTU78" s="473"/>
      <c r="CTV78" s="473"/>
      <c r="CTW78" s="473"/>
      <c r="CTX78" s="473"/>
      <c r="CTY78" s="473"/>
      <c r="CTZ78" s="473"/>
      <c r="CUA78" s="473"/>
      <c r="CUB78" s="473"/>
      <c r="CUC78" s="473"/>
      <c r="CUD78" s="473"/>
      <c r="CUE78" s="473"/>
      <c r="CUF78" s="473"/>
      <c r="CUG78" s="473"/>
      <c r="CUH78" s="473"/>
      <c r="CUI78" s="473"/>
      <c r="CUJ78" s="473"/>
      <c r="CUK78" s="473"/>
      <c r="CUL78" s="473"/>
      <c r="CUM78" s="473"/>
      <c r="CUN78" s="473"/>
      <c r="CUO78" s="473"/>
      <c r="CUP78" s="473"/>
      <c r="CUQ78" s="473"/>
      <c r="CUR78" s="473"/>
      <c r="CUS78" s="473"/>
      <c r="CUT78" s="473"/>
      <c r="CUU78" s="473"/>
      <c r="CUV78" s="473"/>
      <c r="CUW78" s="473"/>
      <c r="CUX78" s="473"/>
      <c r="CUY78" s="473"/>
      <c r="CUZ78" s="473"/>
      <c r="CVA78" s="473"/>
      <c r="CVB78" s="473"/>
      <c r="CVC78" s="473"/>
      <c r="CVD78" s="473"/>
      <c r="CVE78" s="473"/>
      <c r="CVF78" s="473"/>
      <c r="CVG78" s="473"/>
      <c r="CVH78" s="473"/>
      <c r="CVI78" s="473"/>
      <c r="CVJ78" s="473"/>
      <c r="CVK78" s="473"/>
      <c r="CVL78" s="473"/>
      <c r="CVM78" s="473"/>
      <c r="CVN78" s="473"/>
      <c r="CVO78" s="473"/>
      <c r="CVP78" s="473"/>
      <c r="CVQ78" s="473"/>
      <c r="CVR78" s="473"/>
      <c r="CVS78" s="473"/>
      <c r="CVT78" s="473"/>
      <c r="CVU78" s="473"/>
      <c r="CVV78" s="473"/>
      <c r="CVW78" s="473"/>
      <c r="CVX78" s="473"/>
      <c r="CVY78" s="473"/>
      <c r="CVZ78" s="473"/>
      <c r="CWA78" s="473"/>
      <c r="CWB78" s="473"/>
      <c r="CWC78" s="473"/>
      <c r="CWD78" s="473"/>
      <c r="CWE78" s="473"/>
      <c r="CWF78" s="473"/>
      <c r="CWG78" s="473"/>
      <c r="CWH78" s="473"/>
      <c r="CWI78" s="473"/>
      <c r="CWJ78" s="473"/>
      <c r="CWK78" s="473"/>
      <c r="CWL78" s="473"/>
      <c r="CWM78" s="473"/>
      <c r="CWN78" s="473"/>
      <c r="CWO78" s="473"/>
      <c r="CWP78" s="473"/>
      <c r="CWQ78" s="473"/>
      <c r="CWR78" s="473"/>
      <c r="CWS78" s="473"/>
      <c r="CWT78" s="473"/>
      <c r="CWU78" s="473"/>
      <c r="CWV78" s="473"/>
      <c r="CWW78" s="473"/>
      <c r="CWX78" s="473"/>
      <c r="CWY78" s="473"/>
      <c r="CWZ78" s="473"/>
      <c r="CXA78" s="473"/>
      <c r="CXB78" s="473"/>
      <c r="CXC78" s="473"/>
      <c r="CXD78" s="473"/>
      <c r="CXE78" s="473"/>
      <c r="CXF78" s="473"/>
      <c r="CXG78" s="473"/>
      <c r="CXH78" s="473"/>
      <c r="CXI78" s="473"/>
      <c r="CXJ78" s="473"/>
      <c r="CXK78" s="473"/>
      <c r="CXL78" s="473"/>
      <c r="CXM78" s="473"/>
      <c r="CXN78" s="473"/>
      <c r="CXO78" s="473"/>
      <c r="CXP78" s="473"/>
      <c r="CXQ78" s="473"/>
      <c r="CXR78" s="473"/>
      <c r="CXS78" s="473"/>
      <c r="CXT78" s="473"/>
      <c r="CXU78" s="473"/>
      <c r="CXV78" s="473"/>
      <c r="CXW78" s="473"/>
      <c r="CXX78" s="473"/>
      <c r="CXY78" s="473"/>
      <c r="CXZ78" s="473"/>
      <c r="CYA78" s="473"/>
      <c r="CYB78" s="473"/>
      <c r="CYC78" s="473"/>
      <c r="CYD78" s="473"/>
      <c r="CYE78" s="473"/>
      <c r="CYF78" s="473"/>
      <c r="CYG78" s="473"/>
      <c r="CYH78" s="473"/>
      <c r="CYI78" s="473"/>
      <c r="CYJ78" s="473"/>
      <c r="CYK78" s="473"/>
      <c r="CYL78" s="473"/>
      <c r="CYM78" s="473"/>
      <c r="CYN78" s="473"/>
      <c r="CYO78" s="473"/>
      <c r="CYP78" s="473"/>
      <c r="CYQ78" s="473"/>
      <c r="CYR78" s="473"/>
      <c r="CYS78" s="473"/>
      <c r="CYT78" s="473"/>
      <c r="CYU78" s="473"/>
      <c r="CYV78" s="473"/>
      <c r="CYW78" s="473"/>
      <c r="CYX78" s="473"/>
      <c r="CYY78" s="473"/>
      <c r="CYZ78" s="473"/>
      <c r="CZA78" s="473"/>
      <c r="CZB78" s="473"/>
      <c r="CZC78" s="473"/>
      <c r="CZD78" s="473"/>
      <c r="CZE78" s="473"/>
      <c r="CZF78" s="473"/>
      <c r="CZG78" s="473"/>
      <c r="CZH78" s="473"/>
      <c r="CZI78" s="473"/>
      <c r="CZJ78" s="473"/>
      <c r="CZK78" s="473"/>
      <c r="CZL78" s="473"/>
      <c r="CZM78" s="473"/>
      <c r="CZN78" s="473"/>
      <c r="CZO78" s="473"/>
      <c r="CZP78" s="473"/>
      <c r="CZQ78" s="473"/>
      <c r="CZR78" s="473"/>
      <c r="CZS78" s="473"/>
      <c r="CZT78" s="473"/>
      <c r="CZU78" s="473"/>
      <c r="CZV78" s="473"/>
      <c r="CZW78" s="473"/>
      <c r="CZX78" s="473"/>
      <c r="CZY78" s="473"/>
      <c r="CZZ78" s="473"/>
      <c r="DAA78" s="473"/>
      <c r="DAB78" s="473"/>
      <c r="DAC78" s="473"/>
      <c r="DAD78" s="473"/>
      <c r="DAE78" s="473"/>
      <c r="DAF78" s="473"/>
      <c r="DAG78" s="473"/>
      <c r="DAH78" s="473"/>
      <c r="DAI78" s="473"/>
      <c r="DAJ78" s="473"/>
      <c r="DAK78" s="473"/>
      <c r="DAL78" s="473"/>
      <c r="DAM78" s="473"/>
      <c r="DAN78" s="473"/>
      <c r="DAO78" s="473"/>
      <c r="DAP78" s="473"/>
      <c r="DAQ78" s="473"/>
      <c r="DAR78" s="473"/>
      <c r="DAS78" s="473"/>
      <c r="DAT78" s="473"/>
      <c r="DAU78" s="473"/>
      <c r="DAV78" s="473"/>
      <c r="DAW78" s="473"/>
      <c r="DAX78" s="473"/>
      <c r="DAY78" s="473"/>
      <c r="DAZ78" s="473"/>
      <c r="DBA78" s="473"/>
      <c r="DBB78" s="473"/>
      <c r="DBC78" s="473"/>
      <c r="DBD78" s="473"/>
      <c r="DBE78" s="473"/>
      <c r="DBF78" s="473"/>
      <c r="DBG78" s="473"/>
      <c r="DBH78" s="473"/>
      <c r="DBI78" s="473"/>
      <c r="DBJ78" s="473"/>
      <c r="DBK78" s="473"/>
      <c r="DBL78" s="473"/>
      <c r="DBM78" s="473"/>
      <c r="DBN78" s="473"/>
      <c r="DBO78" s="473"/>
      <c r="DBP78" s="473"/>
      <c r="DBQ78" s="473"/>
      <c r="DBR78" s="473"/>
      <c r="DBS78" s="473"/>
      <c r="DBT78" s="473"/>
      <c r="DBU78" s="473"/>
      <c r="DBV78" s="473"/>
      <c r="DBW78" s="473"/>
      <c r="DBX78" s="473"/>
      <c r="DBY78" s="473"/>
      <c r="DBZ78" s="473"/>
      <c r="DCA78" s="473"/>
      <c r="DCB78" s="473"/>
      <c r="DCC78" s="473"/>
      <c r="DCD78" s="473"/>
      <c r="DCE78" s="473"/>
      <c r="DCF78" s="473"/>
      <c r="DCG78" s="473"/>
      <c r="DCH78" s="473"/>
      <c r="DCI78" s="473"/>
      <c r="DCJ78" s="473"/>
      <c r="DCK78" s="473"/>
      <c r="DCL78" s="473"/>
      <c r="DCM78" s="473"/>
      <c r="DCN78" s="473"/>
      <c r="DCO78" s="473"/>
      <c r="DCP78" s="473"/>
      <c r="DCQ78" s="473"/>
      <c r="DCR78" s="473"/>
      <c r="DCS78" s="473"/>
      <c r="DCT78" s="473"/>
      <c r="DCU78" s="473"/>
      <c r="DCV78" s="473"/>
      <c r="DCW78" s="473"/>
      <c r="DCX78" s="473"/>
      <c r="DCY78" s="473"/>
      <c r="DCZ78" s="473"/>
      <c r="DDA78" s="473"/>
      <c r="DDB78" s="473"/>
      <c r="DDC78" s="473"/>
      <c r="DDD78" s="473"/>
      <c r="DDE78" s="473"/>
      <c r="DDF78" s="473"/>
      <c r="DDG78" s="473"/>
      <c r="DDH78" s="473"/>
      <c r="DDI78" s="473"/>
      <c r="DDJ78" s="473"/>
      <c r="DDK78" s="473"/>
      <c r="DDL78" s="473"/>
      <c r="DDM78" s="473"/>
      <c r="DDN78" s="473"/>
      <c r="DDO78" s="473"/>
      <c r="DDP78" s="473"/>
      <c r="DDQ78" s="473"/>
      <c r="DDR78" s="473"/>
      <c r="DDS78" s="473"/>
      <c r="DDT78" s="473"/>
      <c r="DDU78" s="473"/>
      <c r="DDV78" s="473"/>
      <c r="DDW78" s="473"/>
      <c r="DDX78" s="473"/>
      <c r="DDY78" s="473"/>
      <c r="DDZ78" s="473"/>
      <c r="DEA78" s="473"/>
      <c r="DEB78" s="473"/>
      <c r="DEC78" s="473"/>
      <c r="DED78" s="473"/>
      <c r="DEE78" s="473"/>
      <c r="DEF78" s="473"/>
      <c r="DEG78" s="473"/>
      <c r="DEH78" s="473"/>
      <c r="DEI78" s="473"/>
      <c r="DEJ78" s="473"/>
      <c r="DEK78" s="473"/>
      <c r="DEL78" s="473"/>
      <c r="DEM78" s="473"/>
      <c r="DEN78" s="473"/>
      <c r="DEO78" s="473"/>
      <c r="DEP78" s="473"/>
      <c r="DEQ78" s="473"/>
      <c r="DER78" s="473"/>
      <c r="DES78" s="473"/>
      <c r="DET78" s="473"/>
      <c r="DEU78" s="473"/>
      <c r="DEV78" s="473"/>
      <c r="DEW78" s="473"/>
      <c r="DEX78" s="473"/>
      <c r="DEY78" s="473"/>
      <c r="DEZ78" s="473"/>
      <c r="DFA78" s="473"/>
      <c r="DFB78" s="473"/>
      <c r="DFC78" s="473"/>
      <c r="DFD78" s="473"/>
      <c r="DFE78" s="473"/>
      <c r="DFF78" s="473"/>
      <c r="DFG78" s="473"/>
      <c r="DFH78" s="473"/>
      <c r="DFI78" s="473"/>
      <c r="DFJ78" s="473"/>
      <c r="DFK78" s="473"/>
      <c r="DFL78" s="473"/>
      <c r="DFM78" s="473"/>
      <c r="DFN78" s="473"/>
      <c r="DFO78" s="473"/>
      <c r="DFP78" s="473"/>
      <c r="DFQ78" s="473"/>
      <c r="DFR78" s="473"/>
      <c r="DFS78" s="473"/>
      <c r="DFT78" s="473"/>
      <c r="DFU78" s="473"/>
      <c r="DFV78" s="473"/>
      <c r="DFW78" s="473"/>
      <c r="DFX78" s="473"/>
      <c r="DFY78" s="473"/>
      <c r="DFZ78" s="473"/>
      <c r="DGA78" s="473"/>
      <c r="DGB78" s="473"/>
      <c r="DGC78" s="473"/>
      <c r="DGD78" s="473"/>
      <c r="DGE78" s="473"/>
      <c r="DGF78" s="473"/>
      <c r="DGG78" s="473"/>
      <c r="DGH78" s="473"/>
      <c r="DGI78" s="473"/>
      <c r="DGJ78" s="473"/>
      <c r="DGK78" s="473"/>
      <c r="DGL78" s="473"/>
      <c r="DGM78" s="473"/>
      <c r="DGN78" s="473"/>
      <c r="DGO78" s="473"/>
      <c r="DGP78" s="473"/>
      <c r="DGQ78" s="473"/>
      <c r="DGR78" s="473"/>
      <c r="DGS78" s="473"/>
      <c r="DGT78" s="473"/>
      <c r="DGU78" s="473"/>
      <c r="DGV78" s="473"/>
      <c r="DGW78" s="473"/>
      <c r="DGX78" s="473"/>
      <c r="DGY78" s="473"/>
      <c r="DGZ78" s="473"/>
      <c r="DHA78" s="473"/>
      <c r="DHB78" s="473"/>
      <c r="DHC78" s="473"/>
      <c r="DHD78" s="473"/>
      <c r="DHE78" s="473"/>
      <c r="DHF78" s="473"/>
      <c r="DHG78" s="473"/>
      <c r="DHH78" s="473"/>
      <c r="DHI78" s="473"/>
      <c r="DHJ78" s="473"/>
      <c r="DHK78" s="473"/>
      <c r="DHL78" s="473"/>
      <c r="DHM78" s="473"/>
      <c r="DHN78" s="473"/>
      <c r="DHO78" s="473"/>
      <c r="DHP78" s="473"/>
      <c r="DHQ78" s="473"/>
      <c r="DHR78" s="473"/>
      <c r="DHS78" s="473"/>
      <c r="DHT78" s="473"/>
      <c r="DHU78" s="473"/>
      <c r="DHV78" s="473"/>
      <c r="DHW78" s="473"/>
      <c r="DHX78" s="473"/>
      <c r="DHY78" s="473"/>
      <c r="DHZ78" s="473"/>
      <c r="DIA78" s="473"/>
      <c r="DIB78" s="473"/>
      <c r="DIC78" s="473"/>
      <c r="DID78" s="473"/>
      <c r="DIE78" s="473"/>
      <c r="DIF78" s="473"/>
      <c r="DIG78" s="473"/>
      <c r="DIH78" s="473"/>
      <c r="DII78" s="473"/>
      <c r="DIJ78" s="473"/>
      <c r="DIK78" s="473"/>
      <c r="DIL78" s="473"/>
      <c r="DIM78" s="473"/>
      <c r="DIN78" s="473"/>
      <c r="DIO78" s="473"/>
      <c r="DIP78" s="473"/>
      <c r="DIQ78" s="473"/>
      <c r="DIR78" s="473"/>
      <c r="DIS78" s="473"/>
      <c r="DIT78" s="473"/>
      <c r="DIU78" s="473"/>
      <c r="DIV78" s="473"/>
      <c r="DIW78" s="473"/>
      <c r="DIX78" s="473"/>
      <c r="DIY78" s="473"/>
      <c r="DIZ78" s="473"/>
      <c r="DJA78" s="473"/>
      <c r="DJB78" s="473"/>
      <c r="DJC78" s="473"/>
      <c r="DJD78" s="473"/>
      <c r="DJE78" s="473"/>
      <c r="DJF78" s="473"/>
      <c r="DJG78" s="473"/>
      <c r="DJH78" s="473"/>
      <c r="DJI78" s="473"/>
      <c r="DJJ78" s="473"/>
      <c r="DJK78" s="473"/>
      <c r="DJL78" s="473"/>
      <c r="DJM78" s="473"/>
      <c r="DJN78" s="473"/>
      <c r="DJO78" s="473"/>
      <c r="DJP78" s="473"/>
      <c r="DJQ78" s="473"/>
      <c r="DJR78" s="473"/>
      <c r="DJS78" s="473"/>
      <c r="DJT78" s="473"/>
      <c r="DJU78" s="473"/>
      <c r="DJV78" s="473"/>
      <c r="DJW78" s="473"/>
      <c r="DJX78" s="473"/>
      <c r="DJY78" s="473"/>
      <c r="DJZ78" s="473"/>
      <c r="DKA78" s="473"/>
      <c r="DKB78" s="473"/>
      <c r="DKC78" s="473"/>
      <c r="DKD78" s="473"/>
      <c r="DKE78" s="473"/>
      <c r="DKF78" s="473"/>
      <c r="DKG78" s="473"/>
      <c r="DKH78" s="473"/>
      <c r="DKI78" s="473"/>
      <c r="DKJ78" s="473"/>
      <c r="DKK78" s="473"/>
      <c r="DKL78" s="473"/>
      <c r="DKM78" s="473"/>
      <c r="DKN78" s="473"/>
      <c r="DKO78" s="473"/>
      <c r="DKP78" s="473"/>
      <c r="DKQ78" s="473"/>
      <c r="DKR78" s="473"/>
      <c r="DKS78" s="473"/>
      <c r="DKT78" s="473"/>
      <c r="DKU78" s="473"/>
      <c r="DKV78" s="473"/>
      <c r="DKW78" s="473"/>
      <c r="DKX78" s="473"/>
      <c r="DKY78" s="473"/>
      <c r="DKZ78" s="473"/>
      <c r="DLA78" s="473"/>
      <c r="DLB78" s="473"/>
      <c r="DLC78" s="473"/>
      <c r="DLD78" s="473"/>
      <c r="DLE78" s="473"/>
      <c r="DLF78" s="473"/>
      <c r="DLG78" s="473"/>
      <c r="DLH78" s="473"/>
      <c r="DLI78" s="473"/>
      <c r="DLJ78" s="473"/>
      <c r="DLK78" s="473"/>
      <c r="DLL78" s="473"/>
      <c r="DLM78" s="473"/>
      <c r="DLN78" s="473"/>
      <c r="DLO78" s="473"/>
      <c r="DLP78" s="473"/>
      <c r="DLQ78" s="473"/>
      <c r="DLR78" s="473"/>
      <c r="DLS78" s="473"/>
      <c r="DLT78" s="473"/>
      <c r="DLU78" s="473"/>
      <c r="DLV78" s="473"/>
      <c r="DLW78" s="473"/>
      <c r="DLX78" s="473"/>
      <c r="DLY78" s="473"/>
      <c r="DLZ78" s="473"/>
      <c r="DMA78" s="473"/>
      <c r="DMB78" s="473"/>
      <c r="DMC78" s="473"/>
      <c r="DMD78" s="473"/>
      <c r="DME78" s="473"/>
      <c r="DMF78" s="473"/>
      <c r="DMG78" s="473"/>
      <c r="DMH78" s="473"/>
      <c r="DMI78" s="473"/>
      <c r="DMJ78" s="473"/>
      <c r="DMK78" s="473"/>
      <c r="DML78" s="473"/>
      <c r="DMM78" s="473"/>
      <c r="DMN78" s="473"/>
      <c r="DMO78" s="473"/>
      <c r="DMP78" s="473"/>
      <c r="DMQ78" s="473"/>
      <c r="DMR78" s="473"/>
      <c r="DMS78" s="473"/>
      <c r="DMT78" s="473"/>
      <c r="DMU78" s="473"/>
      <c r="DMV78" s="473"/>
      <c r="DMW78" s="473"/>
      <c r="DMX78" s="473"/>
      <c r="DMY78" s="473"/>
      <c r="DMZ78" s="473"/>
      <c r="DNA78" s="473"/>
      <c r="DNB78" s="473"/>
      <c r="DNC78" s="473"/>
      <c r="DND78" s="473"/>
      <c r="DNE78" s="473"/>
      <c r="DNF78" s="473"/>
      <c r="DNG78" s="473"/>
      <c r="DNH78" s="473"/>
      <c r="DNI78" s="473"/>
      <c r="DNJ78" s="473"/>
      <c r="DNK78" s="473"/>
      <c r="DNL78" s="473"/>
      <c r="DNM78" s="473"/>
      <c r="DNN78" s="473"/>
      <c r="DNO78" s="473"/>
      <c r="DNP78" s="473"/>
      <c r="DNQ78" s="473"/>
      <c r="DNR78" s="473"/>
      <c r="DNS78" s="473"/>
      <c r="DNT78" s="473"/>
      <c r="DNU78" s="473"/>
      <c r="DNV78" s="473"/>
      <c r="DNW78" s="473"/>
      <c r="DNX78" s="473"/>
      <c r="DNY78" s="473"/>
      <c r="DNZ78" s="473"/>
      <c r="DOA78" s="473"/>
      <c r="DOB78" s="473"/>
      <c r="DOC78" s="473"/>
      <c r="DOD78" s="473"/>
      <c r="DOE78" s="473"/>
      <c r="DOF78" s="473"/>
      <c r="DOG78" s="473"/>
      <c r="DOH78" s="473"/>
      <c r="DOI78" s="473"/>
      <c r="DOJ78" s="473"/>
      <c r="DOK78" s="473"/>
      <c r="DOL78" s="473"/>
      <c r="DOM78" s="473"/>
      <c r="DON78" s="473"/>
      <c r="DOO78" s="473"/>
      <c r="DOP78" s="473"/>
      <c r="DOQ78" s="473"/>
      <c r="DOR78" s="473"/>
      <c r="DOS78" s="473"/>
      <c r="DOT78" s="473"/>
      <c r="DOU78" s="473"/>
      <c r="DOV78" s="473"/>
      <c r="DOW78" s="473"/>
      <c r="DOX78" s="473"/>
      <c r="DOY78" s="473"/>
      <c r="DOZ78" s="473"/>
      <c r="DPA78" s="473"/>
      <c r="DPB78" s="473"/>
      <c r="DPC78" s="473"/>
      <c r="DPD78" s="473"/>
      <c r="DPE78" s="473"/>
      <c r="DPF78" s="473"/>
      <c r="DPG78" s="473"/>
      <c r="DPH78" s="473"/>
      <c r="DPI78" s="473"/>
      <c r="DPJ78" s="473"/>
      <c r="DPK78" s="473"/>
      <c r="DPL78" s="473"/>
      <c r="DPM78" s="473"/>
      <c r="DPN78" s="473"/>
      <c r="DPO78" s="473"/>
      <c r="DPP78" s="473"/>
      <c r="DPQ78" s="473"/>
      <c r="DPR78" s="473"/>
      <c r="DPS78" s="473"/>
      <c r="DPT78" s="473"/>
      <c r="DPU78" s="473"/>
      <c r="DPV78" s="473"/>
      <c r="DPW78" s="473"/>
      <c r="DPX78" s="473"/>
      <c r="DPY78" s="473"/>
      <c r="DPZ78" s="473"/>
      <c r="DQA78" s="473"/>
      <c r="DQB78" s="473"/>
      <c r="DQC78" s="473"/>
      <c r="DQD78" s="473"/>
      <c r="DQE78" s="473"/>
      <c r="DQF78" s="473"/>
      <c r="DQG78" s="473"/>
      <c r="DQH78" s="473"/>
      <c r="DQI78" s="473"/>
      <c r="DQJ78" s="473"/>
      <c r="DQK78" s="473"/>
      <c r="DQL78" s="473"/>
      <c r="DQM78" s="473"/>
      <c r="DQN78" s="473"/>
      <c r="DQO78" s="473"/>
      <c r="DQP78" s="473"/>
      <c r="DQQ78" s="473"/>
      <c r="DQR78" s="473"/>
      <c r="DQS78" s="473"/>
      <c r="DQT78" s="473"/>
      <c r="DQU78" s="473"/>
      <c r="DQV78" s="473"/>
      <c r="DQW78" s="473"/>
      <c r="DQX78" s="473"/>
      <c r="DQY78" s="473"/>
      <c r="DQZ78" s="473"/>
      <c r="DRA78" s="473"/>
      <c r="DRB78" s="473"/>
      <c r="DRC78" s="473"/>
      <c r="DRD78" s="473"/>
      <c r="DRE78" s="473"/>
      <c r="DRF78" s="473"/>
      <c r="DRG78" s="473"/>
      <c r="DRH78" s="473"/>
      <c r="DRI78" s="473"/>
      <c r="DRJ78" s="473"/>
      <c r="DRK78" s="473"/>
      <c r="DRL78" s="473"/>
      <c r="DRM78" s="473"/>
      <c r="DRN78" s="473"/>
      <c r="DRO78" s="473"/>
      <c r="DRP78" s="473"/>
      <c r="DRQ78" s="473"/>
      <c r="DRR78" s="473"/>
      <c r="DRS78" s="473"/>
      <c r="DRT78" s="473"/>
      <c r="DRU78" s="473"/>
      <c r="DRV78" s="473"/>
      <c r="DRW78" s="473"/>
      <c r="DRX78" s="473"/>
      <c r="DRY78" s="473"/>
      <c r="DRZ78" s="473"/>
      <c r="DSA78" s="473"/>
      <c r="DSB78" s="473"/>
      <c r="DSC78" s="473"/>
      <c r="DSD78" s="473"/>
      <c r="DSE78" s="473"/>
      <c r="DSF78" s="473"/>
      <c r="DSG78" s="473"/>
      <c r="DSH78" s="473"/>
      <c r="DSI78" s="473"/>
      <c r="DSJ78" s="473"/>
      <c r="DSK78" s="473"/>
      <c r="DSL78" s="473"/>
      <c r="DSM78" s="473"/>
      <c r="DSN78" s="473"/>
      <c r="DSO78" s="473"/>
      <c r="DSP78" s="473"/>
      <c r="DSQ78" s="473"/>
      <c r="DSR78" s="473"/>
      <c r="DSS78" s="473"/>
      <c r="DST78" s="473"/>
      <c r="DSU78" s="473"/>
      <c r="DSV78" s="473"/>
      <c r="DSW78" s="473"/>
      <c r="DSX78" s="473"/>
      <c r="DSY78" s="473"/>
      <c r="DSZ78" s="473"/>
      <c r="DTA78" s="473"/>
      <c r="DTB78" s="473"/>
      <c r="DTC78" s="473"/>
      <c r="DTD78" s="473"/>
      <c r="DTE78" s="473"/>
      <c r="DTF78" s="473"/>
      <c r="DTG78" s="473"/>
      <c r="DTH78" s="473"/>
      <c r="DTI78" s="473"/>
      <c r="DTJ78" s="473"/>
      <c r="DTK78" s="473"/>
      <c r="DTL78" s="473"/>
      <c r="DTM78" s="473"/>
      <c r="DTN78" s="473"/>
      <c r="DTO78" s="473"/>
      <c r="DTP78" s="473"/>
      <c r="DTQ78" s="473"/>
      <c r="DTR78" s="473"/>
      <c r="DTS78" s="473"/>
      <c r="DTT78" s="473"/>
      <c r="DTU78" s="473"/>
      <c r="DTV78" s="473"/>
      <c r="DTW78" s="473"/>
      <c r="DTX78" s="473"/>
      <c r="DTY78" s="473"/>
      <c r="DTZ78" s="473"/>
      <c r="DUA78" s="473"/>
      <c r="DUB78" s="473"/>
      <c r="DUC78" s="473"/>
      <c r="DUD78" s="473"/>
      <c r="DUE78" s="473"/>
      <c r="DUF78" s="473"/>
      <c r="DUG78" s="473"/>
      <c r="DUH78" s="473"/>
      <c r="DUI78" s="473"/>
      <c r="DUJ78" s="473"/>
      <c r="DUK78" s="473"/>
      <c r="DUL78" s="473"/>
      <c r="DUM78" s="473"/>
      <c r="DUN78" s="473"/>
      <c r="DUO78" s="473"/>
      <c r="DUP78" s="473"/>
      <c r="DUQ78" s="473"/>
      <c r="DUR78" s="473"/>
      <c r="DUS78" s="473"/>
      <c r="DUT78" s="473"/>
      <c r="DUU78" s="473"/>
      <c r="DUV78" s="473"/>
      <c r="DUW78" s="473"/>
      <c r="DUX78" s="473"/>
      <c r="DUY78" s="473"/>
      <c r="DUZ78" s="473"/>
      <c r="DVA78" s="473"/>
      <c r="DVB78" s="473"/>
      <c r="DVC78" s="473"/>
      <c r="DVD78" s="473"/>
      <c r="DVE78" s="473"/>
      <c r="DVF78" s="473"/>
      <c r="DVG78" s="473"/>
      <c r="DVH78" s="473"/>
      <c r="DVI78" s="473"/>
      <c r="DVJ78" s="473"/>
      <c r="DVK78" s="473"/>
      <c r="DVL78" s="473"/>
      <c r="DVM78" s="473"/>
      <c r="DVN78" s="473"/>
      <c r="DVO78" s="473"/>
      <c r="DVP78" s="473"/>
      <c r="DVQ78" s="473"/>
      <c r="DVR78" s="473"/>
      <c r="DVS78" s="473"/>
      <c r="DVT78" s="473"/>
      <c r="DVU78" s="473"/>
      <c r="DVV78" s="473"/>
      <c r="DVW78" s="473"/>
      <c r="DVX78" s="473"/>
      <c r="DVY78" s="473"/>
      <c r="DVZ78" s="473"/>
      <c r="DWA78" s="473"/>
      <c r="DWB78" s="473"/>
      <c r="DWC78" s="473"/>
      <c r="DWD78" s="473"/>
      <c r="DWE78" s="473"/>
      <c r="DWF78" s="473"/>
      <c r="DWG78" s="473"/>
      <c r="DWH78" s="473"/>
      <c r="DWI78" s="473"/>
      <c r="DWJ78" s="473"/>
      <c r="DWK78" s="473"/>
      <c r="DWL78" s="473"/>
      <c r="DWM78" s="473"/>
      <c r="DWN78" s="473"/>
      <c r="DWO78" s="473"/>
      <c r="DWP78" s="473"/>
      <c r="DWQ78" s="473"/>
      <c r="DWR78" s="473"/>
      <c r="DWS78" s="473"/>
      <c r="DWT78" s="473"/>
      <c r="DWU78" s="473"/>
      <c r="DWV78" s="473"/>
      <c r="DWW78" s="473"/>
      <c r="DWX78" s="473"/>
      <c r="DWY78" s="473"/>
      <c r="DWZ78" s="473"/>
      <c r="DXA78" s="473"/>
      <c r="DXB78" s="473"/>
      <c r="DXC78" s="473"/>
      <c r="DXD78" s="473"/>
      <c r="DXE78" s="473"/>
      <c r="DXF78" s="473"/>
      <c r="DXG78" s="473"/>
      <c r="DXH78" s="473"/>
      <c r="DXI78" s="473"/>
      <c r="DXJ78" s="473"/>
      <c r="DXK78" s="473"/>
      <c r="DXL78" s="473"/>
      <c r="DXM78" s="473"/>
      <c r="DXN78" s="473"/>
      <c r="DXO78" s="473"/>
      <c r="DXP78" s="473"/>
      <c r="DXQ78" s="473"/>
      <c r="DXR78" s="473"/>
      <c r="DXS78" s="473"/>
      <c r="DXT78" s="473"/>
      <c r="DXU78" s="473"/>
      <c r="DXV78" s="473"/>
      <c r="DXW78" s="473"/>
      <c r="DXX78" s="473"/>
      <c r="DXY78" s="473"/>
      <c r="DXZ78" s="473"/>
      <c r="DYA78" s="473"/>
      <c r="DYB78" s="473"/>
      <c r="DYC78" s="473"/>
      <c r="DYD78" s="473"/>
      <c r="DYE78" s="473"/>
      <c r="DYF78" s="473"/>
      <c r="DYG78" s="473"/>
      <c r="DYH78" s="473"/>
      <c r="DYI78" s="473"/>
      <c r="DYJ78" s="473"/>
      <c r="DYK78" s="473"/>
      <c r="DYL78" s="473"/>
      <c r="DYM78" s="473"/>
      <c r="DYN78" s="473"/>
      <c r="DYO78" s="473"/>
      <c r="DYP78" s="473"/>
      <c r="DYQ78" s="473"/>
      <c r="DYR78" s="473"/>
      <c r="DYS78" s="473"/>
      <c r="DYT78" s="473"/>
      <c r="DYU78" s="473"/>
      <c r="DYV78" s="473"/>
      <c r="DYW78" s="473"/>
      <c r="DYX78" s="473"/>
      <c r="DYY78" s="473"/>
      <c r="DYZ78" s="473"/>
      <c r="DZA78" s="473"/>
      <c r="DZB78" s="473"/>
      <c r="DZC78" s="473"/>
      <c r="DZD78" s="473"/>
      <c r="DZE78" s="473"/>
      <c r="DZF78" s="473"/>
      <c r="DZG78" s="473"/>
      <c r="DZH78" s="473"/>
      <c r="DZI78" s="473"/>
      <c r="DZJ78" s="473"/>
      <c r="DZK78" s="473"/>
      <c r="DZL78" s="473"/>
      <c r="DZM78" s="473"/>
      <c r="DZN78" s="473"/>
      <c r="DZO78" s="473"/>
      <c r="DZP78" s="473"/>
      <c r="DZQ78" s="473"/>
      <c r="DZR78" s="473"/>
      <c r="DZS78" s="473"/>
      <c r="DZT78" s="473"/>
      <c r="DZU78" s="473"/>
      <c r="DZV78" s="473"/>
      <c r="DZW78" s="473"/>
      <c r="DZX78" s="473"/>
      <c r="DZY78" s="473"/>
      <c r="DZZ78" s="473"/>
      <c r="EAA78" s="473"/>
      <c r="EAB78" s="473"/>
      <c r="EAC78" s="473"/>
      <c r="EAD78" s="473"/>
      <c r="EAE78" s="473"/>
      <c r="EAF78" s="473"/>
      <c r="EAG78" s="473"/>
      <c r="EAH78" s="473"/>
      <c r="EAI78" s="473"/>
      <c r="EAJ78" s="473"/>
      <c r="EAK78" s="473"/>
      <c r="EAL78" s="473"/>
      <c r="EAM78" s="473"/>
      <c r="EAN78" s="473"/>
      <c r="EAO78" s="473"/>
      <c r="EAP78" s="473"/>
      <c r="EAQ78" s="473"/>
      <c r="EAR78" s="473"/>
      <c r="EAS78" s="473"/>
      <c r="EAT78" s="473"/>
      <c r="EAU78" s="473"/>
      <c r="EAV78" s="473"/>
      <c r="EAW78" s="473"/>
      <c r="EAX78" s="473"/>
      <c r="EAY78" s="473"/>
      <c r="EAZ78" s="473"/>
      <c r="EBA78" s="473"/>
      <c r="EBB78" s="473"/>
      <c r="EBC78" s="473"/>
      <c r="EBD78" s="473"/>
      <c r="EBE78" s="473"/>
      <c r="EBF78" s="473"/>
      <c r="EBG78" s="473"/>
      <c r="EBH78" s="473"/>
      <c r="EBI78" s="473"/>
      <c r="EBJ78" s="473"/>
      <c r="EBK78" s="473"/>
      <c r="EBL78" s="473"/>
      <c r="EBM78" s="473"/>
      <c r="EBN78" s="473"/>
      <c r="EBO78" s="473"/>
      <c r="EBP78" s="473"/>
      <c r="EBQ78" s="473"/>
      <c r="EBR78" s="473"/>
      <c r="EBS78" s="473"/>
      <c r="EBT78" s="473"/>
      <c r="EBU78" s="473"/>
      <c r="EBV78" s="473"/>
      <c r="EBW78" s="473"/>
      <c r="EBX78" s="473"/>
      <c r="EBY78" s="473"/>
      <c r="EBZ78" s="473"/>
      <c r="ECA78" s="473"/>
      <c r="ECB78" s="473"/>
      <c r="ECC78" s="473"/>
      <c r="ECD78" s="473"/>
      <c r="ECE78" s="473"/>
      <c r="ECF78" s="473"/>
      <c r="ECG78" s="473"/>
      <c r="ECH78" s="473"/>
      <c r="ECI78" s="473"/>
      <c r="ECJ78" s="473"/>
      <c r="ECK78" s="473"/>
      <c r="ECL78" s="473"/>
      <c r="ECM78" s="473"/>
      <c r="ECN78" s="473"/>
      <c r="ECO78" s="473"/>
      <c r="ECP78" s="473"/>
      <c r="ECQ78" s="473"/>
      <c r="ECR78" s="473"/>
      <c r="ECS78" s="473"/>
      <c r="ECT78" s="473"/>
      <c r="ECU78" s="473"/>
      <c r="ECV78" s="473"/>
      <c r="ECW78" s="473"/>
      <c r="ECX78" s="473"/>
      <c r="ECY78" s="473"/>
      <c r="ECZ78" s="473"/>
      <c r="EDA78" s="473"/>
      <c r="EDB78" s="473"/>
      <c r="EDC78" s="473"/>
      <c r="EDD78" s="473"/>
      <c r="EDE78" s="473"/>
      <c r="EDF78" s="473"/>
      <c r="EDG78" s="473"/>
      <c r="EDH78" s="473"/>
      <c r="EDI78" s="473"/>
      <c r="EDJ78" s="473"/>
      <c r="EDK78" s="473"/>
      <c r="EDL78" s="473"/>
      <c r="EDM78" s="473"/>
      <c r="EDN78" s="473"/>
      <c r="EDO78" s="473"/>
      <c r="EDP78" s="473"/>
      <c r="EDQ78" s="473"/>
      <c r="EDR78" s="473"/>
      <c r="EDS78" s="473"/>
      <c r="EDT78" s="473"/>
      <c r="EDU78" s="473"/>
      <c r="EDV78" s="473"/>
      <c r="EDW78" s="473"/>
      <c r="EDX78" s="473"/>
      <c r="EDY78" s="473"/>
      <c r="EDZ78" s="473"/>
      <c r="EEA78" s="473"/>
      <c r="EEB78" s="473"/>
      <c r="EEC78" s="473"/>
      <c r="EED78" s="473"/>
      <c r="EEE78" s="473"/>
      <c r="EEF78" s="473"/>
      <c r="EEG78" s="473"/>
      <c r="EEH78" s="473"/>
      <c r="EEI78" s="473"/>
      <c r="EEJ78" s="473"/>
      <c r="EEK78" s="473"/>
      <c r="EEL78" s="473"/>
      <c r="EEM78" s="473"/>
      <c r="EEN78" s="473"/>
      <c r="EEO78" s="473"/>
      <c r="EEP78" s="473"/>
      <c r="EEQ78" s="473"/>
      <c r="EER78" s="473"/>
      <c r="EES78" s="473"/>
      <c r="EET78" s="473"/>
      <c r="EEU78" s="473"/>
      <c r="EEV78" s="473"/>
      <c r="EEW78" s="473"/>
      <c r="EEX78" s="473"/>
      <c r="EEY78" s="473"/>
      <c r="EEZ78" s="473"/>
      <c r="EFA78" s="473"/>
      <c r="EFB78" s="473"/>
      <c r="EFC78" s="473"/>
      <c r="EFD78" s="473"/>
      <c r="EFE78" s="473"/>
      <c r="EFF78" s="473"/>
      <c r="EFG78" s="473"/>
      <c r="EFH78" s="473"/>
      <c r="EFI78" s="473"/>
      <c r="EFJ78" s="473"/>
      <c r="EFK78" s="473"/>
      <c r="EFL78" s="473"/>
      <c r="EFM78" s="473"/>
      <c r="EFN78" s="473"/>
      <c r="EFO78" s="473"/>
      <c r="EFP78" s="473"/>
      <c r="EFQ78" s="473"/>
      <c r="EFR78" s="473"/>
      <c r="EFS78" s="473"/>
      <c r="EFT78" s="473"/>
      <c r="EFU78" s="473"/>
      <c r="EFV78" s="473"/>
      <c r="EFW78" s="473"/>
      <c r="EFX78" s="473"/>
      <c r="EFY78" s="473"/>
      <c r="EFZ78" s="473"/>
      <c r="EGA78" s="473"/>
      <c r="EGB78" s="473"/>
      <c r="EGC78" s="473"/>
      <c r="EGD78" s="473"/>
      <c r="EGE78" s="473"/>
      <c r="EGF78" s="473"/>
      <c r="EGG78" s="473"/>
      <c r="EGH78" s="473"/>
      <c r="EGI78" s="473"/>
      <c r="EGJ78" s="473"/>
      <c r="EGK78" s="473"/>
      <c r="EGL78" s="473"/>
      <c r="EGM78" s="473"/>
      <c r="EGN78" s="473"/>
      <c r="EGO78" s="473"/>
      <c r="EGP78" s="473"/>
      <c r="EGQ78" s="473"/>
      <c r="EGR78" s="473"/>
      <c r="EGS78" s="473"/>
      <c r="EGT78" s="473"/>
      <c r="EGU78" s="473"/>
      <c r="EGV78" s="473"/>
      <c r="EGW78" s="473"/>
      <c r="EGX78" s="473"/>
      <c r="EGY78" s="473"/>
      <c r="EGZ78" s="473"/>
      <c r="EHA78" s="473"/>
      <c r="EHB78" s="473"/>
      <c r="EHC78" s="473"/>
      <c r="EHD78" s="473"/>
      <c r="EHE78" s="473"/>
      <c r="EHF78" s="473"/>
      <c r="EHG78" s="473"/>
      <c r="EHH78" s="473"/>
      <c r="EHI78" s="473"/>
      <c r="EHJ78" s="473"/>
      <c r="EHK78" s="473"/>
      <c r="EHL78" s="473"/>
      <c r="EHM78" s="473"/>
      <c r="EHN78" s="473"/>
      <c r="EHO78" s="473"/>
      <c r="EHP78" s="473"/>
      <c r="EHQ78" s="473"/>
      <c r="EHR78" s="473"/>
      <c r="EHS78" s="473"/>
      <c r="EHT78" s="473"/>
      <c r="EHU78" s="473"/>
      <c r="EHV78" s="473"/>
      <c r="EHW78" s="473"/>
      <c r="EHX78" s="473"/>
      <c r="EHY78" s="473"/>
      <c r="EHZ78" s="473"/>
      <c r="EIA78" s="473"/>
      <c r="EIB78" s="473"/>
      <c r="EIC78" s="473"/>
      <c r="EID78" s="473"/>
      <c r="EIE78" s="473"/>
      <c r="EIF78" s="473"/>
      <c r="EIG78" s="473"/>
      <c r="EIH78" s="473"/>
      <c r="EII78" s="473"/>
      <c r="EIJ78" s="473"/>
      <c r="EIK78" s="473"/>
      <c r="EIL78" s="473"/>
      <c r="EIM78" s="473"/>
      <c r="EIN78" s="473"/>
      <c r="EIO78" s="473"/>
      <c r="EIP78" s="473"/>
      <c r="EIQ78" s="473"/>
      <c r="EIR78" s="473"/>
      <c r="EIS78" s="473"/>
      <c r="EIT78" s="473"/>
      <c r="EIU78" s="473"/>
      <c r="EIV78" s="473"/>
      <c r="EIW78" s="473"/>
      <c r="EIX78" s="473"/>
      <c r="EIY78" s="473"/>
      <c r="EIZ78" s="473"/>
      <c r="EJA78" s="473"/>
      <c r="EJB78" s="473"/>
      <c r="EJC78" s="473"/>
      <c r="EJD78" s="473"/>
      <c r="EJE78" s="473"/>
      <c r="EJF78" s="473"/>
      <c r="EJG78" s="473"/>
      <c r="EJH78" s="473"/>
      <c r="EJI78" s="473"/>
      <c r="EJJ78" s="473"/>
      <c r="EJK78" s="473"/>
      <c r="EJL78" s="473"/>
      <c r="EJM78" s="473"/>
      <c r="EJN78" s="473"/>
      <c r="EJO78" s="473"/>
      <c r="EJP78" s="473"/>
      <c r="EJQ78" s="473"/>
      <c r="EJR78" s="473"/>
      <c r="EJS78" s="473"/>
      <c r="EJT78" s="473"/>
      <c r="EJU78" s="473"/>
      <c r="EJV78" s="473"/>
      <c r="EJW78" s="473"/>
      <c r="EJX78" s="473"/>
      <c r="EJY78" s="473"/>
      <c r="EJZ78" s="473"/>
      <c r="EKA78" s="473"/>
      <c r="EKB78" s="473"/>
      <c r="EKC78" s="473"/>
      <c r="EKD78" s="473"/>
      <c r="EKE78" s="473"/>
      <c r="EKF78" s="473"/>
      <c r="EKG78" s="473"/>
      <c r="EKH78" s="473"/>
      <c r="EKI78" s="473"/>
      <c r="EKJ78" s="473"/>
      <c r="EKK78" s="473"/>
      <c r="EKL78" s="473"/>
      <c r="EKM78" s="473"/>
      <c r="EKN78" s="473"/>
      <c r="EKO78" s="473"/>
      <c r="EKP78" s="473"/>
      <c r="EKQ78" s="473"/>
      <c r="EKR78" s="473"/>
      <c r="EKS78" s="473"/>
      <c r="EKT78" s="473"/>
      <c r="EKU78" s="473"/>
      <c r="EKV78" s="473"/>
      <c r="EKW78" s="473"/>
      <c r="EKX78" s="473"/>
      <c r="EKY78" s="473"/>
      <c r="EKZ78" s="473"/>
      <c r="ELA78" s="473"/>
      <c r="ELB78" s="473"/>
      <c r="ELC78" s="473"/>
      <c r="ELD78" s="473"/>
      <c r="ELE78" s="473"/>
      <c r="ELF78" s="473"/>
      <c r="ELG78" s="473"/>
      <c r="ELH78" s="473"/>
      <c r="ELI78" s="473"/>
      <c r="ELJ78" s="473"/>
      <c r="ELK78" s="473"/>
      <c r="ELL78" s="473"/>
      <c r="ELM78" s="473"/>
      <c r="ELN78" s="473"/>
      <c r="ELO78" s="473"/>
      <c r="ELP78" s="473"/>
      <c r="ELQ78" s="473"/>
      <c r="ELR78" s="473"/>
      <c r="ELS78" s="473"/>
      <c r="ELT78" s="473"/>
      <c r="ELU78" s="473"/>
      <c r="ELV78" s="473"/>
      <c r="ELW78" s="473"/>
      <c r="ELX78" s="473"/>
      <c r="ELY78" s="473"/>
      <c r="ELZ78" s="473"/>
      <c r="EMA78" s="473"/>
      <c r="EMB78" s="473"/>
      <c r="EMC78" s="473"/>
      <c r="EMD78" s="473"/>
      <c r="EME78" s="473"/>
      <c r="EMF78" s="473"/>
      <c r="EMG78" s="473"/>
      <c r="EMH78" s="473"/>
      <c r="EMI78" s="473"/>
      <c r="EMJ78" s="473"/>
      <c r="EMK78" s="473"/>
      <c r="EML78" s="473"/>
      <c r="EMM78" s="473"/>
      <c r="EMN78" s="473"/>
      <c r="EMO78" s="473"/>
      <c r="EMP78" s="473"/>
      <c r="EMQ78" s="473"/>
      <c r="EMR78" s="473"/>
      <c r="EMS78" s="473"/>
      <c r="EMT78" s="473"/>
      <c r="EMU78" s="473"/>
      <c r="EMV78" s="473"/>
      <c r="EMW78" s="473"/>
      <c r="EMX78" s="473"/>
      <c r="EMY78" s="473"/>
      <c r="EMZ78" s="473"/>
      <c r="ENA78" s="473"/>
      <c r="ENB78" s="473"/>
      <c r="ENC78" s="473"/>
      <c r="END78" s="473"/>
      <c r="ENE78" s="473"/>
      <c r="ENF78" s="473"/>
      <c r="ENG78" s="473"/>
      <c r="ENH78" s="473"/>
      <c r="ENI78" s="473"/>
      <c r="ENJ78" s="473"/>
      <c r="ENK78" s="473"/>
      <c r="ENL78" s="473"/>
      <c r="ENM78" s="473"/>
      <c r="ENN78" s="473"/>
      <c r="ENO78" s="473"/>
      <c r="ENP78" s="473"/>
      <c r="ENQ78" s="473"/>
      <c r="ENR78" s="473"/>
      <c r="ENS78" s="473"/>
      <c r="ENT78" s="473"/>
      <c r="ENU78" s="473"/>
      <c r="ENV78" s="473"/>
      <c r="ENW78" s="473"/>
      <c r="ENX78" s="473"/>
      <c r="ENY78" s="473"/>
      <c r="ENZ78" s="473"/>
      <c r="EOA78" s="473"/>
      <c r="EOB78" s="473"/>
      <c r="EOC78" s="473"/>
      <c r="EOD78" s="473"/>
      <c r="EOE78" s="473"/>
      <c r="EOF78" s="473"/>
      <c r="EOG78" s="473"/>
      <c r="EOH78" s="473"/>
      <c r="EOI78" s="473"/>
      <c r="EOJ78" s="473"/>
      <c r="EOK78" s="473"/>
      <c r="EOL78" s="473"/>
      <c r="EOM78" s="473"/>
      <c r="EON78" s="473"/>
      <c r="EOO78" s="473"/>
      <c r="EOP78" s="473"/>
      <c r="EOQ78" s="473"/>
      <c r="EOR78" s="473"/>
      <c r="EOS78" s="473"/>
      <c r="EOT78" s="473"/>
      <c r="EOU78" s="473"/>
      <c r="EOV78" s="473"/>
      <c r="EOW78" s="473"/>
      <c r="EOX78" s="473"/>
      <c r="EOY78" s="473"/>
      <c r="EOZ78" s="473"/>
      <c r="EPA78" s="473"/>
      <c r="EPB78" s="473"/>
      <c r="EPC78" s="473"/>
      <c r="EPD78" s="473"/>
      <c r="EPE78" s="473"/>
      <c r="EPF78" s="473"/>
      <c r="EPG78" s="473"/>
      <c r="EPH78" s="473"/>
      <c r="EPI78" s="473"/>
      <c r="EPJ78" s="473"/>
      <c r="EPK78" s="473"/>
      <c r="EPL78" s="473"/>
      <c r="EPM78" s="473"/>
      <c r="EPN78" s="473"/>
      <c r="EPO78" s="473"/>
      <c r="EPP78" s="473"/>
      <c r="EPQ78" s="473"/>
      <c r="EPR78" s="473"/>
      <c r="EPS78" s="473"/>
      <c r="EPT78" s="473"/>
      <c r="EPU78" s="473"/>
      <c r="EPV78" s="473"/>
      <c r="EPW78" s="473"/>
      <c r="EPX78" s="473"/>
      <c r="EPY78" s="473"/>
      <c r="EPZ78" s="473"/>
      <c r="EQA78" s="473"/>
      <c r="EQB78" s="473"/>
      <c r="EQC78" s="473"/>
      <c r="EQD78" s="473"/>
      <c r="EQE78" s="473"/>
      <c r="EQF78" s="473"/>
      <c r="EQG78" s="473"/>
      <c r="EQH78" s="473"/>
      <c r="EQI78" s="473"/>
      <c r="EQJ78" s="473"/>
      <c r="EQK78" s="473"/>
      <c r="EQL78" s="473"/>
      <c r="EQM78" s="473"/>
      <c r="EQN78" s="473"/>
      <c r="EQO78" s="473"/>
      <c r="EQP78" s="473"/>
      <c r="EQQ78" s="473"/>
      <c r="EQR78" s="473"/>
      <c r="EQS78" s="473"/>
      <c r="EQT78" s="473"/>
      <c r="EQU78" s="473"/>
      <c r="EQV78" s="473"/>
      <c r="EQW78" s="473"/>
      <c r="EQX78" s="473"/>
      <c r="EQY78" s="473"/>
      <c r="EQZ78" s="473"/>
      <c r="ERA78" s="473"/>
      <c r="ERB78" s="473"/>
      <c r="ERC78" s="473"/>
      <c r="ERD78" s="473"/>
      <c r="ERE78" s="473"/>
      <c r="ERF78" s="473"/>
      <c r="ERG78" s="473"/>
      <c r="ERH78" s="473"/>
      <c r="ERI78" s="473"/>
      <c r="ERJ78" s="473"/>
      <c r="ERK78" s="473"/>
      <c r="ERL78" s="473"/>
      <c r="ERM78" s="473"/>
      <c r="ERN78" s="473"/>
      <c r="ERO78" s="473"/>
      <c r="ERP78" s="473"/>
      <c r="ERQ78" s="473"/>
      <c r="ERR78" s="473"/>
      <c r="ERS78" s="473"/>
      <c r="ERT78" s="473"/>
      <c r="ERU78" s="473"/>
      <c r="ERV78" s="473"/>
      <c r="ERW78" s="473"/>
      <c r="ERX78" s="473"/>
      <c r="ERY78" s="473"/>
      <c r="ERZ78" s="473"/>
      <c r="ESA78" s="473"/>
      <c r="ESB78" s="473"/>
      <c r="ESC78" s="473"/>
      <c r="ESD78" s="473"/>
      <c r="ESE78" s="473"/>
      <c r="ESF78" s="473"/>
      <c r="ESG78" s="473"/>
      <c r="ESH78" s="473"/>
      <c r="ESI78" s="473"/>
      <c r="ESJ78" s="473"/>
      <c r="ESK78" s="473"/>
      <c r="ESL78" s="473"/>
      <c r="ESM78" s="473"/>
      <c r="ESN78" s="473"/>
      <c r="ESO78" s="473"/>
      <c r="ESP78" s="473"/>
      <c r="ESQ78" s="473"/>
      <c r="ESR78" s="473"/>
      <c r="ESS78" s="473"/>
      <c r="EST78" s="473"/>
      <c r="ESU78" s="473"/>
      <c r="ESV78" s="473"/>
      <c r="ESW78" s="473"/>
      <c r="ESX78" s="473"/>
      <c r="ESY78" s="473"/>
      <c r="ESZ78" s="473"/>
      <c r="ETA78" s="473"/>
      <c r="ETB78" s="473"/>
      <c r="ETC78" s="473"/>
      <c r="ETD78" s="473"/>
      <c r="ETE78" s="473"/>
      <c r="ETF78" s="473"/>
      <c r="ETG78" s="473"/>
      <c r="ETH78" s="473"/>
      <c r="ETI78" s="473"/>
      <c r="ETJ78" s="473"/>
      <c r="ETK78" s="473"/>
      <c r="ETL78" s="473"/>
      <c r="ETM78" s="473"/>
      <c r="ETN78" s="473"/>
      <c r="ETO78" s="473"/>
      <c r="ETP78" s="473"/>
      <c r="ETQ78" s="473"/>
      <c r="ETR78" s="473"/>
      <c r="ETS78" s="473"/>
      <c r="ETT78" s="473"/>
      <c r="ETU78" s="473"/>
      <c r="ETV78" s="473"/>
      <c r="ETW78" s="473"/>
      <c r="ETX78" s="473"/>
      <c r="ETY78" s="473"/>
      <c r="ETZ78" s="473"/>
      <c r="EUA78" s="473"/>
      <c r="EUB78" s="473"/>
      <c r="EUC78" s="473"/>
      <c r="EUD78" s="473"/>
      <c r="EUE78" s="473"/>
      <c r="EUF78" s="473"/>
      <c r="EUG78" s="473"/>
      <c r="EUH78" s="473"/>
      <c r="EUI78" s="473"/>
      <c r="EUJ78" s="473"/>
      <c r="EUK78" s="473"/>
      <c r="EUL78" s="473"/>
      <c r="EUM78" s="473"/>
      <c r="EUN78" s="473"/>
      <c r="EUO78" s="473"/>
      <c r="EUP78" s="473"/>
      <c r="EUQ78" s="473"/>
      <c r="EUR78" s="473"/>
      <c r="EUS78" s="473"/>
      <c r="EUT78" s="473"/>
      <c r="EUU78" s="473"/>
      <c r="EUV78" s="473"/>
      <c r="EUW78" s="473"/>
      <c r="EUX78" s="473"/>
      <c r="EUY78" s="473"/>
      <c r="EUZ78" s="473"/>
      <c r="EVA78" s="473"/>
      <c r="EVB78" s="473"/>
      <c r="EVC78" s="473"/>
      <c r="EVD78" s="473"/>
      <c r="EVE78" s="473"/>
      <c r="EVF78" s="473"/>
      <c r="EVG78" s="473"/>
      <c r="EVH78" s="473"/>
      <c r="EVI78" s="473"/>
      <c r="EVJ78" s="473"/>
      <c r="EVK78" s="473"/>
      <c r="EVL78" s="473"/>
      <c r="EVM78" s="473"/>
      <c r="EVN78" s="473"/>
      <c r="EVO78" s="473"/>
      <c r="EVP78" s="473"/>
      <c r="EVQ78" s="473"/>
      <c r="EVR78" s="473"/>
      <c r="EVS78" s="473"/>
      <c r="EVT78" s="473"/>
      <c r="EVU78" s="473"/>
      <c r="EVV78" s="473"/>
      <c r="EVW78" s="473"/>
      <c r="EVX78" s="473"/>
      <c r="EVY78" s="473"/>
      <c r="EVZ78" s="473"/>
      <c r="EWA78" s="473"/>
      <c r="EWB78" s="473"/>
      <c r="EWC78" s="473"/>
      <c r="EWD78" s="473"/>
      <c r="EWE78" s="473"/>
      <c r="EWF78" s="473"/>
      <c r="EWG78" s="473"/>
      <c r="EWH78" s="473"/>
      <c r="EWI78" s="473"/>
      <c r="EWJ78" s="473"/>
      <c r="EWK78" s="473"/>
      <c r="EWL78" s="473"/>
      <c r="EWM78" s="473"/>
      <c r="EWN78" s="473"/>
      <c r="EWO78" s="473"/>
      <c r="EWP78" s="473"/>
      <c r="EWQ78" s="473"/>
      <c r="EWR78" s="473"/>
      <c r="EWS78" s="473"/>
      <c r="EWT78" s="473"/>
      <c r="EWU78" s="473"/>
      <c r="EWV78" s="473"/>
      <c r="EWW78" s="473"/>
      <c r="EWX78" s="473"/>
      <c r="EWY78" s="473"/>
      <c r="EWZ78" s="473"/>
      <c r="EXA78" s="473"/>
      <c r="EXB78" s="473"/>
      <c r="EXC78" s="473"/>
      <c r="EXD78" s="473"/>
      <c r="EXE78" s="473"/>
      <c r="EXF78" s="473"/>
      <c r="EXG78" s="473"/>
      <c r="EXH78" s="473"/>
      <c r="EXI78" s="473"/>
      <c r="EXJ78" s="473"/>
      <c r="EXK78" s="473"/>
      <c r="EXL78" s="473"/>
      <c r="EXM78" s="473"/>
      <c r="EXN78" s="473"/>
      <c r="EXO78" s="473"/>
      <c r="EXP78" s="473"/>
      <c r="EXQ78" s="473"/>
      <c r="EXR78" s="473"/>
      <c r="EXS78" s="473"/>
      <c r="EXT78" s="473"/>
      <c r="EXU78" s="473"/>
      <c r="EXV78" s="473"/>
      <c r="EXW78" s="473"/>
      <c r="EXX78" s="473"/>
      <c r="EXY78" s="473"/>
      <c r="EXZ78" s="473"/>
      <c r="EYA78" s="473"/>
      <c r="EYB78" s="473"/>
      <c r="EYC78" s="473"/>
      <c r="EYD78" s="473"/>
      <c r="EYE78" s="473"/>
      <c r="EYF78" s="473"/>
      <c r="EYG78" s="473"/>
      <c r="EYH78" s="473"/>
      <c r="EYI78" s="473"/>
      <c r="EYJ78" s="473"/>
      <c r="EYK78" s="473"/>
      <c r="EYL78" s="473"/>
      <c r="EYM78" s="473"/>
      <c r="EYN78" s="473"/>
      <c r="EYO78" s="473"/>
      <c r="EYP78" s="473"/>
      <c r="EYQ78" s="473"/>
      <c r="EYR78" s="473"/>
      <c r="EYS78" s="473"/>
      <c r="EYT78" s="473"/>
      <c r="EYU78" s="473"/>
      <c r="EYV78" s="473"/>
      <c r="EYW78" s="473"/>
      <c r="EYX78" s="473"/>
      <c r="EYY78" s="473"/>
      <c r="EYZ78" s="473"/>
      <c r="EZA78" s="473"/>
      <c r="EZB78" s="473"/>
      <c r="EZC78" s="473"/>
      <c r="EZD78" s="473"/>
      <c r="EZE78" s="473"/>
      <c r="EZF78" s="473"/>
      <c r="EZG78" s="473"/>
      <c r="EZH78" s="473"/>
      <c r="EZI78" s="473"/>
      <c r="EZJ78" s="473"/>
      <c r="EZK78" s="473"/>
      <c r="EZL78" s="473"/>
      <c r="EZM78" s="473"/>
      <c r="EZN78" s="473"/>
      <c r="EZO78" s="473"/>
      <c r="EZP78" s="473"/>
      <c r="EZQ78" s="473"/>
      <c r="EZR78" s="473"/>
      <c r="EZS78" s="473"/>
      <c r="EZT78" s="473"/>
      <c r="EZU78" s="473"/>
      <c r="EZV78" s="473"/>
      <c r="EZW78" s="473"/>
      <c r="EZX78" s="473"/>
      <c r="EZY78" s="473"/>
      <c r="EZZ78" s="473"/>
      <c r="FAA78" s="473"/>
      <c r="FAB78" s="473"/>
      <c r="FAC78" s="473"/>
      <c r="FAD78" s="473"/>
      <c r="FAE78" s="473"/>
      <c r="FAF78" s="473"/>
      <c r="FAG78" s="473"/>
      <c r="FAH78" s="473"/>
      <c r="FAI78" s="473"/>
      <c r="FAJ78" s="473"/>
      <c r="FAK78" s="473"/>
      <c r="FAL78" s="473"/>
      <c r="FAM78" s="473"/>
      <c r="FAN78" s="473"/>
      <c r="FAO78" s="473"/>
      <c r="FAP78" s="473"/>
      <c r="FAQ78" s="473"/>
      <c r="FAR78" s="473"/>
      <c r="FAS78" s="473"/>
      <c r="FAT78" s="473"/>
      <c r="FAU78" s="473"/>
      <c r="FAV78" s="473"/>
      <c r="FAW78" s="473"/>
      <c r="FAX78" s="473"/>
      <c r="FAY78" s="473"/>
      <c r="FAZ78" s="473"/>
      <c r="FBA78" s="473"/>
      <c r="FBB78" s="473"/>
      <c r="FBC78" s="473"/>
      <c r="FBD78" s="473"/>
      <c r="FBE78" s="473"/>
      <c r="FBF78" s="473"/>
      <c r="FBG78" s="473"/>
      <c r="FBH78" s="473"/>
      <c r="FBI78" s="473"/>
      <c r="FBJ78" s="473"/>
      <c r="FBK78" s="473"/>
      <c r="FBL78" s="473"/>
      <c r="FBM78" s="473"/>
      <c r="FBN78" s="473"/>
      <c r="FBO78" s="473"/>
      <c r="FBP78" s="473"/>
      <c r="FBQ78" s="473"/>
      <c r="FBR78" s="473"/>
      <c r="FBS78" s="473"/>
      <c r="FBT78" s="473"/>
      <c r="FBU78" s="473"/>
      <c r="FBV78" s="473"/>
      <c r="FBW78" s="473"/>
      <c r="FBX78" s="473"/>
      <c r="FBY78" s="473"/>
      <c r="FBZ78" s="473"/>
      <c r="FCA78" s="473"/>
      <c r="FCB78" s="473"/>
      <c r="FCC78" s="473"/>
      <c r="FCD78" s="473"/>
      <c r="FCE78" s="473"/>
      <c r="FCF78" s="473"/>
      <c r="FCG78" s="473"/>
      <c r="FCH78" s="473"/>
      <c r="FCI78" s="473"/>
      <c r="FCJ78" s="473"/>
      <c r="FCK78" s="473"/>
      <c r="FCL78" s="473"/>
      <c r="FCM78" s="473"/>
      <c r="FCN78" s="473"/>
      <c r="FCO78" s="473"/>
      <c r="FCP78" s="473"/>
      <c r="FCQ78" s="473"/>
      <c r="FCR78" s="473"/>
      <c r="FCS78" s="473"/>
      <c r="FCT78" s="473"/>
      <c r="FCU78" s="473"/>
      <c r="FCV78" s="473"/>
      <c r="FCW78" s="473"/>
      <c r="FCX78" s="473"/>
      <c r="FCY78" s="473"/>
      <c r="FCZ78" s="473"/>
      <c r="FDA78" s="473"/>
      <c r="FDB78" s="473"/>
      <c r="FDC78" s="473"/>
      <c r="FDD78" s="473"/>
      <c r="FDE78" s="473"/>
      <c r="FDF78" s="473"/>
      <c r="FDG78" s="473"/>
      <c r="FDH78" s="473"/>
      <c r="FDI78" s="473"/>
      <c r="FDJ78" s="473"/>
      <c r="FDK78" s="473"/>
      <c r="FDL78" s="473"/>
      <c r="FDM78" s="473"/>
      <c r="FDN78" s="473"/>
      <c r="FDO78" s="473"/>
      <c r="FDP78" s="473"/>
      <c r="FDQ78" s="473"/>
      <c r="FDR78" s="473"/>
      <c r="FDS78" s="473"/>
      <c r="FDT78" s="473"/>
      <c r="FDU78" s="473"/>
      <c r="FDV78" s="473"/>
      <c r="FDW78" s="473"/>
      <c r="FDX78" s="473"/>
      <c r="FDY78" s="473"/>
      <c r="FDZ78" s="473"/>
      <c r="FEA78" s="473"/>
      <c r="FEB78" s="473"/>
      <c r="FEC78" s="473"/>
      <c r="FED78" s="473"/>
      <c r="FEE78" s="473"/>
      <c r="FEF78" s="473"/>
      <c r="FEG78" s="473"/>
      <c r="FEH78" s="473"/>
      <c r="FEI78" s="473"/>
      <c r="FEJ78" s="473"/>
      <c r="FEK78" s="473"/>
      <c r="FEL78" s="473"/>
      <c r="FEM78" s="473"/>
      <c r="FEN78" s="473"/>
      <c r="FEO78" s="473"/>
      <c r="FEP78" s="473"/>
      <c r="FEQ78" s="473"/>
      <c r="FER78" s="473"/>
      <c r="FES78" s="473"/>
      <c r="FET78" s="473"/>
      <c r="FEU78" s="473"/>
      <c r="FEV78" s="473"/>
      <c r="FEW78" s="473"/>
      <c r="FEX78" s="473"/>
      <c r="FEY78" s="473"/>
      <c r="FEZ78" s="473"/>
      <c r="FFA78" s="473"/>
      <c r="FFB78" s="473"/>
      <c r="FFC78" s="473"/>
      <c r="FFD78" s="473"/>
      <c r="FFE78" s="473"/>
      <c r="FFF78" s="473"/>
      <c r="FFG78" s="473"/>
      <c r="FFH78" s="473"/>
      <c r="FFI78" s="473"/>
      <c r="FFJ78" s="473"/>
      <c r="FFK78" s="473"/>
      <c r="FFL78" s="473"/>
      <c r="FFM78" s="473"/>
      <c r="FFN78" s="473"/>
      <c r="FFO78" s="473"/>
      <c r="FFP78" s="473"/>
      <c r="FFQ78" s="473"/>
      <c r="FFR78" s="473"/>
      <c r="FFS78" s="473"/>
      <c r="FFT78" s="473"/>
      <c r="FFU78" s="473"/>
      <c r="FFV78" s="473"/>
      <c r="FFW78" s="473"/>
      <c r="FFX78" s="473"/>
      <c r="FFY78" s="473"/>
      <c r="FFZ78" s="473"/>
      <c r="FGA78" s="473"/>
      <c r="FGB78" s="473"/>
      <c r="FGC78" s="473"/>
      <c r="FGD78" s="473"/>
      <c r="FGE78" s="473"/>
      <c r="FGF78" s="473"/>
      <c r="FGG78" s="473"/>
      <c r="FGH78" s="473"/>
      <c r="FGI78" s="473"/>
      <c r="FGJ78" s="473"/>
      <c r="FGK78" s="473"/>
      <c r="FGL78" s="473"/>
      <c r="FGM78" s="473"/>
      <c r="FGN78" s="473"/>
      <c r="FGO78" s="473"/>
      <c r="FGP78" s="473"/>
      <c r="FGQ78" s="473"/>
      <c r="FGR78" s="473"/>
      <c r="FGS78" s="473"/>
      <c r="FGT78" s="473"/>
      <c r="FGU78" s="473"/>
      <c r="FGV78" s="473"/>
      <c r="FGW78" s="473"/>
      <c r="FGX78" s="473"/>
      <c r="FGY78" s="473"/>
      <c r="FGZ78" s="473"/>
      <c r="FHA78" s="473"/>
      <c r="FHB78" s="473"/>
      <c r="FHC78" s="473"/>
      <c r="FHD78" s="473"/>
      <c r="FHE78" s="473"/>
      <c r="FHF78" s="473"/>
      <c r="FHG78" s="473"/>
      <c r="FHH78" s="473"/>
      <c r="FHI78" s="473"/>
      <c r="FHJ78" s="473"/>
      <c r="FHK78" s="473"/>
      <c r="FHL78" s="473"/>
      <c r="FHM78" s="473"/>
      <c r="FHN78" s="473"/>
      <c r="FHO78" s="473"/>
      <c r="FHP78" s="473"/>
      <c r="FHQ78" s="473"/>
      <c r="FHR78" s="473"/>
      <c r="FHS78" s="473"/>
      <c r="FHT78" s="473"/>
      <c r="FHU78" s="473"/>
      <c r="FHV78" s="473"/>
      <c r="FHW78" s="473"/>
      <c r="FHX78" s="473"/>
      <c r="FHY78" s="473"/>
      <c r="FHZ78" s="473"/>
      <c r="FIA78" s="473"/>
      <c r="FIB78" s="473"/>
      <c r="FIC78" s="473"/>
      <c r="FID78" s="473"/>
      <c r="FIE78" s="473"/>
      <c r="FIF78" s="473"/>
      <c r="FIG78" s="473"/>
      <c r="FIH78" s="473"/>
      <c r="FII78" s="473"/>
      <c r="FIJ78" s="473"/>
      <c r="FIK78" s="473"/>
      <c r="FIL78" s="473"/>
      <c r="FIM78" s="473"/>
      <c r="FIN78" s="473"/>
      <c r="FIO78" s="473"/>
      <c r="FIP78" s="473"/>
      <c r="FIQ78" s="473"/>
      <c r="FIR78" s="473"/>
      <c r="FIS78" s="473"/>
      <c r="FIT78" s="473"/>
      <c r="FIU78" s="473"/>
      <c r="FIV78" s="473"/>
      <c r="FIW78" s="473"/>
      <c r="FIX78" s="473"/>
      <c r="FIY78" s="473"/>
      <c r="FIZ78" s="473"/>
      <c r="FJA78" s="473"/>
      <c r="FJB78" s="473"/>
      <c r="FJC78" s="473"/>
      <c r="FJD78" s="473"/>
      <c r="FJE78" s="473"/>
      <c r="FJF78" s="473"/>
      <c r="FJG78" s="473"/>
      <c r="FJH78" s="473"/>
      <c r="FJI78" s="473"/>
      <c r="FJJ78" s="473"/>
      <c r="FJK78" s="473"/>
      <c r="FJL78" s="473"/>
      <c r="FJM78" s="473"/>
      <c r="FJN78" s="473"/>
      <c r="FJO78" s="473"/>
      <c r="FJP78" s="473"/>
      <c r="FJQ78" s="473"/>
      <c r="FJR78" s="473"/>
      <c r="FJS78" s="473"/>
      <c r="FJT78" s="473"/>
      <c r="FJU78" s="473"/>
      <c r="FJV78" s="473"/>
      <c r="FJW78" s="473"/>
      <c r="FJX78" s="473"/>
      <c r="FJY78" s="473"/>
      <c r="FJZ78" s="473"/>
      <c r="FKA78" s="473"/>
      <c r="FKB78" s="473"/>
      <c r="FKC78" s="473"/>
      <c r="FKD78" s="473"/>
      <c r="FKE78" s="473"/>
      <c r="FKF78" s="473"/>
      <c r="FKG78" s="473"/>
      <c r="FKH78" s="473"/>
      <c r="FKI78" s="473"/>
      <c r="FKJ78" s="473"/>
      <c r="FKK78" s="473"/>
      <c r="FKL78" s="473"/>
      <c r="FKM78" s="473"/>
      <c r="FKN78" s="473"/>
      <c r="FKO78" s="473"/>
      <c r="FKP78" s="473"/>
      <c r="FKQ78" s="473"/>
      <c r="FKR78" s="473"/>
      <c r="FKS78" s="473"/>
      <c r="FKT78" s="473"/>
      <c r="FKU78" s="473"/>
      <c r="FKV78" s="473"/>
      <c r="FKW78" s="473"/>
      <c r="FKX78" s="473"/>
      <c r="FKY78" s="473"/>
      <c r="FKZ78" s="473"/>
      <c r="FLA78" s="473"/>
      <c r="FLB78" s="473"/>
      <c r="FLC78" s="473"/>
      <c r="FLD78" s="473"/>
      <c r="FLE78" s="473"/>
      <c r="FLF78" s="473"/>
      <c r="FLG78" s="473"/>
      <c r="FLH78" s="473"/>
      <c r="FLI78" s="473"/>
      <c r="FLJ78" s="473"/>
      <c r="FLK78" s="473"/>
      <c r="FLL78" s="473"/>
      <c r="FLM78" s="473"/>
      <c r="FLN78" s="473"/>
      <c r="FLO78" s="473"/>
      <c r="FLP78" s="473"/>
      <c r="FLQ78" s="473"/>
      <c r="FLR78" s="473"/>
      <c r="FLS78" s="473"/>
      <c r="FLT78" s="473"/>
      <c r="FLU78" s="473"/>
      <c r="FLV78" s="473"/>
      <c r="FLW78" s="473"/>
      <c r="FLX78" s="473"/>
      <c r="FLY78" s="473"/>
      <c r="FLZ78" s="473"/>
      <c r="FMA78" s="473"/>
      <c r="FMB78" s="473"/>
      <c r="FMC78" s="473"/>
      <c r="FMD78" s="473"/>
      <c r="FME78" s="473"/>
      <c r="FMF78" s="473"/>
      <c r="FMG78" s="473"/>
      <c r="FMH78" s="473"/>
      <c r="FMI78" s="473"/>
      <c r="FMJ78" s="473"/>
      <c r="FMK78" s="473"/>
      <c r="FML78" s="473"/>
      <c r="FMM78" s="473"/>
      <c r="FMN78" s="473"/>
      <c r="FMO78" s="473"/>
      <c r="FMP78" s="473"/>
      <c r="FMQ78" s="473"/>
      <c r="FMR78" s="473"/>
      <c r="FMS78" s="473"/>
      <c r="FMT78" s="473"/>
      <c r="FMU78" s="473"/>
      <c r="FMV78" s="473"/>
      <c r="FMW78" s="473"/>
      <c r="FMX78" s="473"/>
      <c r="FMY78" s="473"/>
      <c r="FMZ78" s="473"/>
      <c r="FNA78" s="473"/>
      <c r="FNB78" s="473"/>
      <c r="FNC78" s="473"/>
      <c r="FND78" s="473"/>
      <c r="FNE78" s="473"/>
      <c r="FNF78" s="473"/>
      <c r="FNG78" s="473"/>
      <c r="FNH78" s="473"/>
      <c r="FNI78" s="473"/>
      <c r="FNJ78" s="473"/>
      <c r="FNK78" s="473"/>
      <c r="FNL78" s="473"/>
      <c r="FNM78" s="473"/>
      <c r="FNN78" s="473"/>
      <c r="FNO78" s="473"/>
      <c r="FNP78" s="473"/>
      <c r="FNQ78" s="473"/>
      <c r="FNR78" s="473"/>
      <c r="FNS78" s="473"/>
      <c r="FNT78" s="473"/>
      <c r="FNU78" s="473"/>
      <c r="FNV78" s="473"/>
      <c r="FNW78" s="473"/>
      <c r="FNX78" s="473"/>
      <c r="FNY78" s="473"/>
      <c r="FNZ78" s="473"/>
      <c r="FOA78" s="473"/>
      <c r="FOB78" s="473"/>
      <c r="FOC78" s="473"/>
      <c r="FOD78" s="473"/>
      <c r="FOE78" s="473"/>
      <c r="FOF78" s="473"/>
      <c r="FOG78" s="473"/>
      <c r="FOH78" s="473"/>
      <c r="FOI78" s="473"/>
      <c r="FOJ78" s="473"/>
      <c r="FOK78" s="473"/>
      <c r="FOL78" s="473"/>
      <c r="FOM78" s="473"/>
      <c r="FON78" s="473"/>
      <c r="FOO78" s="473"/>
      <c r="FOP78" s="473"/>
      <c r="FOQ78" s="473"/>
      <c r="FOR78" s="473"/>
      <c r="FOS78" s="473"/>
      <c r="FOT78" s="473"/>
      <c r="FOU78" s="473"/>
      <c r="FOV78" s="473"/>
      <c r="FOW78" s="473"/>
      <c r="FOX78" s="473"/>
      <c r="FOY78" s="473"/>
      <c r="FOZ78" s="473"/>
      <c r="FPA78" s="473"/>
      <c r="FPB78" s="473"/>
      <c r="FPC78" s="473"/>
      <c r="FPD78" s="473"/>
      <c r="FPE78" s="473"/>
      <c r="FPF78" s="473"/>
      <c r="FPG78" s="473"/>
      <c r="FPH78" s="473"/>
      <c r="FPI78" s="473"/>
      <c r="FPJ78" s="473"/>
      <c r="FPK78" s="473"/>
      <c r="FPL78" s="473"/>
      <c r="FPM78" s="473"/>
      <c r="FPN78" s="473"/>
      <c r="FPO78" s="473"/>
      <c r="FPP78" s="473"/>
      <c r="FPQ78" s="473"/>
      <c r="FPR78" s="473"/>
      <c r="FPS78" s="473"/>
      <c r="FPT78" s="473"/>
      <c r="FPU78" s="473"/>
      <c r="FPV78" s="473"/>
      <c r="FPW78" s="473"/>
      <c r="FPX78" s="473"/>
      <c r="FPY78" s="473"/>
      <c r="FPZ78" s="473"/>
      <c r="FQA78" s="473"/>
      <c r="FQB78" s="473"/>
      <c r="FQC78" s="473"/>
      <c r="FQD78" s="473"/>
      <c r="FQE78" s="473"/>
      <c r="FQF78" s="473"/>
      <c r="FQG78" s="473"/>
      <c r="FQH78" s="473"/>
      <c r="FQI78" s="473"/>
      <c r="FQJ78" s="473"/>
      <c r="FQK78" s="473"/>
      <c r="FQL78" s="473"/>
      <c r="FQM78" s="473"/>
      <c r="FQN78" s="473"/>
      <c r="FQO78" s="473"/>
      <c r="FQP78" s="473"/>
      <c r="FQQ78" s="473"/>
      <c r="FQR78" s="473"/>
      <c r="FQS78" s="473"/>
      <c r="FQT78" s="473"/>
      <c r="FQU78" s="473"/>
      <c r="FQV78" s="473"/>
      <c r="FQW78" s="473"/>
      <c r="FQX78" s="473"/>
      <c r="FQY78" s="473"/>
      <c r="FQZ78" s="473"/>
      <c r="FRA78" s="473"/>
      <c r="FRB78" s="473"/>
      <c r="FRC78" s="473"/>
      <c r="FRD78" s="473"/>
      <c r="FRE78" s="473"/>
      <c r="FRF78" s="473"/>
      <c r="FRG78" s="473"/>
      <c r="FRH78" s="473"/>
      <c r="FRI78" s="473"/>
      <c r="FRJ78" s="473"/>
      <c r="FRK78" s="473"/>
      <c r="FRL78" s="473"/>
      <c r="FRM78" s="473"/>
      <c r="FRN78" s="473"/>
      <c r="FRO78" s="473"/>
      <c r="FRP78" s="473"/>
      <c r="FRQ78" s="473"/>
      <c r="FRR78" s="473"/>
      <c r="FRS78" s="473"/>
      <c r="FRT78" s="473"/>
      <c r="FRU78" s="473"/>
      <c r="FRV78" s="473"/>
      <c r="FRW78" s="473"/>
      <c r="FRX78" s="473"/>
      <c r="FRY78" s="473"/>
      <c r="FRZ78" s="473"/>
      <c r="FSA78" s="473"/>
      <c r="FSB78" s="473"/>
      <c r="FSC78" s="473"/>
      <c r="FSD78" s="473"/>
      <c r="FSE78" s="473"/>
      <c r="FSF78" s="473"/>
      <c r="FSG78" s="473"/>
      <c r="FSH78" s="473"/>
      <c r="FSI78" s="473"/>
      <c r="FSJ78" s="473"/>
      <c r="FSK78" s="473"/>
      <c r="FSL78" s="473"/>
      <c r="FSM78" s="473"/>
      <c r="FSN78" s="473"/>
      <c r="FSO78" s="473"/>
      <c r="FSP78" s="473"/>
      <c r="FSQ78" s="473"/>
      <c r="FSR78" s="473"/>
      <c r="FSS78" s="473"/>
      <c r="FST78" s="473"/>
      <c r="FSU78" s="473"/>
      <c r="FSV78" s="473"/>
      <c r="FSW78" s="473"/>
      <c r="FSX78" s="473"/>
      <c r="FSY78" s="473"/>
      <c r="FSZ78" s="473"/>
      <c r="FTA78" s="473"/>
      <c r="FTB78" s="473"/>
      <c r="FTC78" s="473"/>
      <c r="FTD78" s="473"/>
      <c r="FTE78" s="473"/>
      <c r="FTF78" s="473"/>
      <c r="FTG78" s="473"/>
      <c r="FTH78" s="473"/>
      <c r="FTI78" s="473"/>
      <c r="FTJ78" s="473"/>
      <c r="FTK78" s="473"/>
      <c r="FTL78" s="473"/>
      <c r="FTM78" s="473"/>
      <c r="FTN78" s="473"/>
      <c r="FTO78" s="473"/>
      <c r="FTP78" s="473"/>
      <c r="FTQ78" s="473"/>
      <c r="FTR78" s="473"/>
      <c r="FTS78" s="473"/>
      <c r="FTT78" s="473"/>
      <c r="FTU78" s="473"/>
      <c r="FTV78" s="473"/>
      <c r="FTW78" s="473"/>
      <c r="FTX78" s="473"/>
      <c r="FTY78" s="473"/>
      <c r="FTZ78" s="473"/>
      <c r="FUA78" s="473"/>
      <c r="FUB78" s="473"/>
      <c r="FUC78" s="473"/>
      <c r="FUD78" s="473"/>
      <c r="FUE78" s="473"/>
      <c r="FUF78" s="473"/>
      <c r="FUG78" s="473"/>
      <c r="FUH78" s="473"/>
      <c r="FUI78" s="473"/>
      <c r="FUJ78" s="473"/>
      <c r="FUK78" s="473"/>
      <c r="FUL78" s="473"/>
      <c r="FUM78" s="473"/>
      <c r="FUN78" s="473"/>
      <c r="FUO78" s="473"/>
      <c r="FUP78" s="473"/>
      <c r="FUQ78" s="473"/>
      <c r="FUR78" s="473"/>
      <c r="FUS78" s="473"/>
      <c r="FUT78" s="473"/>
      <c r="FUU78" s="473"/>
      <c r="FUV78" s="473"/>
      <c r="FUW78" s="473"/>
      <c r="FUX78" s="473"/>
      <c r="FUY78" s="473"/>
      <c r="FUZ78" s="473"/>
      <c r="FVA78" s="473"/>
      <c r="FVB78" s="473"/>
      <c r="FVC78" s="473"/>
      <c r="FVD78" s="473"/>
      <c r="FVE78" s="473"/>
      <c r="FVF78" s="473"/>
      <c r="FVG78" s="473"/>
      <c r="FVH78" s="473"/>
      <c r="FVI78" s="473"/>
      <c r="FVJ78" s="473"/>
      <c r="FVK78" s="473"/>
      <c r="FVL78" s="473"/>
      <c r="FVM78" s="473"/>
      <c r="FVN78" s="473"/>
      <c r="FVO78" s="473"/>
      <c r="FVP78" s="473"/>
      <c r="FVQ78" s="473"/>
      <c r="FVR78" s="473"/>
      <c r="FVS78" s="473"/>
      <c r="FVT78" s="473"/>
      <c r="FVU78" s="473"/>
      <c r="FVV78" s="473"/>
      <c r="FVW78" s="473"/>
      <c r="FVX78" s="473"/>
      <c r="FVY78" s="473"/>
      <c r="FVZ78" s="473"/>
      <c r="FWA78" s="473"/>
      <c r="FWB78" s="473"/>
      <c r="FWC78" s="473"/>
      <c r="FWD78" s="473"/>
      <c r="FWE78" s="473"/>
      <c r="FWF78" s="473"/>
      <c r="FWG78" s="473"/>
      <c r="FWH78" s="473"/>
      <c r="FWI78" s="473"/>
      <c r="FWJ78" s="473"/>
      <c r="FWK78" s="473"/>
      <c r="FWL78" s="473"/>
      <c r="FWM78" s="473"/>
      <c r="FWN78" s="473"/>
      <c r="FWO78" s="473"/>
      <c r="FWP78" s="473"/>
      <c r="FWQ78" s="473"/>
      <c r="FWR78" s="473"/>
      <c r="FWS78" s="473"/>
      <c r="FWT78" s="473"/>
      <c r="FWU78" s="473"/>
      <c r="FWV78" s="473"/>
      <c r="FWW78" s="473"/>
      <c r="FWX78" s="473"/>
      <c r="FWY78" s="473"/>
      <c r="FWZ78" s="473"/>
      <c r="FXA78" s="473"/>
      <c r="FXB78" s="473"/>
      <c r="FXC78" s="473"/>
      <c r="FXD78" s="473"/>
      <c r="FXE78" s="473"/>
      <c r="FXF78" s="473"/>
      <c r="FXG78" s="473"/>
      <c r="FXH78" s="473"/>
      <c r="FXI78" s="473"/>
      <c r="FXJ78" s="473"/>
      <c r="FXK78" s="473"/>
      <c r="FXL78" s="473"/>
      <c r="FXM78" s="473"/>
      <c r="FXN78" s="473"/>
      <c r="FXO78" s="473"/>
      <c r="FXP78" s="473"/>
      <c r="FXQ78" s="473"/>
      <c r="FXR78" s="473"/>
      <c r="FXS78" s="473"/>
      <c r="FXT78" s="473"/>
      <c r="FXU78" s="473"/>
      <c r="FXV78" s="473"/>
      <c r="FXW78" s="473"/>
      <c r="FXX78" s="473"/>
      <c r="FXY78" s="473"/>
      <c r="FXZ78" s="473"/>
      <c r="FYA78" s="473"/>
      <c r="FYB78" s="473"/>
      <c r="FYC78" s="473"/>
      <c r="FYD78" s="473"/>
      <c r="FYE78" s="473"/>
      <c r="FYF78" s="473"/>
      <c r="FYG78" s="473"/>
      <c r="FYH78" s="473"/>
      <c r="FYI78" s="473"/>
      <c r="FYJ78" s="473"/>
      <c r="FYK78" s="473"/>
      <c r="FYL78" s="473"/>
      <c r="FYM78" s="473"/>
      <c r="FYN78" s="473"/>
      <c r="FYO78" s="473"/>
      <c r="FYP78" s="473"/>
      <c r="FYQ78" s="473"/>
      <c r="FYR78" s="473"/>
      <c r="FYS78" s="473"/>
      <c r="FYT78" s="473"/>
      <c r="FYU78" s="473"/>
      <c r="FYV78" s="473"/>
      <c r="FYW78" s="473"/>
      <c r="FYX78" s="473"/>
      <c r="FYY78" s="473"/>
      <c r="FYZ78" s="473"/>
      <c r="FZA78" s="473"/>
      <c r="FZB78" s="473"/>
      <c r="FZC78" s="473"/>
      <c r="FZD78" s="473"/>
      <c r="FZE78" s="473"/>
      <c r="FZF78" s="473"/>
      <c r="FZG78" s="473"/>
      <c r="FZH78" s="473"/>
      <c r="FZI78" s="473"/>
      <c r="FZJ78" s="473"/>
      <c r="FZK78" s="473"/>
      <c r="FZL78" s="473"/>
      <c r="FZM78" s="473"/>
      <c r="FZN78" s="473"/>
      <c r="FZO78" s="473"/>
      <c r="FZP78" s="473"/>
      <c r="FZQ78" s="473"/>
      <c r="FZR78" s="473"/>
      <c r="FZS78" s="473"/>
      <c r="FZT78" s="473"/>
      <c r="FZU78" s="473"/>
      <c r="FZV78" s="473"/>
      <c r="FZW78" s="473"/>
      <c r="FZX78" s="473"/>
      <c r="FZY78" s="473"/>
      <c r="FZZ78" s="473"/>
      <c r="GAA78" s="473"/>
      <c r="GAB78" s="473"/>
      <c r="GAC78" s="473"/>
      <c r="GAD78" s="473"/>
      <c r="GAE78" s="473"/>
      <c r="GAF78" s="473"/>
      <c r="GAG78" s="473"/>
      <c r="GAH78" s="473"/>
      <c r="GAI78" s="473"/>
      <c r="GAJ78" s="473"/>
      <c r="GAK78" s="473"/>
      <c r="GAL78" s="473"/>
      <c r="GAM78" s="473"/>
      <c r="GAN78" s="473"/>
      <c r="GAO78" s="473"/>
      <c r="GAP78" s="473"/>
      <c r="GAQ78" s="473"/>
      <c r="GAR78" s="473"/>
      <c r="GAS78" s="473"/>
      <c r="GAT78" s="473"/>
      <c r="GAU78" s="473"/>
      <c r="GAV78" s="473"/>
      <c r="GAW78" s="473"/>
      <c r="GAX78" s="473"/>
      <c r="GAY78" s="473"/>
      <c r="GAZ78" s="473"/>
      <c r="GBA78" s="473"/>
      <c r="GBB78" s="473"/>
      <c r="GBC78" s="473"/>
      <c r="GBD78" s="473"/>
      <c r="GBE78" s="473"/>
      <c r="GBF78" s="473"/>
      <c r="GBG78" s="473"/>
      <c r="GBH78" s="473"/>
      <c r="GBI78" s="473"/>
      <c r="GBJ78" s="473"/>
      <c r="GBK78" s="473"/>
      <c r="GBL78" s="473"/>
      <c r="GBM78" s="473"/>
      <c r="GBN78" s="473"/>
      <c r="GBO78" s="473"/>
      <c r="GBP78" s="473"/>
      <c r="GBQ78" s="473"/>
      <c r="GBR78" s="473"/>
      <c r="GBS78" s="473"/>
      <c r="GBT78" s="473"/>
      <c r="GBU78" s="473"/>
      <c r="GBV78" s="473"/>
      <c r="GBW78" s="473"/>
      <c r="GBX78" s="473"/>
      <c r="GBY78" s="473"/>
      <c r="GBZ78" s="473"/>
      <c r="GCA78" s="473"/>
      <c r="GCB78" s="473"/>
      <c r="GCC78" s="473"/>
      <c r="GCD78" s="473"/>
      <c r="GCE78" s="473"/>
      <c r="GCF78" s="473"/>
      <c r="GCG78" s="473"/>
      <c r="GCH78" s="473"/>
      <c r="GCI78" s="473"/>
      <c r="GCJ78" s="473"/>
      <c r="GCK78" s="473"/>
      <c r="GCL78" s="473"/>
      <c r="GCM78" s="473"/>
      <c r="GCN78" s="473"/>
      <c r="GCO78" s="473"/>
      <c r="GCP78" s="473"/>
      <c r="GCQ78" s="473"/>
      <c r="GCR78" s="473"/>
      <c r="GCS78" s="473"/>
      <c r="GCT78" s="473"/>
      <c r="GCU78" s="473"/>
      <c r="GCV78" s="473"/>
      <c r="GCW78" s="473"/>
      <c r="GCX78" s="473"/>
      <c r="GCY78" s="473"/>
      <c r="GCZ78" s="473"/>
      <c r="GDA78" s="473"/>
      <c r="GDB78" s="473"/>
      <c r="GDC78" s="473"/>
      <c r="GDD78" s="473"/>
      <c r="GDE78" s="473"/>
      <c r="GDF78" s="473"/>
      <c r="GDG78" s="473"/>
      <c r="GDH78" s="473"/>
      <c r="GDI78" s="473"/>
      <c r="GDJ78" s="473"/>
      <c r="GDK78" s="473"/>
      <c r="GDL78" s="473"/>
      <c r="GDM78" s="473"/>
      <c r="GDN78" s="473"/>
      <c r="GDO78" s="473"/>
      <c r="GDP78" s="473"/>
      <c r="GDQ78" s="473"/>
      <c r="GDR78" s="473"/>
      <c r="GDS78" s="473"/>
      <c r="GDT78" s="473"/>
      <c r="GDU78" s="473"/>
      <c r="GDV78" s="473"/>
      <c r="GDW78" s="473"/>
      <c r="GDX78" s="473"/>
      <c r="GDY78" s="473"/>
      <c r="GDZ78" s="473"/>
      <c r="GEA78" s="473"/>
      <c r="GEB78" s="473"/>
      <c r="GEC78" s="473"/>
      <c r="GED78" s="473"/>
      <c r="GEE78" s="473"/>
      <c r="GEF78" s="473"/>
      <c r="GEG78" s="473"/>
      <c r="GEH78" s="473"/>
      <c r="GEI78" s="473"/>
      <c r="GEJ78" s="473"/>
      <c r="GEK78" s="473"/>
      <c r="GEL78" s="473"/>
      <c r="GEM78" s="473"/>
      <c r="GEN78" s="473"/>
      <c r="GEO78" s="473"/>
      <c r="GEP78" s="473"/>
      <c r="GEQ78" s="473"/>
      <c r="GER78" s="473"/>
      <c r="GES78" s="473"/>
      <c r="GET78" s="473"/>
      <c r="GEU78" s="473"/>
      <c r="GEV78" s="473"/>
      <c r="GEW78" s="473"/>
      <c r="GEX78" s="473"/>
      <c r="GEY78" s="473"/>
      <c r="GEZ78" s="473"/>
      <c r="GFA78" s="473"/>
      <c r="GFB78" s="473"/>
      <c r="GFC78" s="473"/>
      <c r="GFD78" s="473"/>
      <c r="GFE78" s="473"/>
      <c r="GFF78" s="473"/>
      <c r="GFG78" s="473"/>
      <c r="GFH78" s="473"/>
      <c r="GFI78" s="473"/>
      <c r="GFJ78" s="473"/>
      <c r="GFK78" s="473"/>
      <c r="GFL78" s="473"/>
      <c r="GFM78" s="473"/>
      <c r="GFN78" s="473"/>
      <c r="GFO78" s="473"/>
      <c r="GFP78" s="473"/>
      <c r="GFQ78" s="473"/>
      <c r="GFR78" s="473"/>
      <c r="GFS78" s="473"/>
      <c r="GFT78" s="473"/>
      <c r="GFU78" s="473"/>
      <c r="GFV78" s="473"/>
      <c r="GFW78" s="473"/>
      <c r="GFX78" s="473"/>
      <c r="GFY78" s="473"/>
      <c r="GFZ78" s="473"/>
      <c r="GGA78" s="473"/>
      <c r="GGB78" s="473"/>
      <c r="GGC78" s="473"/>
      <c r="GGD78" s="473"/>
      <c r="GGE78" s="473"/>
      <c r="GGF78" s="473"/>
      <c r="GGG78" s="473"/>
      <c r="GGH78" s="473"/>
      <c r="GGI78" s="473"/>
      <c r="GGJ78" s="473"/>
      <c r="GGK78" s="473"/>
      <c r="GGL78" s="473"/>
      <c r="GGM78" s="473"/>
      <c r="GGN78" s="473"/>
      <c r="GGO78" s="473"/>
      <c r="GGP78" s="473"/>
      <c r="GGQ78" s="473"/>
      <c r="GGR78" s="473"/>
      <c r="GGS78" s="473"/>
      <c r="GGT78" s="473"/>
      <c r="GGU78" s="473"/>
      <c r="GGV78" s="473"/>
      <c r="GGW78" s="473"/>
      <c r="GGX78" s="473"/>
      <c r="GGY78" s="473"/>
      <c r="GGZ78" s="473"/>
      <c r="GHA78" s="473"/>
      <c r="GHB78" s="473"/>
      <c r="GHC78" s="473"/>
      <c r="GHD78" s="473"/>
      <c r="GHE78" s="473"/>
      <c r="GHF78" s="473"/>
      <c r="GHG78" s="473"/>
      <c r="GHH78" s="473"/>
      <c r="GHI78" s="473"/>
      <c r="GHJ78" s="473"/>
      <c r="GHK78" s="473"/>
      <c r="GHL78" s="473"/>
      <c r="GHM78" s="473"/>
      <c r="GHN78" s="473"/>
      <c r="GHO78" s="473"/>
      <c r="GHP78" s="473"/>
      <c r="GHQ78" s="473"/>
      <c r="GHR78" s="473"/>
      <c r="GHS78" s="473"/>
      <c r="GHT78" s="473"/>
      <c r="GHU78" s="473"/>
      <c r="GHV78" s="473"/>
      <c r="GHW78" s="473"/>
      <c r="GHX78" s="473"/>
      <c r="GHY78" s="473"/>
      <c r="GHZ78" s="473"/>
      <c r="GIA78" s="473"/>
      <c r="GIB78" s="473"/>
      <c r="GIC78" s="473"/>
      <c r="GID78" s="473"/>
      <c r="GIE78" s="473"/>
      <c r="GIF78" s="473"/>
      <c r="GIG78" s="473"/>
      <c r="GIH78" s="473"/>
      <c r="GII78" s="473"/>
      <c r="GIJ78" s="473"/>
      <c r="GIK78" s="473"/>
      <c r="GIL78" s="473"/>
      <c r="GIM78" s="473"/>
      <c r="GIN78" s="473"/>
      <c r="GIO78" s="473"/>
      <c r="GIP78" s="473"/>
      <c r="GIQ78" s="473"/>
      <c r="GIR78" s="473"/>
      <c r="GIS78" s="473"/>
      <c r="GIT78" s="473"/>
      <c r="GIU78" s="473"/>
      <c r="GIV78" s="473"/>
      <c r="GIW78" s="473"/>
      <c r="GIX78" s="473"/>
      <c r="GIY78" s="473"/>
      <c r="GIZ78" s="473"/>
      <c r="GJA78" s="473"/>
      <c r="GJB78" s="473"/>
      <c r="GJC78" s="473"/>
      <c r="GJD78" s="473"/>
      <c r="GJE78" s="473"/>
      <c r="GJF78" s="473"/>
      <c r="GJG78" s="473"/>
      <c r="GJH78" s="473"/>
      <c r="GJI78" s="473"/>
      <c r="GJJ78" s="473"/>
      <c r="GJK78" s="473"/>
      <c r="GJL78" s="473"/>
      <c r="GJM78" s="473"/>
      <c r="GJN78" s="473"/>
      <c r="GJO78" s="473"/>
      <c r="GJP78" s="473"/>
      <c r="GJQ78" s="473"/>
      <c r="GJR78" s="473"/>
      <c r="GJS78" s="473"/>
      <c r="GJT78" s="473"/>
      <c r="GJU78" s="473"/>
      <c r="GJV78" s="473"/>
      <c r="GJW78" s="473"/>
      <c r="GJX78" s="473"/>
      <c r="GJY78" s="473"/>
      <c r="GJZ78" s="473"/>
      <c r="GKA78" s="473"/>
      <c r="GKB78" s="473"/>
      <c r="GKC78" s="473"/>
      <c r="GKD78" s="473"/>
      <c r="GKE78" s="473"/>
      <c r="GKF78" s="473"/>
      <c r="GKG78" s="473"/>
      <c r="GKH78" s="473"/>
      <c r="GKI78" s="473"/>
      <c r="GKJ78" s="473"/>
      <c r="GKK78" s="473"/>
      <c r="GKL78" s="473"/>
      <c r="GKM78" s="473"/>
      <c r="GKN78" s="473"/>
      <c r="GKO78" s="473"/>
      <c r="GKP78" s="473"/>
      <c r="GKQ78" s="473"/>
      <c r="GKR78" s="473"/>
      <c r="GKS78" s="473"/>
      <c r="GKT78" s="473"/>
      <c r="GKU78" s="473"/>
      <c r="GKV78" s="473"/>
      <c r="GKW78" s="473"/>
      <c r="GKX78" s="473"/>
      <c r="GKY78" s="473"/>
      <c r="GKZ78" s="473"/>
      <c r="GLA78" s="473"/>
      <c r="GLB78" s="473"/>
      <c r="GLC78" s="473"/>
      <c r="GLD78" s="473"/>
      <c r="GLE78" s="473"/>
      <c r="GLF78" s="473"/>
      <c r="GLG78" s="473"/>
      <c r="GLH78" s="473"/>
      <c r="GLI78" s="473"/>
      <c r="GLJ78" s="473"/>
      <c r="GLK78" s="473"/>
      <c r="GLL78" s="473"/>
      <c r="GLM78" s="473"/>
      <c r="GLN78" s="473"/>
      <c r="GLO78" s="473"/>
      <c r="GLP78" s="473"/>
      <c r="GLQ78" s="473"/>
      <c r="GLR78" s="473"/>
      <c r="GLS78" s="473"/>
      <c r="GLT78" s="473"/>
      <c r="GLU78" s="473"/>
      <c r="GLV78" s="473"/>
      <c r="GLW78" s="473"/>
      <c r="GLX78" s="473"/>
      <c r="GLY78" s="473"/>
      <c r="GLZ78" s="473"/>
      <c r="GMA78" s="473"/>
      <c r="GMB78" s="473"/>
      <c r="GMC78" s="473"/>
      <c r="GMD78" s="473"/>
      <c r="GME78" s="473"/>
      <c r="GMF78" s="473"/>
      <c r="GMG78" s="473"/>
      <c r="GMH78" s="473"/>
      <c r="GMI78" s="473"/>
      <c r="GMJ78" s="473"/>
      <c r="GMK78" s="473"/>
      <c r="GML78" s="473"/>
      <c r="GMM78" s="473"/>
      <c r="GMN78" s="473"/>
      <c r="GMO78" s="473"/>
      <c r="GMP78" s="473"/>
      <c r="GMQ78" s="473"/>
      <c r="GMR78" s="473"/>
      <c r="GMS78" s="473"/>
      <c r="GMT78" s="473"/>
      <c r="GMU78" s="473"/>
      <c r="GMV78" s="473"/>
      <c r="GMW78" s="473"/>
      <c r="GMX78" s="473"/>
      <c r="GMY78" s="473"/>
      <c r="GMZ78" s="473"/>
      <c r="GNA78" s="473"/>
      <c r="GNB78" s="473"/>
      <c r="GNC78" s="473"/>
      <c r="GND78" s="473"/>
      <c r="GNE78" s="473"/>
      <c r="GNF78" s="473"/>
      <c r="GNG78" s="473"/>
      <c r="GNH78" s="473"/>
      <c r="GNI78" s="473"/>
      <c r="GNJ78" s="473"/>
      <c r="GNK78" s="473"/>
      <c r="GNL78" s="473"/>
      <c r="GNM78" s="473"/>
      <c r="GNN78" s="473"/>
      <c r="GNO78" s="473"/>
      <c r="GNP78" s="473"/>
      <c r="GNQ78" s="473"/>
      <c r="GNR78" s="473"/>
      <c r="GNS78" s="473"/>
      <c r="GNT78" s="473"/>
      <c r="GNU78" s="473"/>
      <c r="GNV78" s="473"/>
      <c r="GNW78" s="473"/>
      <c r="GNX78" s="473"/>
      <c r="GNY78" s="473"/>
      <c r="GNZ78" s="473"/>
      <c r="GOA78" s="473"/>
      <c r="GOB78" s="473"/>
      <c r="GOC78" s="473"/>
      <c r="GOD78" s="473"/>
      <c r="GOE78" s="473"/>
      <c r="GOF78" s="473"/>
      <c r="GOG78" s="473"/>
      <c r="GOH78" s="473"/>
      <c r="GOI78" s="473"/>
      <c r="GOJ78" s="473"/>
      <c r="GOK78" s="473"/>
      <c r="GOL78" s="473"/>
      <c r="GOM78" s="473"/>
      <c r="GON78" s="473"/>
      <c r="GOO78" s="473"/>
      <c r="GOP78" s="473"/>
      <c r="GOQ78" s="473"/>
      <c r="GOR78" s="473"/>
      <c r="GOS78" s="473"/>
      <c r="GOT78" s="473"/>
      <c r="GOU78" s="473"/>
      <c r="GOV78" s="473"/>
      <c r="GOW78" s="473"/>
      <c r="GOX78" s="473"/>
      <c r="GOY78" s="473"/>
      <c r="GOZ78" s="473"/>
      <c r="GPA78" s="473"/>
      <c r="GPB78" s="473"/>
      <c r="GPC78" s="473"/>
      <c r="GPD78" s="473"/>
      <c r="GPE78" s="473"/>
      <c r="GPF78" s="473"/>
      <c r="GPG78" s="473"/>
      <c r="GPH78" s="473"/>
      <c r="GPI78" s="473"/>
      <c r="GPJ78" s="473"/>
      <c r="GPK78" s="473"/>
      <c r="GPL78" s="473"/>
      <c r="GPM78" s="473"/>
      <c r="GPN78" s="473"/>
      <c r="GPO78" s="473"/>
      <c r="GPP78" s="473"/>
      <c r="GPQ78" s="473"/>
      <c r="GPR78" s="473"/>
      <c r="GPS78" s="473"/>
      <c r="GPT78" s="473"/>
      <c r="GPU78" s="473"/>
      <c r="GPV78" s="473"/>
      <c r="GPW78" s="473"/>
      <c r="GPX78" s="473"/>
      <c r="GPY78" s="473"/>
      <c r="GPZ78" s="473"/>
      <c r="GQA78" s="473"/>
      <c r="GQB78" s="473"/>
      <c r="GQC78" s="473"/>
      <c r="GQD78" s="473"/>
      <c r="GQE78" s="473"/>
      <c r="GQF78" s="473"/>
      <c r="GQG78" s="473"/>
      <c r="GQH78" s="473"/>
      <c r="GQI78" s="473"/>
      <c r="GQJ78" s="473"/>
      <c r="GQK78" s="473"/>
      <c r="GQL78" s="473"/>
      <c r="GQM78" s="473"/>
      <c r="GQN78" s="473"/>
      <c r="GQO78" s="473"/>
      <c r="GQP78" s="473"/>
      <c r="GQQ78" s="473"/>
      <c r="GQR78" s="473"/>
      <c r="GQS78" s="473"/>
      <c r="GQT78" s="473"/>
      <c r="GQU78" s="473"/>
      <c r="GQV78" s="473"/>
      <c r="GQW78" s="473"/>
      <c r="GQX78" s="473"/>
      <c r="GQY78" s="473"/>
      <c r="GQZ78" s="473"/>
      <c r="GRA78" s="473"/>
      <c r="GRB78" s="473"/>
      <c r="GRC78" s="473"/>
      <c r="GRD78" s="473"/>
      <c r="GRE78" s="473"/>
      <c r="GRF78" s="473"/>
      <c r="GRG78" s="473"/>
      <c r="GRH78" s="473"/>
      <c r="GRI78" s="473"/>
      <c r="GRJ78" s="473"/>
      <c r="GRK78" s="473"/>
      <c r="GRL78" s="473"/>
      <c r="GRM78" s="473"/>
      <c r="GRN78" s="473"/>
      <c r="GRO78" s="473"/>
      <c r="GRP78" s="473"/>
      <c r="GRQ78" s="473"/>
      <c r="GRR78" s="473"/>
      <c r="GRS78" s="473"/>
      <c r="GRT78" s="473"/>
      <c r="GRU78" s="473"/>
      <c r="GRV78" s="473"/>
      <c r="GRW78" s="473"/>
      <c r="GRX78" s="473"/>
      <c r="GRY78" s="473"/>
      <c r="GRZ78" s="473"/>
      <c r="GSA78" s="473"/>
      <c r="GSB78" s="473"/>
      <c r="GSC78" s="473"/>
      <c r="GSD78" s="473"/>
      <c r="GSE78" s="473"/>
      <c r="GSF78" s="473"/>
      <c r="GSG78" s="473"/>
      <c r="GSH78" s="473"/>
      <c r="GSI78" s="473"/>
      <c r="GSJ78" s="473"/>
      <c r="GSK78" s="473"/>
      <c r="GSL78" s="473"/>
      <c r="GSM78" s="473"/>
      <c r="GSN78" s="473"/>
      <c r="GSO78" s="473"/>
      <c r="GSP78" s="473"/>
      <c r="GSQ78" s="473"/>
      <c r="GSR78" s="473"/>
      <c r="GSS78" s="473"/>
      <c r="GST78" s="473"/>
      <c r="GSU78" s="473"/>
      <c r="GSV78" s="473"/>
      <c r="GSW78" s="473"/>
      <c r="GSX78" s="473"/>
      <c r="GSY78" s="473"/>
      <c r="GSZ78" s="473"/>
      <c r="GTA78" s="473"/>
      <c r="GTB78" s="473"/>
      <c r="GTC78" s="473"/>
      <c r="GTD78" s="473"/>
      <c r="GTE78" s="473"/>
      <c r="GTF78" s="473"/>
      <c r="GTG78" s="473"/>
      <c r="GTH78" s="473"/>
      <c r="GTI78" s="473"/>
      <c r="GTJ78" s="473"/>
      <c r="GTK78" s="473"/>
      <c r="GTL78" s="473"/>
      <c r="GTM78" s="473"/>
      <c r="GTN78" s="473"/>
      <c r="GTO78" s="473"/>
      <c r="GTP78" s="473"/>
      <c r="GTQ78" s="473"/>
      <c r="GTR78" s="473"/>
      <c r="GTS78" s="473"/>
      <c r="GTT78" s="473"/>
      <c r="GTU78" s="473"/>
      <c r="GTV78" s="473"/>
      <c r="GTW78" s="473"/>
      <c r="GTX78" s="473"/>
      <c r="GTY78" s="473"/>
      <c r="GTZ78" s="473"/>
      <c r="GUA78" s="473"/>
      <c r="GUB78" s="473"/>
      <c r="GUC78" s="473"/>
      <c r="GUD78" s="473"/>
      <c r="GUE78" s="473"/>
      <c r="GUF78" s="473"/>
      <c r="GUG78" s="473"/>
      <c r="GUH78" s="473"/>
      <c r="GUI78" s="473"/>
      <c r="GUJ78" s="473"/>
      <c r="GUK78" s="473"/>
      <c r="GUL78" s="473"/>
      <c r="GUM78" s="473"/>
      <c r="GUN78" s="473"/>
      <c r="GUO78" s="473"/>
      <c r="GUP78" s="473"/>
      <c r="GUQ78" s="473"/>
      <c r="GUR78" s="473"/>
      <c r="GUS78" s="473"/>
      <c r="GUT78" s="473"/>
      <c r="GUU78" s="473"/>
      <c r="GUV78" s="473"/>
      <c r="GUW78" s="473"/>
      <c r="GUX78" s="473"/>
      <c r="GUY78" s="473"/>
      <c r="GUZ78" s="473"/>
      <c r="GVA78" s="473"/>
      <c r="GVB78" s="473"/>
      <c r="GVC78" s="473"/>
      <c r="GVD78" s="473"/>
      <c r="GVE78" s="473"/>
      <c r="GVF78" s="473"/>
      <c r="GVG78" s="473"/>
      <c r="GVH78" s="473"/>
      <c r="GVI78" s="473"/>
      <c r="GVJ78" s="473"/>
      <c r="GVK78" s="473"/>
      <c r="GVL78" s="473"/>
      <c r="GVM78" s="473"/>
      <c r="GVN78" s="473"/>
      <c r="GVO78" s="473"/>
      <c r="GVP78" s="473"/>
      <c r="GVQ78" s="473"/>
      <c r="GVR78" s="473"/>
      <c r="GVS78" s="473"/>
      <c r="GVT78" s="473"/>
      <c r="GVU78" s="473"/>
      <c r="GVV78" s="473"/>
      <c r="GVW78" s="473"/>
      <c r="GVX78" s="473"/>
      <c r="GVY78" s="473"/>
      <c r="GVZ78" s="473"/>
      <c r="GWA78" s="473"/>
      <c r="GWB78" s="473"/>
      <c r="GWC78" s="473"/>
      <c r="GWD78" s="473"/>
      <c r="GWE78" s="473"/>
      <c r="GWF78" s="473"/>
      <c r="GWG78" s="473"/>
      <c r="GWH78" s="473"/>
      <c r="GWI78" s="473"/>
      <c r="GWJ78" s="473"/>
      <c r="GWK78" s="473"/>
      <c r="GWL78" s="473"/>
      <c r="GWM78" s="473"/>
      <c r="GWN78" s="473"/>
      <c r="GWO78" s="473"/>
      <c r="GWP78" s="473"/>
      <c r="GWQ78" s="473"/>
      <c r="GWR78" s="473"/>
      <c r="GWS78" s="473"/>
      <c r="GWT78" s="473"/>
      <c r="GWU78" s="473"/>
      <c r="GWV78" s="473"/>
      <c r="GWW78" s="473"/>
      <c r="GWX78" s="473"/>
      <c r="GWY78" s="473"/>
      <c r="GWZ78" s="473"/>
      <c r="GXA78" s="473"/>
      <c r="GXB78" s="473"/>
      <c r="GXC78" s="473"/>
      <c r="GXD78" s="473"/>
      <c r="GXE78" s="473"/>
      <c r="GXF78" s="473"/>
      <c r="GXG78" s="473"/>
      <c r="GXH78" s="473"/>
      <c r="GXI78" s="473"/>
      <c r="GXJ78" s="473"/>
      <c r="GXK78" s="473"/>
      <c r="GXL78" s="473"/>
      <c r="GXM78" s="473"/>
      <c r="GXN78" s="473"/>
      <c r="GXO78" s="473"/>
      <c r="GXP78" s="473"/>
      <c r="GXQ78" s="473"/>
      <c r="GXR78" s="473"/>
      <c r="GXS78" s="473"/>
      <c r="GXT78" s="473"/>
      <c r="GXU78" s="473"/>
      <c r="GXV78" s="473"/>
      <c r="GXW78" s="473"/>
      <c r="GXX78" s="473"/>
      <c r="GXY78" s="473"/>
      <c r="GXZ78" s="473"/>
      <c r="GYA78" s="473"/>
      <c r="GYB78" s="473"/>
      <c r="GYC78" s="473"/>
      <c r="GYD78" s="473"/>
      <c r="GYE78" s="473"/>
      <c r="GYF78" s="473"/>
      <c r="GYG78" s="473"/>
      <c r="GYH78" s="473"/>
      <c r="GYI78" s="473"/>
      <c r="GYJ78" s="473"/>
      <c r="GYK78" s="473"/>
      <c r="GYL78" s="473"/>
      <c r="GYM78" s="473"/>
      <c r="GYN78" s="473"/>
      <c r="GYO78" s="473"/>
      <c r="GYP78" s="473"/>
      <c r="GYQ78" s="473"/>
      <c r="GYR78" s="473"/>
      <c r="GYS78" s="473"/>
      <c r="GYT78" s="473"/>
      <c r="GYU78" s="473"/>
      <c r="GYV78" s="473"/>
      <c r="GYW78" s="473"/>
      <c r="GYX78" s="473"/>
      <c r="GYY78" s="473"/>
      <c r="GYZ78" s="473"/>
      <c r="GZA78" s="473"/>
      <c r="GZB78" s="473"/>
      <c r="GZC78" s="473"/>
      <c r="GZD78" s="473"/>
      <c r="GZE78" s="473"/>
      <c r="GZF78" s="473"/>
      <c r="GZG78" s="473"/>
      <c r="GZH78" s="473"/>
      <c r="GZI78" s="473"/>
      <c r="GZJ78" s="473"/>
      <c r="GZK78" s="473"/>
      <c r="GZL78" s="473"/>
      <c r="GZM78" s="473"/>
      <c r="GZN78" s="473"/>
      <c r="GZO78" s="473"/>
      <c r="GZP78" s="473"/>
      <c r="GZQ78" s="473"/>
      <c r="GZR78" s="473"/>
      <c r="GZS78" s="473"/>
      <c r="GZT78" s="473"/>
      <c r="GZU78" s="473"/>
      <c r="GZV78" s="473"/>
      <c r="GZW78" s="473"/>
      <c r="GZX78" s="473"/>
      <c r="GZY78" s="473"/>
      <c r="GZZ78" s="473"/>
      <c r="HAA78" s="473"/>
      <c r="HAB78" s="473"/>
      <c r="HAC78" s="473"/>
      <c r="HAD78" s="473"/>
      <c r="HAE78" s="473"/>
      <c r="HAF78" s="473"/>
      <c r="HAG78" s="473"/>
      <c r="HAH78" s="473"/>
      <c r="HAI78" s="473"/>
      <c r="HAJ78" s="473"/>
      <c r="HAK78" s="473"/>
      <c r="HAL78" s="473"/>
      <c r="HAM78" s="473"/>
      <c r="HAN78" s="473"/>
      <c r="HAO78" s="473"/>
      <c r="HAP78" s="473"/>
      <c r="HAQ78" s="473"/>
      <c r="HAR78" s="473"/>
      <c r="HAS78" s="473"/>
      <c r="HAT78" s="473"/>
      <c r="HAU78" s="473"/>
      <c r="HAV78" s="473"/>
      <c r="HAW78" s="473"/>
      <c r="HAX78" s="473"/>
      <c r="HAY78" s="473"/>
      <c r="HAZ78" s="473"/>
      <c r="HBA78" s="473"/>
      <c r="HBB78" s="473"/>
      <c r="HBC78" s="473"/>
      <c r="HBD78" s="473"/>
      <c r="HBE78" s="473"/>
      <c r="HBF78" s="473"/>
      <c r="HBG78" s="473"/>
      <c r="HBH78" s="473"/>
      <c r="HBI78" s="473"/>
      <c r="HBJ78" s="473"/>
      <c r="HBK78" s="473"/>
      <c r="HBL78" s="473"/>
      <c r="HBM78" s="473"/>
      <c r="HBN78" s="473"/>
      <c r="HBO78" s="473"/>
      <c r="HBP78" s="473"/>
      <c r="HBQ78" s="473"/>
      <c r="HBR78" s="473"/>
      <c r="HBS78" s="473"/>
      <c r="HBT78" s="473"/>
      <c r="HBU78" s="473"/>
      <c r="HBV78" s="473"/>
      <c r="HBW78" s="473"/>
      <c r="HBX78" s="473"/>
      <c r="HBY78" s="473"/>
      <c r="HBZ78" s="473"/>
      <c r="HCA78" s="473"/>
      <c r="HCB78" s="473"/>
      <c r="HCC78" s="473"/>
      <c r="HCD78" s="473"/>
      <c r="HCE78" s="473"/>
      <c r="HCF78" s="473"/>
      <c r="HCG78" s="473"/>
      <c r="HCH78" s="473"/>
      <c r="HCI78" s="473"/>
      <c r="HCJ78" s="473"/>
      <c r="HCK78" s="473"/>
      <c r="HCL78" s="473"/>
      <c r="HCM78" s="473"/>
      <c r="HCN78" s="473"/>
      <c r="HCO78" s="473"/>
      <c r="HCP78" s="473"/>
      <c r="HCQ78" s="473"/>
      <c r="HCR78" s="473"/>
      <c r="HCS78" s="473"/>
      <c r="HCT78" s="473"/>
      <c r="HCU78" s="473"/>
      <c r="HCV78" s="473"/>
      <c r="HCW78" s="473"/>
      <c r="HCX78" s="473"/>
      <c r="HCY78" s="473"/>
      <c r="HCZ78" s="473"/>
      <c r="HDA78" s="473"/>
      <c r="HDB78" s="473"/>
      <c r="HDC78" s="473"/>
      <c r="HDD78" s="473"/>
      <c r="HDE78" s="473"/>
      <c r="HDF78" s="473"/>
      <c r="HDG78" s="473"/>
      <c r="HDH78" s="473"/>
      <c r="HDI78" s="473"/>
      <c r="HDJ78" s="473"/>
      <c r="HDK78" s="473"/>
      <c r="HDL78" s="473"/>
      <c r="HDM78" s="473"/>
      <c r="HDN78" s="473"/>
      <c r="HDO78" s="473"/>
      <c r="HDP78" s="473"/>
      <c r="HDQ78" s="473"/>
      <c r="HDR78" s="473"/>
      <c r="HDS78" s="473"/>
      <c r="HDT78" s="473"/>
      <c r="HDU78" s="473"/>
      <c r="HDV78" s="473"/>
      <c r="HDW78" s="473"/>
      <c r="HDX78" s="473"/>
      <c r="HDY78" s="473"/>
      <c r="HDZ78" s="473"/>
      <c r="HEA78" s="473"/>
      <c r="HEB78" s="473"/>
      <c r="HEC78" s="473"/>
      <c r="HED78" s="473"/>
      <c r="HEE78" s="473"/>
      <c r="HEF78" s="473"/>
      <c r="HEG78" s="473"/>
      <c r="HEH78" s="473"/>
      <c r="HEI78" s="473"/>
      <c r="HEJ78" s="473"/>
      <c r="HEK78" s="473"/>
      <c r="HEL78" s="473"/>
      <c r="HEM78" s="473"/>
      <c r="HEN78" s="473"/>
      <c r="HEO78" s="473"/>
      <c r="HEP78" s="473"/>
      <c r="HEQ78" s="473"/>
      <c r="HER78" s="473"/>
      <c r="HES78" s="473"/>
      <c r="HET78" s="473"/>
      <c r="HEU78" s="473"/>
      <c r="HEV78" s="473"/>
      <c r="HEW78" s="473"/>
      <c r="HEX78" s="473"/>
      <c r="HEY78" s="473"/>
      <c r="HEZ78" s="473"/>
      <c r="HFA78" s="473"/>
      <c r="HFB78" s="473"/>
      <c r="HFC78" s="473"/>
      <c r="HFD78" s="473"/>
      <c r="HFE78" s="473"/>
      <c r="HFF78" s="473"/>
      <c r="HFG78" s="473"/>
      <c r="HFH78" s="473"/>
      <c r="HFI78" s="473"/>
      <c r="HFJ78" s="473"/>
      <c r="HFK78" s="473"/>
      <c r="HFL78" s="473"/>
      <c r="HFM78" s="473"/>
      <c r="HFN78" s="473"/>
      <c r="HFO78" s="473"/>
      <c r="HFP78" s="473"/>
      <c r="HFQ78" s="473"/>
      <c r="HFR78" s="473"/>
      <c r="HFS78" s="473"/>
      <c r="HFT78" s="473"/>
      <c r="HFU78" s="473"/>
      <c r="HFV78" s="473"/>
      <c r="HFW78" s="473"/>
      <c r="HFX78" s="473"/>
      <c r="HFY78" s="473"/>
      <c r="HFZ78" s="473"/>
      <c r="HGA78" s="473"/>
      <c r="HGB78" s="473"/>
      <c r="HGC78" s="473"/>
      <c r="HGD78" s="473"/>
      <c r="HGE78" s="473"/>
      <c r="HGF78" s="473"/>
      <c r="HGG78" s="473"/>
      <c r="HGH78" s="473"/>
      <c r="HGI78" s="473"/>
      <c r="HGJ78" s="473"/>
      <c r="HGK78" s="473"/>
      <c r="HGL78" s="473"/>
      <c r="HGM78" s="473"/>
      <c r="HGN78" s="473"/>
      <c r="HGO78" s="473"/>
      <c r="HGP78" s="473"/>
      <c r="HGQ78" s="473"/>
      <c r="HGR78" s="473"/>
      <c r="HGS78" s="473"/>
      <c r="HGT78" s="473"/>
      <c r="HGU78" s="473"/>
      <c r="HGV78" s="473"/>
      <c r="HGW78" s="473"/>
      <c r="HGX78" s="473"/>
      <c r="HGY78" s="473"/>
      <c r="HGZ78" s="473"/>
      <c r="HHA78" s="473"/>
      <c r="HHB78" s="473"/>
      <c r="HHC78" s="473"/>
      <c r="HHD78" s="473"/>
      <c r="HHE78" s="473"/>
      <c r="HHF78" s="473"/>
      <c r="HHG78" s="473"/>
      <c r="HHH78" s="473"/>
      <c r="HHI78" s="473"/>
      <c r="HHJ78" s="473"/>
      <c r="HHK78" s="473"/>
      <c r="HHL78" s="473"/>
      <c r="HHM78" s="473"/>
      <c r="HHN78" s="473"/>
      <c r="HHO78" s="473"/>
      <c r="HHP78" s="473"/>
      <c r="HHQ78" s="473"/>
      <c r="HHR78" s="473"/>
      <c r="HHS78" s="473"/>
      <c r="HHT78" s="473"/>
      <c r="HHU78" s="473"/>
      <c r="HHV78" s="473"/>
      <c r="HHW78" s="473"/>
      <c r="HHX78" s="473"/>
      <c r="HHY78" s="473"/>
      <c r="HHZ78" s="473"/>
      <c r="HIA78" s="473"/>
      <c r="HIB78" s="473"/>
      <c r="HIC78" s="473"/>
      <c r="HID78" s="473"/>
      <c r="HIE78" s="473"/>
      <c r="HIF78" s="473"/>
      <c r="HIG78" s="473"/>
      <c r="HIH78" s="473"/>
      <c r="HII78" s="473"/>
      <c r="HIJ78" s="473"/>
      <c r="HIK78" s="473"/>
      <c r="HIL78" s="473"/>
      <c r="HIM78" s="473"/>
      <c r="HIN78" s="473"/>
      <c r="HIO78" s="473"/>
      <c r="HIP78" s="473"/>
      <c r="HIQ78" s="473"/>
      <c r="HIR78" s="473"/>
      <c r="HIS78" s="473"/>
      <c r="HIT78" s="473"/>
      <c r="HIU78" s="473"/>
      <c r="HIV78" s="473"/>
      <c r="HIW78" s="473"/>
      <c r="HIX78" s="473"/>
      <c r="HIY78" s="473"/>
      <c r="HIZ78" s="473"/>
      <c r="HJA78" s="473"/>
      <c r="HJB78" s="473"/>
      <c r="HJC78" s="473"/>
      <c r="HJD78" s="473"/>
      <c r="HJE78" s="473"/>
      <c r="HJF78" s="473"/>
      <c r="HJG78" s="473"/>
      <c r="HJH78" s="473"/>
      <c r="HJI78" s="473"/>
      <c r="HJJ78" s="473"/>
      <c r="HJK78" s="473"/>
      <c r="HJL78" s="473"/>
      <c r="HJM78" s="473"/>
      <c r="HJN78" s="473"/>
      <c r="HJO78" s="473"/>
      <c r="HJP78" s="473"/>
      <c r="HJQ78" s="473"/>
      <c r="HJR78" s="473"/>
      <c r="HJS78" s="473"/>
      <c r="HJT78" s="473"/>
      <c r="HJU78" s="473"/>
      <c r="HJV78" s="473"/>
      <c r="HJW78" s="473"/>
      <c r="HJX78" s="473"/>
      <c r="HJY78" s="473"/>
      <c r="HJZ78" s="473"/>
      <c r="HKA78" s="473"/>
      <c r="HKB78" s="473"/>
      <c r="HKC78" s="473"/>
      <c r="HKD78" s="473"/>
      <c r="HKE78" s="473"/>
      <c r="HKF78" s="473"/>
      <c r="HKG78" s="473"/>
      <c r="HKH78" s="473"/>
      <c r="HKI78" s="473"/>
      <c r="HKJ78" s="473"/>
      <c r="HKK78" s="473"/>
      <c r="HKL78" s="473"/>
      <c r="HKM78" s="473"/>
      <c r="HKN78" s="473"/>
      <c r="HKO78" s="473"/>
      <c r="HKP78" s="473"/>
      <c r="HKQ78" s="473"/>
      <c r="HKR78" s="473"/>
      <c r="HKS78" s="473"/>
      <c r="HKT78" s="473"/>
      <c r="HKU78" s="473"/>
      <c r="HKV78" s="473"/>
      <c r="HKW78" s="473"/>
      <c r="HKX78" s="473"/>
      <c r="HKY78" s="473"/>
      <c r="HKZ78" s="473"/>
      <c r="HLA78" s="473"/>
      <c r="HLB78" s="473"/>
      <c r="HLC78" s="473"/>
      <c r="HLD78" s="473"/>
      <c r="HLE78" s="473"/>
      <c r="HLF78" s="473"/>
      <c r="HLG78" s="473"/>
      <c r="HLH78" s="473"/>
      <c r="HLI78" s="473"/>
      <c r="HLJ78" s="473"/>
      <c r="HLK78" s="473"/>
      <c r="HLL78" s="473"/>
      <c r="HLM78" s="473"/>
      <c r="HLN78" s="473"/>
      <c r="HLO78" s="473"/>
      <c r="HLP78" s="473"/>
      <c r="HLQ78" s="473"/>
      <c r="HLR78" s="473"/>
      <c r="HLS78" s="473"/>
      <c r="HLT78" s="473"/>
      <c r="HLU78" s="473"/>
      <c r="HLV78" s="473"/>
      <c r="HLW78" s="473"/>
      <c r="HLX78" s="473"/>
      <c r="HLY78" s="473"/>
      <c r="HLZ78" s="473"/>
      <c r="HMA78" s="473"/>
      <c r="HMB78" s="473"/>
      <c r="HMC78" s="473"/>
      <c r="HMD78" s="473"/>
      <c r="HME78" s="473"/>
      <c r="HMF78" s="473"/>
      <c r="HMG78" s="473"/>
      <c r="HMH78" s="473"/>
      <c r="HMI78" s="473"/>
      <c r="HMJ78" s="473"/>
      <c r="HMK78" s="473"/>
      <c r="HML78" s="473"/>
      <c r="HMM78" s="473"/>
      <c r="HMN78" s="473"/>
      <c r="HMO78" s="473"/>
      <c r="HMP78" s="473"/>
      <c r="HMQ78" s="473"/>
      <c r="HMR78" s="473"/>
      <c r="HMS78" s="473"/>
      <c r="HMT78" s="473"/>
      <c r="HMU78" s="473"/>
      <c r="HMV78" s="473"/>
      <c r="HMW78" s="473"/>
      <c r="HMX78" s="473"/>
      <c r="HMY78" s="473"/>
      <c r="HMZ78" s="473"/>
      <c r="HNA78" s="473"/>
      <c r="HNB78" s="473"/>
      <c r="HNC78" s="473"/>
      <c r="HND78" s="473"/>
      <c r="HNE78" s="473"/>
      <c r="HNF78" s="473"/>
      <c r="HNG78" s="473"/>
      <c r="HNH78" s="473"/>
      <c r="HNI78" s="473"/>
      <c r="HNJ78" s="473"/>
      <c r="HNK78" s="473"/>
      <c r="HNL78" s="473"/>
      <c r="HNM78" s="473"/>
      <c r="HNN78" s="473"/>
      <c r="HNO78" s="473"/>
      <c r="HNP78" s="473"/>
      <c r="HNQ78" s="473"/>
      <c r="HNR78" s="473"/>
      <c r="HNS78" s="473"/>
      <c r="HNT78" s="473"/>
      <c r="HNU78" s="473"/>
      <c r="HNV78" s="473"/>
      <c r="HNW78" s="473"/>
      <c r="HNX78" s="473"/>
      <c r="HNY78" s="473"/>
      <c r="HNZ78" s="473"/>
      <c r="HOA78" s="473"/>
      <c r="HOB78" s="473"/>
      <c r="HOC78" s="473"/>
      <c r="HOD78" s="473"/>
      <c r="HOE78" s="473"/>
      <c r="HOF78" s="473"/>
      <c r="HOG78" s="473"/>
      <c r="HOH78" s="473"/>
      <c r="HOI78" s="473"/>
      <c r="HOJ78" s="473"/>
      <c r="HOK78" s="473"/>
      <c r="HOL78" s="473"/>
      <c r="HOM78" s="473"/>
      <c r="HON78" s="473"/>
      <c r="HOO78" s="473"/>
      <c r="HOP78" s="473"/>
      <c r="HOQ78" s="473"/>
      <c r="HOR78" s="473"/>
      <c r="HOS78" s="473"/>
      <c r="HOT78" s="473"/>
      <c r="HOU78" s="473"/>
      <c r="HOV78" s="473"/>
      <c r="HOW78" s="473"/>
      <c r="HOX78" s="473"/>
      <c r="HOY78" s="473"/>
      <c r="HOZ78" s="473"/>
      <c r="HPA78" s="473"/>
      <c r="HPB78" s="473"/>
      <c r="HPC78" s="473"/>
      <c r="HPD78" s="473"/>
      <c r="HPE78" s="473"/>
      <c r="HPF78" s="473"/>
      <c r="HPG78" s="473"/>
      <c r="HPH78" s="473"/>
      <c r="HPI78" s="473"/>
      <c r="HPJ78" s="473"/>
      <c r="HPK78" s="473"/>
      <c r="HPL78" s="473"/>
      <c r="HPM78" s="473"/>
      <c r="HPN78" s="473"/>
      <c r="HPO78" s="473"/>
      <c r="HPP78" s="473"/>
      <c r="HPQ78" s="473"/>
      <c r="HPR78" s="473"/>
      <c r="HPS78" s="473"/>
      <c r="HPT78" s="473"/>
      <c r="HPU78" s="473"/>
      <c r="HPV78" s="473"/>
      <c r="HPW78" s="473"/>
      <c r="HPX78" s="473"/>
      <c r="HPY78" s="473"/>
      <c r="HPZ78" s="473"/>
      <c r="HQA78" s="473"/>
      <c r="HQB78" s="473"/>
      <c r="HQC78" s="473"/>
      <c r="HQD78" s="473"/>
      <c r="HQE78" s="473"/>
      <c r="HQF78" s="473"/>
      <c r="HQG78" s="473"/>
      <c r="HQH78" s="473"/>
      <c r="HQI78" s="473"/>
      <c r="HQJ78" s="473"/>
      <c r="HQK78" s="473"/>
      <c r="HQL78" s="473"/>
      <c r="HQM78" s="473"/>
      <c r="HQN78" s="473"/>
      <c r="HQO78" s="473"/>
      <c r="HQP78" s="473"/>
      <c r="HQQ78" s="473"/>
      <c r="HQR78" s="473"/>
      <c r="HQS78" s="473"/>
      <c r="HQT78" s="473"/>
      <c r="HQU78" s="473"/>
      <c r="HQV78" s="473"/>
      <c r="HQW78" s="473"/>
      <c r="HQX78" s="473"/>
      <c r="HQY78" s="473"/>
      <c r="HQZ78" s="473"/>
      <c r="HRA78" s="473"/>
      <c r="HRB78" s="473"/>
      <c r="HRC78" s="473"/>
      <c r="HRD78" s="473"/>
      <c r="HRE78" s="473"/>
      <c r="HRF78" s="473"/>
      <c r="HRG78" s="473"/>
      <c r="HRH78" s="473"/>
      <c r="HRI78" s="473"/>
      <c r="HRJ78" s="473"/>
      <c r="HRK78" s="473"/>
      <c r="HRL78" s="473"/>
      <c r="HRM78" s="473"/>
      <c r="HRN78" s="473"/>
      <c r="HRO78" s="473"/>
      <c r="HRP78" s="473"/>
      <c r="HRQ78" s="473"/>
      <c r="HRR78" s="473"/>
      <c r="HRS78" s="473"/>
      <c r="HRT78" s="473"/>
      <c r="HRU78" s="473"/>
      <c r="HRV78" s="473"/>
      <c r="HRW78" s="473"/>
      <c r="HRX78" s="473"/>
      <c r="HRY78" s="473"/>
      <c r="HRZ78" s="473"/>
      <c r="HSA78" s="473"/>
      <c r="HSB78" s="473"/>
      <c r="HSC78" s="473"/>
      <c r="HSD78" s="473"/>
      <c r="HSE78" s="473"/>
      <c r="HSF78" s="473"/>
      <c r="HSG78" s="473"/>
      <c r="HSH78" s="473"/>
      <c r="HSI78" s="473"/>
      <c r="HSJ78" s="473"/>
      <c r="HSK78" s="473"/>
      <c r="HSL78" s="473"/>
      <c r="HSM78" s="473"/>
      <c r="HSN78" s="473"/>
      <c r="HSO78" s="473"/>
      <c r="HSP78" s="473"/>
      <c r="HSQ78" s="473"/>
      <c r="HSR78" s="473"/>
      <c r="HSS78" s="473"/>
      <c r="HST78" s="473"/>
      <c r="HSU78" s="473"/>
      <c r="HSV78" s="473"/>
      <c r="HSW78" s="473"/>
      <c r="HSX78" s="473"/>
      <c r="HSY78" s="473"/>
      <c r="HSZ78" s="473"/>
      <c r="HTA78" s="473"/>
      <c r="HTB78" s="473"/>
      <c r="HTC78" s="473"/>
      <c r="HTD78" s="473"/>
      <c r="HTE78" s="473"/>
      <c r="HTF78" s="473"/>
      <c r="HTG78" s="473"/>
      <c r="HTH78" s="473"/>
      <c r="HTI78" s="473"/>
      <c r="HTJ78" s="473"/>
      <c r="HTK78" s="473"/>
      <c r="HTL78" s="473"/>
      <c r="HTM78" s="473"/>
      <c r="HTN78" s="473"/>
      <c r="HTO78" s="473"/>
      <c r="HTP78" s="473"/>
      <c r="HTQ78" s="473"/>
      <c r="HTR78" s="473"/>
      <c r="HTS78" s="473"/>
      <c r="HTT78" s="473"/>
      <c r="HTU78" s="473"/>
      <c r="HTV78" s="473"/>
      <c r="HTW78" s="473"/>
      <c r="HTX78" s="473"/>
      <c r="HTY78" s="473"/>
      <c r="HTZ78" s="473"/>
      <c r="HUA78" s="473"/>
      <c r="HUB78" s="473"/>
      <c r="HUC78" s="473"/>
      <c r="HUD78" s="473"/>
      <c r="HUE78" s="473"/>
      <c r="HUF78" s="473"/>
      <c r="HUG78" s="473"/>
      <c r="HUH78" s="473"/>
      <c r="HUI78" s="473"/>
      <c r="HUJ78" s="473"/>
      <c r="HUK78" s="473"/>
      <c r="HUL78" s="473"/>
      <c r="HUM78" s="473"/>
      <c r="HUN78" s="473"/>
      <c r="HUO78" s="473"/>
      <c r="HUP78" s="473"/>
      <c r="HUQ78" s="473"/>
      <c r="HUR78" s="473"/>
      <c r="HUS78" s="473"/>
      <c r="HUT78" s="473"/>
      <c r="HUU78" s="473"/>
      <c r="HUV78" s="473"/>
      <c r="HUW78" s="473"/>
      <c r="HUX78" s="473"/>
      <c r="HUY78" s="473"/>
      <c r="HUZ78" s="473"/>
      <c r="HVA78" s="473"/>
      <c r="HVB78" s="473"/>
      <c r="HVC78" s="473"/>
      <c r="HVD78" s="473"/>
      <c r="HVE78" s="473"/>
      <c r="HVF78" s="473"/>
      <c r="HVG78" s="473"/>
      <c r="HVH78" s="473"/>
      <c r="HVI78" s="473"/>
      <c r="HVJ78" s="473"/>
      <c r="HVK78" s="473"/>
      <c r="HVL78" s="473"/>
      <c r="HVM78" s="473"/>
      <c r="HVN78" s="473"/>
      <c r="HVO78" s="473"/>
      <c r="HVP78" s="473"/>
      <c r="HVQ78" s="473"/>
      <c r="HVR78" s="473"/>
      <c r="HVS78" s="473"/>
      <c r="HVT78" s="473"/>
      <c r="HVU78" s="473"/>
      <c r="HVV78" s="473"/>
      <c r="HVW78" s="473"/>
      <c r="HVX78" s="473"/>
      <c r="HVY78" s="473"/>
      <c r="HVZ78" s="473"/>
      <c r="HWA78" s="473"/>
      <c r="HWB78" s="473"/>
      <c r="HWC78" s="473"/>
      <c r="HWD78" s="473"/>
      <c r="HWE78" s="473"/>
      <c r="HWF78" s="473"/>
      <c r="HWG78" s="473"/>
      <c r="HWH78" s="473"/>
      <c r="HWI78" s="473"/>
      <c r="HWJ78" s="473"/>
      <c r="HWK78" s="473"/>
      <c r="HWL78" s="473"/>
      <c r="HWM78" s="473"/>
      <c r="HWN78" s="473"/>
      <c r="HWO78" s="473"/>
      <c r="HWP78" s="473"/>
      <c r="HWQ78" s="473"/>
      <c r="HWR78" s="473"/>
      <c r="HWS78" s="473"/>
      <c r="HWT78" s="473"/>
      <c r="HWU78" s="473"/>
      <c r="HWV78" s="473"/>
      <c r="HWW78" s="473"/>
      <c r="HWX78" s="473"/>
      <c r="HWY78" s="473"/>
      <c r="HWZ78" s="473"/>
      <c r="HXA78" s="473"/>
      <c r="HXB78" s="473"/>
      <c r="HXC78" s="473"/>
      <c r="HXD78" s="473"/>
      <c r="HXE78" s="473"/>
      <c r="HXF78" s="473"/>
      <c r="HXG78" s="473"/>
      <c r="HXH78" s="473"/>
      <c r="HXI78" s="473"/>
      <c r="HXJ78" s="473"/>
      <c r="HXK78" s="473"/>
      <c r="HXL78" s="473"/>
      <c r="HXM78" s="473"/>
      <c r="HXN78" s="473"/>
      <c r="HXO78" s="473"/>
      <c r="HXP78" s="473"/>
      <c r="HXQ78" s="473"/>
      <c r="HXR78" s="473"/>
      <c r="HXS78" s="473"/>
      <c r="HXT78" s="473"/>
      <c r="HXU78" s="473"/>
      <c r="HXV78" s="473"/>
      <c r="HXW78" s="473"/>
      <c r="HXX78" s="473"/>
      <c r="HXY78" s="473"/>
      <c r="HXZ78" s="473"/>
      <c r="HYA78" s="473"/>
      <c r="HYB78" s="473"/>
      <c r="HYC78" s="473"/>
      <c r="HYD78" s="473"/>
      <c r="HYE78" s="473"/>
      <c r="HYF78" s="473"/>
      <c r="HYG78" s="473"/>
      <c r="HYH78" s="473"/>
      <c r="HYI78" s="473"/>
      <c r="HYJ78" s="473"/>
      <c r="HYK78" s="473"/>
      <c r="HYL78" s="473"/>
      <c r="HYM78" s="473"/>
      <c r="HYN78" s="473"/>
      <c r="HYO78" s="473"/>
      <c r="HYP78" s="473"/>
      <c r="HYQ78" s="473"/>
      <c r="HYR78" s="473"/>
      <c r="HYS78" s="473"/>
      <c r="HYT78" s="473"/>
      <c r="HYU78" s="473"/>
      <c r="HYV78" s="473"/>
      <c r="HYW78" s="473"/>
      <c r="HYX78" s="473"/>
      <c r="HYY78" s="473"/>
      <c r="HYZ78" s="473"/>
      <c r="HZA78" s="473"/>
      <c r="HZB78" s="473"/>
      <c r="HZC78" s="473"/>
      <c r="HZD78" s="473"/>
      <c r="HZE78" s="473"/>
      <c r="HZF78" s="473"/>
      <c r="HZG78" s="473"/>
      <c r="HZH78" s="473"/>
      <c r="HZI78" s="473"/>
      <c r="HZJ78" s="473"/>
      <c r="HZK78" s="473"/>
      <c r="HZL78" s="473"/>
      <c r="HZM78" s="473"/>
      <c r="HZN78" s="473"/>
      <c r="HZO78" s="473"/>
      <c r="HZP78" s="473"/>
      <c r="HZQ78" s="473"/>
      <c r="HZR78" s="473"/>
      <c r="HZS78" s="473"/>
      <c r="HZT78" s="473"/>
      <c r="HZU78" s="473"/>
      <c r="HZV78" s="473"/>
      <c r="HZW78" s="473"/>
      <c r="HZX78" s="473"/>
      <c r="HZY78" s="473"/>
      <c r="HZZ78" s="473"/>
      <c r="IAA78" s="473"/>
      <c r="IAB78" s="473"/>
      <c r="IAC78" s="473"/>
      <c r="IAD78" s="473"/>
      <c r="IAE78" s="473"/>
      <c r="IAF78" s="473"/>
      <c r="IAG78" s="473"/>
      <c r="IAH78" s="473"/>
      <c r="IAI78" s="473"/>
      <c r="IAJ78" s="473"/>
      <c r="IAK78" s="473"/>
      <c r="IAL78" s="473"/>
      <c r="IAM78" s="473"/>
      <c r="IAN78" s="473"/>
      <c r="IAO78" s="473"/>
      <c r="IAP78" s="473"/>
      <c r="IAQ78" s="473"/>
      <c r="IAR78" s="473"/>
      <c r="IAS78" s="473"/>
      <c r="IAT78" s="473"/>
      <c r="IAU78" s="473"/>
      <c r="IAV78" s="473"/>
      <c r="IAW78" s="473"/>
      <c r="IAX78" s="473"/>
      <c r="IAY78" s="473"/>
      <c r="IAZ78" s="473"/>
      <c r="IBA78" s="473"/>
      <c r="IBB78" s="473"/>
      <c r="IBC78" s="473"/>
      <c r="IBD78" s="473"/>
      <c r="IBE78" s="473"/>
      <c r="IBF78" s="473"/>
      <c r="IBG78" s="473"/>
      <c r="IBH78" s="473"/>
      <c r="IBI78" s="473"/>
      <c r="IBJ78" s="473"/>
      <c r="IBK78" s="473"/>
      <c r="IBL78" s="473"/>
      <c r="IBM78" s="473"/>
      <c r="IBN78" s="473"/>
      <c r="IBO78" s="473"/>
      <c r="IBP78" s="473"/>
      <c r="IBQ78" s="473"/>
      <c r="IBR78" s="473"/>
      <c r="IBS78" s="473"/>
      <c r="IBT78" s="473"/>
      <c r="IBU78" s="473"/>
      <c r="IBV78" s="473"/>
      <c r="IBW78" s="473"/>
      <c r="IBX78" s="473"/>
      <c r="IBY78" s="473"/>
      <c r="IBZ78" s="473"/>
      <c r="ICA78" s="473"/>
      <c r="ICB78" s="473"/>
      <c r="ICC78" s="473"/>
      <c r="ICD78" s="473"/>
      <c r="ICE78" s="473"/>
      <c r="ICF78" s="473"/>
      <c r="ICG78" s="473"/>
      <c r="ICH78" s="473"/>
      <c r="ICI78" s="473"/>
      <c r="ICJ78" s="473"/>
      <c r="ICK78" s="473"/>
      <c r="ICL78" s="473"/>
      <c r="ICM78" s="473"/>
      <c r="ICN78" s="473"/>
      <c r="ICO78" s="473"/>
      <c r="ICP78" s="473"/>
      <c r="ICQ78" s="473"/>
      <c r="ICR78" s="473"/>
      <c r="ICS78" s="473"/>
      <c r="ICT78" s="473"/>
      <c r="ICU78" s="473"/>
      <c r="ICV78" s="473"/>
      <c r="ICW78" s="473"/>
      <c r="ICX78" s="473"/>
      <c r="ICY78" s="473"/>
      <c r="ICZ78" s="473"/>
      <c r="IDA78" s="473"/>
      <c r="IDB78" s="473"/>
      <c r="IDC78" s="473"/>
      <c r="IDD78" s="473"/>
      <c r="IDE78" s="473"/>
      <c r="IDF78" s="473"/>
      <c r="IDG78" s="473"/>
      <c r="IDH78" s="473"/>
      <c r="IDI78" s="473"/>
      <c r="IDJ78" s="473"/>
      <c r="IDK78" s="473"/>
      <c r="IDL78" s="473"/>
      <c r="IDM78" s="473"/>
      <c r="IDN78" s="473"/>
      <c r="IDO78" s="473"/>
      <c r="IDP78" s="473"/>
      <c r="IDQ78" s="473"/>
      <c r="IDR78" s="473"/>
      <c r="IDS78" s="473"/>
      <c r="IDT78" s="473"/>
      <c r="IDU78" s="473"/>
      <c r="IDV78" s="473"/>
      <c r="IDW78" s="473"/>
      <c r="IDX78" s="473"/>
      <c r="IDY78" s="473"/>
      <c r="IDZ78" s="473"/>
      <c r="IEA78" s="473"/>
      <c r="IEB78" s="473"/>
      <c r="IEC78" s="473"/>
      <c r="IED78" s="473"/>
      <c r="IEE78" s="473"/>
      <c r="IEF78" s="473"/>
      <c r="IEG78" s="473"/>
      <c r="IEH78" s="473"/>
      <c r="IEI78" s="473"/>
      <c r="IEJ78" s="473"/>
      <c r="IEK78" s="473"/>
      <c r="IEL78" s="473"/>
      <c r="IEM78" s="473"/>
      <c r="IEN78" s="473"/>
      <c r="IEO78" s="473"/>
      <c r="IEP78" s="473"/>
      <c r="IEQ78" s="473"/>
      <c r="IER78" s="473"/>
      <c r="IES78" s="473"/>
      <c r="IET78" s="473"/>
      <c r="IEU78" s="473"/>
      <c r="IEV78" s="473"/>
      <c r="IEW78" s="473"/>
      <c r="IEX78" s="473"/>
      <c r="IEY78" s="473"/>
      <c r="IEZ78" s="473"/>
      <c r="IFA78" s="473"/>
      <c r="IFB78" s="473"/>
      <c r="IFC78" s="473"/>
      <c r="IFD78" s="473"/>
      <c r="IFE78" s="473"/>
      <c r="IFF78" s="473"/>
      <c r="IFG78" s="473"/>
      <c r="IFH78" s="473"/>
      <c r="IFI78" s="473"/>
      <c r="IFJ78" s="473"/>
      <c r="IFK78" s="473"/>
      <c r="IFL78" s="473"/>
      <c r="IFM78" s="473"/>
      <c r="IFN78" s="473"/>
      <c r="IFO78" s="473"/>
      <c r="IFP78" s="473"/>
      <c r="IFQ78" s="473"/>
      <c r="IFR78" s="473"/>
      <c r="IFS78" s="473"/>
      <c r="IFT78" s="473"/>
      <c r="IFU78" s="473"/>
      <c r="IFV78" s="473"/>
      <c r="IFW78" s="473"/>
      <c r="IFX78" s="473"/>
      <c r="IFY78" s="473"/>
      <c r="IFZ78" s="473"/>
      <c r="IGA78" s="473"/>
      <c r="IGB78" s="473"/>
      <c r="IGC78" s="473"/>
      <c r="IGD78" s="473"/>
      <c r="IGE78" s="473"/>
      <c r="IGF78" s="473"/>
      <c r="IGG78" s="473"/>
      <c r="IGH78" s="473"/>
      <c r="IGI78" s="473"/>
      <c r="IGJ78" s="473"/>
      <c r="IGK78" s="473"/>
      <c r="IGL78" s="473"/>
      <c r="IGM78" s="473"/>
      <c r="IGN78" s="473"/>
      <c r="IGO78" s="473"/>
      <c r="IGP78" s="473"/>
      <c r="IGQ78" s="473"/>
      <c r="IGR78" s="473"/>
      <c r="IGS78" s="473"/>
      <c r="IGT78" s="473"/>
      <c r="IGU78" s="473"/>
      <c r="IGV78" s="473"/>
      <c r="IGW78" s="473"/>
      <c r="IGX78" s="473"/>
      <c r="IGY78" s="473"/>
      <c r="IGZ78" s="473"/>
      <c r="IHA78" s="473"/>
      <c r="IHB78" s="473"/>
      <c r="IHC78" s="473"/>
      <c r="IHD78" s="473"/>
      <c r="IHE78" s="473"/>
      <c r="IHF78" s="473"/>
      <c r="IHG78" s="473"/>
      <c r="IHH78" s="473"/>
      <c r="IHI78" s="473"/>
      <c r="IHJ78" s="473"/>
      <c r="IHK78" s="473"/>
      <c r="IHL78" s="473"/>
      <c r="IHM78" s="473"/>
      <c r="IHN78" s="473"/>
      <c r="IHO78" s="473"/>
      <c r="IHP78" s="473"/>
      <c r="IHQ78" s="473"/>
      <c r="IHR78" s="473"/>
      <c r="IHS78" s="473"/>
      <c r="IHT78" s="473"/>
      <c r="IHU78" s="473"/>
      <c r="IHV78" s="473"/>
      <c r="IHW78" s="473"/>
      <c r="IHX78" s="473"/>
      <c r="IHY78" s="473"/>
      <c r="IHZ78" s="473"/>
      <c r="IIA78" s="473"/>
      <c r="IIB78" s="473"/>
      <c r="IIC78" s="473"/>
      <c r="IID78" s="473"/>
      <c r="IIE78" s="473"/>
      <c r="IIF78" s="473"/>
      <c r="IIG78" s="473"/>
      <c r="IIH78" s="473"/>
      <c r="III78" s="473"/>
      <c r="IIJ78" s="473"/>
      <c r="IIK78" s="473"/>
      <c r="IIL78" s="473"/>
      <c r="IIM78" s="473"/>
      <c r="IIN78" s="473"/>
      <c r="IIO78" s="473"/>
      <c r="IIP78" s="473"/>
      <c r="IIQ78" s="473"/>
      <c r="IIR78" s="473"/>
      <c r="IIS78" s="473"/>
      <c r="IIT78" s="473"/>
      <c r="IIU78" s="473"/>
      <c r="IIV78" s="473"/>
      <c r="IIW78" s="473"/>
      <c r="IIX78" s="473"/>
      <c r="IIY78" s="473"/>
      <c r="IIZ78" s="473"/>
      <c r="IJA78" s="473"/>
      <c r="IJB78" s="473"/>
      <c r="IJC78" s="473"/>
      <c r="IJD78" s="473"/>
      <c r="IJE78" s="473"/>
      <c r="IJF78" s="473"/>
      <c r="IJG78" s="473"/>
      <c r="IJH78" s="473"/>
      <c r="IJI78" s="473"/>
      <c r="IJJ78" s="473"/>
      <c r="IJK78" s="473"/>
      <c r="IJL78" s="473"/>
      <c r="IJM78" s="473"/>
      <c r="IJN78" s="473"/>
      <c r="IJO78" s="473"/>
      <c r="IJP78" s="473"/>
      <c r="IJQ78" s="473"/>
      <c r="IJR78" s="473"/>
      <c r="IJS78" s="473"/>
      <c r="IJT78" s="473"/>
      <c r="IJU78" s="473"/>
      <c r="IJV78" s="473"/>
      <c r="IJW78" s="473"/>
      <c r="IJX78" s="473"/>
      <c r="IJY78" s="473"/>
      <c r="IJZ78" s="473"/>
      <c r="IKA78" s="473"/>
      <c r="IKB78" s="473"/>
      <c r="IKC78" s="473"/>
      <c r="IKD78" s="473"/>
      <c r="IKE78" s="473"/>
      <c r="IKF78" s="473"/>
      <c r="IKG78" s="473"/>
      <c r="IKH78" s="473"/>
      <c r="IKI78" s="473"/>
      <c r="IKJ78" s="473"/>
      <c r="IKK78" s="473"/>
      <c r="IKL78" s="473"/>
      <c r="IKM78" s="473"/>
      <c r="IKN78" s="473"/>
      <c r="IKO78" s="473"/>
      <c r="IKP78" s="473"/>
      <c r="IKQ78" s="473"/>
      <c r="IKR78" s="473"/>
      <c r="IKS78" s="473"/>
      <c r="IKT78" s="473"/>
      <c r="IKU78" s="473"/>
      <c r="IKV78" s="473"/>
      <c r="IKW78" s="473"/>
      <c r="IKX78" s="473"/>
      <c r="IKY78" s="473"/>
      <c r="IKZ78" s="473"/>
      <c r="ILA78" s="473"/>
      <c r="ILB78" s="473"/>
      <c r="ILC78" s="473"/>
      <c r="ILD78" s="473"/>
      <c r="ILE78" s="473"/>
      <c r="ILF78" s="473"/>
      <c r="ILG78" s="473"/>
      <c r="ILH78" s="473"/>
      <c r="ILI78" s="473"/>
      <c r="ILJ78" s="473"/>
      <c r="ILK78" s="473"/>
      <c r="ILL78" s="473"/>
      <c r="ILM78" s="473"/>
      <c r="ILN78" s="473"/>
      <c r="ILO78" s="473"/>
      <c r="ILP78" s="473"/>
      <c r="ILQ78" s="473"/>
      <c r="ILR78" s="473"/>
      <c r="ILS78" s="473"/>
      <c r="ILT78" s="473"/>
      <c r="ILU78" s="473"/>
      <c r="ILV78" s="473"/>
      <c r="ILW78" s="473"/>
      <c r="ILX78" s="473"/>
      <c r="ILY78" s="473"/>
      <c r="ILZ78" s="473"/>
      <c r="IMA78" s="473"/>
      <c r="IMB78" s="473"/>
      <c r="IMC78" s="473"/>
      <c r="IMD78" s="473"/>
      <c r="IME78" s="473"/>
      <c r="IMF78" s="473"/>
      <c r="IMG78" s="473"/>
      <c r="IMH78" s="473"/>
      <c r="IMI78" s="473"/>
      <c r="IMJ78" s="473"/>
      <c r="IMK78" s="473"/>
      <c r="IML78" s="473"/>
      <c r="IMM78" s="473"/>
      <c r="IMN78" s="473"/>
      <c r="IMO78" s="473"/>
      <c r="IMP78" s="473"/>
      <c r="IMQ78" s="473"/>
      <c r="IMR78" s="473"/>
      <c r="IMS78" s="473"/>
      <c r="IMT78" s="473"/>
      <c r="IMU78" s="473"/>
      <c r="IMV78" s="473"/>
      <c r="IMW78" s="473"/>
      <c r="IMX78" s="473"/>
      <c r="IMY78" s="473"/>
      <c r="IMZ78" s="473"/>
      <c r="INA78" s="473"/>
      <c r="INB78" s="473"/>
      <c r="INC78" s="473"/>
      <c r="IND78" s="473"/>
      <c r="INE78" s="473"/>
      <c r="INF78" s="473"/>
      <c r="ING78" s="473"/>
      <c r="INH78" s="473"/>
      <c r="INI78" s="473"/>
      <c r="INJ78" s="473"/>
      <c r="INK78" s="473"/>
      <c r="INL78" s="473"/>
      <c r="INM78" s="473"/>
      <c r="INN78" s="473"/>
      <c r="INO78" s="473"/>
      <c r="INP78" s="473"/>
      <c r="INQ78" s="473"/>
      <c r="INR78" s="473"/>
      <c r="INS78" s="473"/>
      <c r="INT78" s="473"/>
      <c r="INU78" s="473"/>
      <c r="INV78" s="473"/>
      <c r="INW78" s="473"/>
      <c r="INX78" s="473"/>
      <c r="INY78" s="473"/>
      <c r="INZ78" s="473"/>
      <c r="IOA78" s="473"/>
      <c r="IOB78" s="473"/>
      <c r="IOC78" s="473"/>
      <c r="IOD78" s="473"/>
      <c r="IOE78" s="473"/>
      <c r="IOF78" s="473"/>
      <c r="IOG78" s="473"/>
      <c r="IOH78" s="473"/>
      <c r="IOI78" s="473"/>
      <c r="IOJ78" s="473"/>
      <c r="IOK78" s="473"/>
      <c r="IOL78" s="473"/>
      <c r="IOM78" s="473"/>
      <c r="ION78" s="473"/>
      <c r="IOO78" s="473"/>
      <c r="IOP78" s="473"/>
      <c r="IOQ78" s="473"/>
      <c r="IOR78" s="473"/>
      <c r="IOS78" s="473"/>
      <c r="IOT78" s="473"/>
      <c r="IOU78" s="473"/>
      <c r="IOV78" s="473"/>
      <c r="IOW78" s="473"/>
      <c r="IOX78" s="473"/>
      <c r="IOY78" s="473"/>
      <c r="IOZ78" s="473"/>
      <c r="IPA78" s="473"/>
      <c r="IPB78" s="473"/>
      <c r="IPC78" s="473"/>
      <c r="IPD78" s="473"/>
      <c r="IPE78" s="473"/>
      <c r="IPF78" s="473"/>
      <c r="IPG78" s="473"/>
      <c r="IPH78" s="473"/>
      <c r="IPI78" s="473"/>
      <c r="IPJ78" s="473"/>
      <c r="IPK78" s="473"/>
      <c r="IPL78" s="473"/>
      <c r="IPM78" s="473"/>
      <c r="IPN78" s="473"/>
      <c r="IPO78" s="473"/>
      <c r="IPP78" s="473"/>
      <c r="IPQ78" s="473"/>
      <c r="IPR78" s="473"/>
      <c r="IPS78" s="473"/>
      <c r="IPT78" s="473"/>
      <c r="IPU78" s="473"/>
      <c r="IPV78" s="473"/>
      <c r="IPW78" s="473"/>
      <c r="IPX78" s="473"/>
      <c r="IPY78" s="473"/>
      <c r="IPZ78" s="473"/>
      <c r="IQA78" s="473"/>
      <c r="IQB78" s="473"/>
      <c r="IQC78" s="473"/>
      <c r="IQD78" s="473"/>
      <c r="IQE78" s="473"/>
      <c r="IQF78" s="473"/>
      <c r="IQG78" s="473"/>
      <c r="IQH78" s="473"/>
      <c r="IQI78" s="473"/>
      <c r="IQJ78" s="473"/>
      <c r="IQK78" s="473"/>
      <c r="IQL78" s="473"/>
      <c r="IQM78" s="473"/>
      <c r="IQN78" s="473"/>
      <c r="IQO78" s="473"/>
      <c r="IQP78" s="473"/>
      <c r="IQQ78" s="473"/>
      <c r="IQR78" s="473"/>
      <c r="IQS78" s="473"/>
      <c r="IQT78" s="473"/>
      <c r="IQU78" s="473"/>
      <c r="IQV78" s="473"/>
      <c r="IQW78" s="473"/>
      <c r="IQX78" s="473"/>
      <c r="IQY78" s="473"/>
      <c r="IQZ78" s="473"/>
      <c r="IRA78" s="473"/>
      <c r="IRB78" s="473"/>
      <c r="IRC78" s="473"/>
      <c r="IRD78" s="473"/>
      <c r="IRE78" s="473"/>
      <c r="IRF78" s="473"/>
      <c r="IRG78" s="473"/>
      <c r="IRH78" s="473"/>
      <c r="IRI78" s="473"/>
      <c r="IRJ78" s="473"/>
      <c r="IRK78" s="473"/>
      <c r="IRL78" s="473"/>
      <c r="IRM78" s="473"/>
      <c r="IRN78" s="473"/>
      <c r="IRO78" s="473"/>
      <c r="IRP78" s="473"/>
      <c r="IRQ78" s="473"/>
      <c r="IRR78" s="473"/>
      <c r="IRS78" s="473"/>
      <c r="IRT78" s="473"/>
      <c r="IRU78" s="473"/>
      <c r="IRV78" s="473"/>
      <c r="IRW78" s="473"/>
      <c r="IRX78" s="473"/>
      <c r="IRY78" s="473"/>
      <c r="IRZ78" s="473"/>
      <c r="ISA78" s="473"/>
      <c r="ISB78" s="473"/>
      <c r="ISC78" s="473"/>
      <c r="ISD78" s="473"/>
      <c r="ISE78" s="473"/>
      <c r="ISF78" s="473"/>
      <c r="ISG78" s="473"/>
      <c r="ISH78" s="473"/>
      <c r="ISI78" s="473"/>
      <c r="ISJ78" s="473"/>
      <c r="ISK78" s="473"/>
      <c r="ISL78" s="473"/>
      <c r="ISM78" s="473"/>
      <c r="ISN78" s="473"/>
      <c r="ISO78" s="473"/>
      <c r="ISP78" s="473"/>
      <c r="ISQ78" s="473"/>
      <c r="ISR78" s="473"/>
      <c r="ISS78" s="473"/>
      <c r="IST78" s="473"/>
      <c r="ISU78" s="473"/>
      <c r="ISV78" s="473"/>
      <c r="ISW78" s="473"/>
      <c r="ISX78" s="473"/>
      <c r="ISY78" s="473"/>
      <c r="ISZ78" s="473"/>
      <c r="ITA78" s="473"/>
      <c r="ITB78" s="473"/>
      <c r="ITC78" s="473"/>
      <c r="ITD78" s="473"/>
      <c r="ITE78" s="473"/>
      <c r="ITF78" s="473"/>
      <c r="ITG78" s="473"/>
      <c r="ITH78" s="473"/>
      <c r="ITI78" s="473"/>
      <c r="ITJ78" s="473"/>
      <c r="ITK78" s="473"/>
      <c r="ITL78" s="473"/>
      <c r="ITM78" s="473"/>
      <c r="ITN78" s="473"/>
      <c r="ITO78" s="473"/>
      <c r="ITP78" s="473"/>
      <c r="ITQ78" s="473"/>
      <c r="ITR78" s="473"/>
      <c r="ITS78" s="473"/>
      <c r="ITT78" s="473"/>
      <c r="ITU78" s="473"/>
      <c r="ITV78" s="473"/>
      <c r="ITW78" s="473"/>
      <c r="ITX78" s="473"/>
      <c r="ITY78" s="473"/>
      <c r="ITZ78" s="473"/>
      <c r="IUA78" s="473"/>
      <c r="IUB78" s="473"/>
      <c r="IUC78" s="473"/>
      <c r="IUD78" s="473"/>
      <c r="IUE78" s="473"/>
      <c r="IUF78" s="473"/>
      <c r="IUG78" s="473"/>
      <c r="IUH78" s="473"/>
      <c r="IUI78" s="473"/>
      <c r="IUJ78" s="473"/>
      <c r="IUK78" s="473"/>
      <c r="IUL78" s="473"/>
      <c r="IUM78" s="473"/>
      <c r="IUN78" s="473"/>
      <c r="IUO78" s="473"/>
      <c r="IUP78" s="473"/>
      <c r="IUQ78" s="473"/>
      <c r="IUR78" s="473"/>
      <c r="IUS78" s="473"/>
      <c r="IUT78" s="473"/>
      <c r="IUU78" s="473"/>
      <c r="IUV78" s="473"/>
      <c r="IUW78" s="473"/>
      <c r="IUX78" s="473"/>
      <c r="IUY78" s="473"/>
      <c r="IUZ78" s="473"/>
      <c r="IVA78" s="473"/>
      <c r="IVB78" s="473"/>
      <c r="IVC78" s="473"/>
      <c r="IVD78" s="473"/>
      <c r="IVE78" s="473"/>
      <c r="IVF78" s="473"/>
      <c r="IVG78" s="473"/>
      <c r="IVH78" s="473"/>
      <c r="IVI78" s="473"/>
      <c r="IVJ78" s="473"/>
      <c r="IVK78" s="473"/>
      <c r="IVL78" s="473"/>
      <c r="IVM78" s="473"/>
      <c r="IVN78" s="473"/>
      <c r="IVO78" s="473"/>
      <c r="IVP78" s="473"/>
      <c r="IVQ78" s="473"/>
      <c r="IVR78" s="473"/>
      <c r="IVS78" s="473"/>
      <c r="IVT78" s="473"/>
      <c r="IVU78" s="473"/>
      <c r="IVV78" s="473"/>
      <c r="IVW78" s="473"/>
      <c r="IVX78" s="473"/>
      <c r="IVY78" s="473"/>
      <c r="IVZ78" s="473"/>
      <c r="IWA78" s="473"/>
      <c r="IWB78" s="473"/>
      <c r="IWC78" s="473"/>
      <c r="IWD78" s="473"/>
      <c r="IWE78" s="473"/>
      <c r="IWF78" s="473"/>
      <c r="IWG78" s="473"/>
      <c r="IWH78" s="473"/>
      <c r="IWI78" s="473"/>
      <c r="IWJ78" s="473"/>
      <c r="IWK78" s="473"/>
      <c r="IWL78" s="473"/>
      <c r="IWM78" s="473"/>
      <c r="IWN78" s="473"/>
      <c r="IWO78" s="473"/>
      <c r="IWP78" s="473"/>
      <c r="IWQ78" s="473"/>
      <c r="IWR78" s="473"/>
      <c r="IWS78" s="473"/>
      <c r="IWT78" s="473"/>
      <c r="IWU78" s="473"/>
      <c r="IWV78" s="473"/>
      <c r="IWW78" s="473"/>
      <c r="IWX78" s="473"/>
      <c r="IWY78" s="473"/>
      <c r="IWZ78" s="473"/>
      <c r="IXA78" s="473"/>
      <c r="IXB78" s="473"/>
      <c r="IXC78" s="473"/>
      <c r="IXD78" s="473"/>
      <c r="IXE78" s="473"/>
      <c r="IXF78" s="473"/>
      <c r="IXG78" s="473"/>
      <c r="IXH78" s="473"/>
      <c r="IXI78" s="473"/>
      <c r="IXJ78" s="473"/>
      <c r="IXK78" s="473"/>
      <c r="IXL78" s="473"/>
      <c r="IXM78" s="473"/>
      <c r="IXN78" s="473"/>
      <c r="IXO78" s="473"/>
      <c r="IXP78" s="473"/>
      <c r="IXQ78" s="473"/>
      <c r="IXR78" s="473"/>
      <c r="IXS78" s="473"/>
      <c r="IXT78" s="473"/>
      <c r="IXU78" s="473"/>
      <c r="IXV78" s="473"/>
      <c r="IXW78" s="473"/>
      <c r="IXX78" s="473"/>
      <c r="IXY78" s="473"/>
      <c r="IXZ78" s="473"/>
      <c r="IYA78" s="473"/>
      <c r="IYB78" s="473"/>
      <c r="IYC78" s="473"/>
      <c r="IYD78" s="473"/>
      <c r="IYE78" s="473"/>
      <c r="IYF78" s="473"/>
      <c r="IYG78" s="473"/>
      <c r="IYH78" s="473"/>
      <c r="IYI78" s="473"/>
      <c r="IYJ78" s="473"/>
      <c r="IYK78" s="473"/>
      <c r="IYL78" s="473"/>
      <c r="IYM78" s="473"/>
      <c r="IYN78" s="473"/>
      <c r="IYO78" s="473"/>
      <c r="IYP78" s="473"/>
      <c r="IYQ78" s="473"/>
      <c r="IYR78" s="473"/>
      <c r="IYS78" s="473"/>
      <c r="IYT78" s="473"/>
      <c r="IYU78" s="473"/>
      <c r="IYV78" s="473"/>
      <c r="IYW78" s="473"/>
      <c r="IYX78" s="473"/>
      <c r="IYY78" s="473"/>
      <c r="IYZ78" s="473"/>
      <c r="IZA78" s="473"/>
      <c r="IZB78" s="473"/>
      <c r="IZC78" s="473"/>
      <c r="IZD78" s="473"/>
      <c r="IZE78" s="473"/>
      <c r="IZF78" s="473"/>
      <c r="IZG78" s="473"/>
      <c r="IZH78" s="473"/>
      <c r="IZI78" s="473"/>
      <c r="IZJ78" s="473"/>
      <c r="IZK78" s="473"/>
      <c r="IZL78" s="473"/>
      <c r="IZM78" s="473"/>
      <c r="IZN78" s="473"/>
      <c r="IZO78" s="473"/>
      <c r="IZP78" s="473"/>
      <c r="IZQ78" s="473"/>
      <c r="IZR78" s="473"/>
      <c r="IZS78" s="473"/>
      <c r="IZT78" s="473"/>
      <c r="IZU78" s="473"/>
      <c r="IZV78" s="473"/>
      <c r="IZW78" s="473"/>
      <c r="IZX78" s="473"/>
      <c r="IZY78" s="473"/>
      <c r="IZZ78" s="473"/>
      <c r="JAA78" s="473"/>
      <c r="JAB78" s="473"/>
      <c r="JAC78" s="473"/>
      <c r="JAD78" s="473"/>
      <c r="JAE78" s="473"/>
      <c r="JAF78" s="473"/>
      <c r="JAG78" s="473"/>
      <c r="JAH78" s="473"/>
      <c r="JAI78" s="473"/>
      <c r="JAJ78" s="473"/>
      <c r="JAK78" s="473"/>
      <c r="JAL78" s="473"/>
      <c r="JAM78" s="473"/>
      <c r="JAN78" s="473"/>
      <c r="JAO78" s="473"/>
      <c r="JAP78" s="473"/>
      <c r="JAQ78" s="473"/>
      <c r="JAR78" s="473"/>
      <c r="JAS78" s="473"/>
      <c r="JAT78" s="473"/>
      <c r="JAU78" s="473"/>
      <c r="JAV78" s="473"/>
      <c r="JAW78" s="473"/>
      <c r="JAX78" s="473"/>
      <c r="JAY78" s="473"/>
      <c r="JAZ78" s="473"/>
      <c r="JBA78" s="473"/>
      <c r="JBB78" s="473"/>
      <c r="JBC78" s="473"/>
      <c r="JBD78" s="473"/>
      <c r="JBE78" s="473"/>
      <c r="JBF78" s="473"/>
      <c r="JBG78" s="473"/>
      <c r="JBH78" s="473"/>
      <c r="JBI78" s="473"/>
      <c r="JBJ78" s="473"/>
      <c r="JBK78" s="473"/>
      <c r="JBL78" s="473"/>
      <c r="JBM78" s="473"/>
      <c r="JBN78" s="473"/>
      <c r="JBO78" s="473"/>
      <c r="JBP78" s="473"/>
      <c r="JBQ78" s="473"/>
      <c r="JBR78" s="473"/>
      <c r="JBS78" s="473"/>
      <c r="JBT78" s="473"/>
      <c r="JBU78" s="473"/>
      <c r="JBV78" s="473"/>
      <c r="JBW78" s="473"/>
      <c r="JBX78" s="473"/>
      <c r="JBY78" s="473"/>
      <c r="JBZ78" s="473"/>
      <c r="JCA78" s="473"/>
      <c r="JCB78" s="473"/>
      <c r="JCC78" s="473"/>
      <c r="JCD78" s="473"/>
      <c r="JCE78" s="473"/>
      <c r="JCF78" s="473"/>
      <c r="JCG78" s="473"/>
      <c r="JCH78" s="473"/>
      <c r="JCI78" s="473"/>
      <c r="JCJ78" s="473"/>
      <c r="JCK78" s="473"/>
      <c r="JCL78" s="473"/>
      <c r="JCM78" s="473"/>
      <c r="JCN78" s="473"/>
      <c r="JCO78" s="473"/>
      <c r="JCP78" s="473"/>
      <c r="JCQ78" s="473"/>
      <c r="JCR78" s="473"/>
      <c r="JCS78" s="473"/>
      <c r="JCT78" s="473"/>
      <c r="JCU78" s="473"/>
      <c r="JCV78" s="473"/>
      <c r="JCW78" s="473"/>
      <c r="JCX78" s="473"/>
      <c r="JCY78" s="473"/>
      <c r="JCZ78" s="473"/>
      <c r="JDA78" s="473"/>
      <c r="JDB78" s="473"/>
      <c r="JDC78" s="473"/>
      <c r="JDD78" s="473"/>
      <c r="JDE78" s="473"/>
      <c r="JDF78" s="473"/>
      <c r="JDG78" s="473"/>
      <c r="JDH78" s="473"/>
      <c r="JDI78" s="473"/>
      <c r="JDJ78" s="473"/>
      <c r="JDK78" s="473"/>
      <c r="JDL78" s="473"/>
      <c r="JDM78" s="473"/>
      <c r="JDN78" s="473"/>
      <c r="JDO78" s="473"/>
      <c r="JDP78" s="473"/>
      <c r="JDQ78" s="473"/>
      <c r="JDR78" s="473"/>
      <c r="JDS78" s="473"/>
      <c r="JDT78" s="473"/>
      <c r="JDU78" s="473"/>
      <c r="JDV78" s="473"/>
      <c r="JDW78" s="473"/>
      <c r="JDX78" s="473"/>
      <c r="JDY78" s="473"/>
      <c r="JDZ78" s="473"/>
      <c r="JEA78" s="473"/>
      <c r="JEB78" s="473"/>
      <c r="JEC78" s="473"/>
      <c r="JED78" s="473"/>
      <c r="JEE78" s="473"/>
      <c r="JEF78" s="473"/>
      <c r="JEG78" s="473"/>
      <c r="JEH78" s="473"/>
      <c r="JEI78" s="473"/>
      <c r="JEJ78" s="473"/>
      <c r="JEK78" s="473"/>
      <c r="JEL78" s="473"/>
      <c r="JEM78" s="473"/>
      <c r="JEN78" s="473"/>
      <c r="JEO78" s="473"/>
      <c r="JEP78" s="473"/>
      <c r="JEQ78" s="473"/>
      <c r="JER78" s="473"/>
      <c r="JES78" s="473"/>
      <c r="JET78" s="473"/>
      <c r="JEU78" s="473"/>
      <c r="JEV78" s="473"/>
      <c r="JEW78" s="473"/>
      <c r="JEX78" s="473"/>
      <c r="JEY78" s="473"/>
      <c r="JEZ78" s="473"/>
      <c r="JFA78" s="473"/>
      <c r="JFB78" s="473"/>
      <c r="JFC78" s="473"/>
      <c r="JFD78" s="473"/>
      <c r="JFE78" s="473"/>
      <c r="JFF78" s="473"/>
      <c r="JFG78" s="473"/>
      <c r="JFH78" s="473"/>
      <c r="JFI78" s="473"/>
      <c r="JFJ78" s="473"/>
      <c r="JFK78" s="473"/>
      <c r="JFL78" s="473"/>
      <c r="JFM78" s="473"/>
      <c r="JFN78" s="473"/>
      <c r="JFO78" s="473"/>
      <c r="JFP78" s="473"/>
      <c r="JFQ78" s="473"/>
      <c r="JFR78" s="473"/>
      <c r="JFS78" s="473"/>
      <c r="JFT78" s="473"/>
      <c r="JFU78" s="473"/>
      <c r="JFV78" s="473"/>
      <c r="JFW78" s="473"/>
      <c r="JFX78" s="473"/>
      <c r="JFY78" s="473"/>
      <c r="JFZ78" s="473"/>
      <c r="JGA78" s="473"/>
      <c r="JGB78" s="473"/>
      <c r="JGC78" s="473"/>
      <c r="JGD78" s="473"/>
      <c r="JGE78" s="473"/>
      <c r="JGF78" s="473"/>
      <c r="JGG78" s="473"/>
      <c r="JGH78" s="473"/>
      <c r="JGI78" s="473"/>
      <c r="JGJ78" s="473"/>
      <c r="JGK78" s="473"/>
      <c r="JGL78" s="473"/>
      <c r="JGM78" s="473"/>
      <c r="JGN78" s="473"/>
      <c r="JGO78" s="473"/>
      <c r="JGP78" s="473"/>
      <c r="JGQ78" s="473"/>
      <c r="JGR78" s="473"/>
      <c r="JGS78" s="473"/>
      <c r="JGT78" s="473"/>
      <c r="JGU78" s="473"/>
      <c r="JGV78" s="473"/>
      <c r="JGW78" s="473"/>
      <c r="JGX78" s="473"/>
      <c r="JGY78" s="473"/>
      <c r="JGZ78" s="473"/>
      <c r="JHA78" s="473"/>
      <c r="JHB78" s="473"/>
      <c r="JHC78" s="473"/>
      <c r="JHD78" s="473"/>
      <c r="JHE78" s="473"/>
      <c r="JHF78" s="473"/>
      <c r="JHG78" s="473"/>
      <c r="JHH78" s="473"/>
      <c r="JHI78" s="473"/>
      <c r="JHJ78" s="473"/>
      <c r="JHK78" s="473"/>
      <c r="JHL78" s="473"/>
      <c r="JHM78" s="473"/>
      <c r="JHN78" s="473"/>
      <c r="JHO78" s="473"/>
      <c r="JHP78" s="473"/>
      <c r="JHQ78" s="473"/>
      <c r="JHR78" s="473"/>
      <c r="JHS78" s="473"/>
      <c r="JHT78" s="473"/>
      <c r="JHU78" s="473"/>
      <c r="JHV78" s="473"/>
      <c r="JHW78" s="473"/>
      <c r="JHX78" s="473"/>
      <c r="JHY78" s="473"/>
      <c r="JHZ78" s="473"/>
      <c r="JIA78" s="473"/>
      <c r="JIB78" s="473"/>
      <c r="JIC78" s="473"/>
      <c r="JID78" s="473"/>
      <c r="JIE78" s="473"/>
      <c r="JIF78" s="473"/>
      <c r="JIG78" s="473"/>
      <c r="JIH78" s="473"/>
      <c r="JII78" s="473"/>
      <c r="JIJ78" s="473"/>
      <c r="JIK78" s="473"/>
      <c r="JIL78" s="473"/>
      <c r="JIM78" s="473"/>
      <c r="JIN78" s="473"/>
      <c r="JIO78" s="473"/>
      <c r="JIP78" s="473"/>
      <c r="JIQ78" s="473"/>
      <c r="JIR78" s="473"/>
      <c r="JIS78" s="473"/>
      <c r="JIT78" s="473"/>
      <c r="JIU78" s="473"/>
      <c r="JIV78" s="473"/>
      <c r="JIW78" s="473"/>
      <c r="JIX78" s="473"/>
      <c r="JIY78" s="473"/>
      <c r="JIZ78" s="473"/>
      <c r="JJA78" s="473"/>
      <c r="JJB78" s="473"/>
      <c r="JJC78" s="473"/>
      <c r="JJD78" s="473"/>
      <c r="JJE78" s="473"/>
      <c r="JJF78" s="473"/>
      <c r="JJG78" s="473"/>
      <c r="JJH78" s="473"/>
      <c r="JJI78" s="473"/>
      <c r="JJJ78" s="473"/>
      <c r="JJK78" s="473"/>
      <c r="JJL78" s="473"/>
      <c r="JJM78" s="473"/>
      <c r="JJN78" s="473"/>
      <c r="JJO78" s="473"/>
      <c r="JJP78" s="473"/>
      <c r="JJQ78" s="473"/>
      <c r="JJR78" s="473"/>
      <c r="JJS78" s="473"/>
      <c r="JJT78" s="473"/>
      <c r="JJU78" s="473"/>
      <c r="JJV78" s="473"/>
      <c r="JJW78" s="473"/>
      <c r="JJX78" s="473"/>
      <c r="JJY78" s="473"/>
      <c r="JJZ78" s="473"/>
      <c r="JKA78" s="473"/>
      <c r="JKB78" s="473"/>
      <c r="JKC78" s="473"/>
      <c r="JKD78" s="473"/>
      <c r="JKE78" s="473"/>
      <c r="JKF78" s="473"/>
      <c r="JKG78" s="473"/>
      <c r="JKH78" s="473"/>
      <c r="JKI78" s="473"/>
      <c r="JKJ78" s="473"/>
      <c r="JKK78" s="473"/>
      <c r="JKL78" s="473"/>
      <c r="JKM78" s="473"/>
      <c r="JKN78" s="473"/>
      <c r="JKO78" s="473"/>
      <c r="JKP78" s="473"/>
      <c r="JKQ78" s="473"/>
      <c r="JKR78" s="473"/>
      <c r="JKS78" s="473"/>
      <c r="JKT78" s="473"/>
      <c r="JKU78" s="473"/>
      <c r="JKV78" s="473"/>
      <c r="JKW78" s="473"/>
      <c r="JKX78" s="473"/>
      <c r="JKY78" s="473"/>
      <c r="JKZ78" s="473"/>
      <c r="JLA78" s="473"/>
      <c r="JLB78" s="473"/>
      <c r="JLC78" s="473"/>
      <c r="JLD78" s="473"/>
      <c r="JLE78" s="473"/>
      <c r="JLF78" s="473"/>
      <c r="JLG78" s="473"/>
      <c r="JLH78" s="473"/>
      <c r="JLI78" s="473"/>
      <c r="JLJ78" s="473"/>
      <c r="JLK78" s="473"/>
      <c r="JLL78" s="473"/>
      <c r="JLM78" s="473"/>
      <c r="JLN78" s="473"/>
      <c r="JLO78" s="473"/>
      <c r="JLP78" s="473"/>
      <c r="JLQ78" s="473"/>
      <c r="JLR78" s="473"/>
      <c r="JLS78" s="473"/>
      <c r="JLT78" s="473"/>
      <c r="JLU78" s="473"/>
      <c r="JLV78" s="473"/>
      <c r="JLW78" s="473"/>
      <c r="JLX78" s="473"/>
      <c r="JLY78" s="473"/>
      <c r="JLZ78" s="473"/>
      <c r="JMA78" s="473"/>
      <c r="JMB78" s="473"/>
      <c r="JMC78" s="473"/>
      <c r="JMD78" s="473"/>
      <c r="JME78" s="473"/>
      <c r="JMF78" s="473"/>
      <c r="JMG78" s="473"/>
      <c r="JMH78" s="473"/>
      <c r="JMI78" s="473"/>
      <c r="JMJ78" s="473"/>
      <c r="JMK78" s="473"/>
      <c r="JML78" s="473"/>
      <c r="JMM78" s="473"/>
      <c r="JMN78" s="473"/>
      <c r="JMO78" s="473"/>
      <c r="JMP78" s="473"/>
      <c r="JMQ78" s="473"/>
      <c r="JMR78" s="473"/>
      <c r="JMS78" s="473"/>
      <c r="JMT78" s="473"/>
      <c r="JMU78" s="473"/>
      <c r="JMV78" s="473"/>
      <c r="JMW78" s="473"/>
      <c r="JMX78" s="473"/>
      <c r="JMY78" s="473"/>
      <c r="JMZ78" s="473"/>
      <c r="JNA78" s="473"/>
      <c r="JNB78" s="473"/>
      <c r="JNC78" s="473"/>
      <c r="JND78" s="473"/>
      <c r="JNE78" s="473"/>
      <c r="JNF78" s="473"/>
      <c r="JNG78" s="473"/>
      <c r="JNH78" s="473"/>
      <c r="JNI78" s="473"/>
      <c r="JNJ78" s="473"/>
      <c r="JNK78" s="473"/>
      <c r="JNL78" s="473"/>
      <c r="JNM78" s="473"/>
      <c r="JNN78" s="473"/>
      <c r="JNO78" s="473"/>
      <c r="JNP78" s="473"/>
      <c r="JNQ78" s="473"/>
      <c r="JNR78" s="473"/>
      <c r="JNS78" s="473"/>
      <c r="JNT78" s="473"/>
      <c r="JNU78" s="473"/>
      <c r="JNV78" s="473"/>
      <c r="JNW78" s="473"/>
      <c r="JNX78" s="473"/>
      <c r="JNY78" s="473"/>
      <c r="JNZ78" s="473"/>
      <c r="JOA78" s="473"/>
      <c r="JOB78" s="473"/>
      <c r="JOC78" s="473"/>
      <c r="JOD78" s="473"/>
      <c r="JOE78" s="473"/>
      <c r="JOF78" s="473"/>
      <c r="JOG78" s="473"/>
      <c r="JOH78" s="473"/>
      <c r="JOI78" s="473"/>
      <c r="JOJ78" s="473"/>
      <c r="JOK78" s="473"/>
      <c r="JOL78" s="473"/>
      <c r="JOM78" s="473"/>
      <c r="JON78" s="473"/>
      <c r="JOO78" s="473"/>
      <c r="JOP78" s="473"/>
      <c r="JOQ78" s="473"/>
      <c r="JOR78" s="473"/>
      <c r="JOS78" s="473"/>
      <c r="JOT78" s="473"/>
      <c r="JOU78" s="473"/>
      <c r="JOV78" s="473"/>
      <c r="JOW78" s="473"/>
      <c r="JOX78" s="473"/>
      <c r="JOY78" s="473"/>
      <c r="JOZ78" s="473"/>
      <c r="JPA78" s="473"/>
      <c r="JPB78" s="473"/>
      <c r="JPC78" s="473"/>
      <c r="JPD78" s="473"/>
      <c r="JPE78" s="473"/>
      <c r="JPF78" s="473"/>
      <c r="JPG78" s="473"/>
      <c r="JPH78" s="473"/>
      <c r="JPI78" s="473"/>
      <c r="JPJ78" s="473"/>
      <c r="JPK78" s="473"/>
      <c r="JPL78" s="473"/>
      <c r="JPM78" s="473"/>
      <c r="JPN78" s="473"/>
      <c r="JPO78" s="473"/>
      <c r="JPP78" s="473"/>
      <c r="JPQ78" s="473"/>
      <c r="JPR78" s="473"/>
      <c r="JPS78" s="473"/>
      <c r="JPT78" s="473"/>
      <c r="JPU78" s="473"/>
      <c r="JPV78" s="473"/>
      <c r="JPW78" s="473"/>
      <c r="JPX78" s="473"/>
      <c r="JPY78" s="473"/>
      <c r="JPZ78" s="473"/>
      <c r="JQA78" s="473"/>
      <c r="JQB78" s="473"/>
      <c r="JQC78" s="473"/>
      <c r="JQD78" s="473"/>
      <c r="JQE78" s="473"/>
      <c r="JQF78" s="473"/>
      <c r="JQG78" s="473"/>
      <c r="JQH78" s="473"/>
      <c r="JQI78" s="473"/>
      <c r="JQJ78" s="473"/>
      <c r="JQK78" s="473"/>
      <c r="JQL78" s="473"/>
      <c r="JQM78" s="473"/>
      <c r="JQN78" s="473"/>
      <c r="JQO78" s="473"/>
      <c r="JQP78" s="473"/>
      <c r="JQQ78" s="473"/>
      <c r="JQR78" s="473"/>
      <c r="JQS78" s="473"/>
      <c r="JQT78" s="473"/>
      <c r="JQU78" s="473"/>
      <c r="JQV78" s="473"/>
      <c r="JQW78" s="473"/>
      <c r="JQX78" s="473"/>
      <c r="JQY78" s="473"/>
      <c r="JQZ78" s="473"/>
      <c r="JRA78" s="473"/>
      <c r="JRB78" s="473"/>
      <c r="JRC78" s="473"/>
      <c r="JRD78" s="473"/>
      <c r="JRE78" s="473"/>
      <c r="JRF78" s="473"/>
      <c r="JRG78" s="473"/>
      <c r="JRH78" s="473"/>
      <c r="JRI78" s="473"/>
      <c r="JRJ78" s="473"/>
      <c r="JRK78" s="473"/>
      <c r="JRL78" s="473"/>
      <c r="JRM78" s="473"/>
      <c r="JRN78" s="473"/>
      <c r="JRO78" s="473"/>
      <c r="JRP78" s="473"/>
      <c r="JRQ78" s="473"/>
      <c r="JRR78" s="473"/>
      <c r="JRS78" s="473"/>
      <c r="JRT78" s="473"/>
      <c r="JRU78" s="473"/>
      <c r="JRV78" s="473"/>
      <c r="JRW78" s="473"/>
      <c r="JRX78" s="473"/>
      <c r="JRY78" s="473"/>
      <c r="JRZ78" s="473"/>
      <c r="JSA78" s="473"/>
      <c r="JSB78" s="473"/>
      <c r="JSC78" s="473"/>
      <c r="JSD78" s="473"/>
      <c r="JSE78" s="473"/>
      <c r="JSF78" s="473"/>
      <c r="JSG78" s="473"/>
      <c r="JSH78" s="473"/>
      <c r="JSI78" s="473"/>
      <c r="JSJ78" s="473"/>
      <c r="JSK78" s="473"/>
      <c r="JSL78" s="473"/>
      <c r="JSM78" s="473"/>
      <c r="JSN78" s="473"/>
      <c r="JSO78" s="473"/>
      <c r="JSP78" s="473"/>
      <c r="JSQ78" s="473"/>
      <c r="JSR78" s="473"/>
      <c r="JSS78" s="473"/>
      <c r="JST78" s="473"/>
      <c r="JSU78" s="473"/>
      <c r="JSV78" s="473"/>
      <c r="JSW78" s="473"/>
      <c r="JSX78" s="473"/>
      <c r="JSY78" s="473"/>
      <c r="JSZ78" s="473"/>
      <c r="JTA78" s="473"/>
      <c r="JTB78" s="473"/>
      <c r="JTC78" s="473"/>
      <c r="JTD78" s="473"/>
      <c r="JTE78" s="473"/>
      <c r="JTF78" s="473"/>
      <c r="JTG78" s="473"/>
      <c r="JTH78" s="473"/>
      <c r="JTI78" s="473"/>
      <c r="JTJ78" s="473"/>
      <c r="JTK78" s="473"/>
      <c r="JTL78" s="473"/>
      <c r="JTM78" s="473"/>
      <c r="JTN78" s="473"/>
      <c r="JTO78" s="473"/>
      <c r="JTP78" s="473"/>
      <c r="JTQ78" s="473"/>
      <c r="JTR78" s="473"/>
      <c r="JTS78" s="473"/>
      <c r="JTT78" s="473"/>
      <c r="JTU78" s="473"/>
      <c r="JTV78" s="473"/>
      <c r="JTW78" s="473"/>
      <c r="JTX78" s="473"/>
      <c r="JTY78" s="473"/>
      <c r="JTZ78" s="473"/>
      <c r="JUA78" s="473"/>
      <c r="JUB78" s="473"/>
      <c r="JUC78" s="473"/>
      <c r="JUD78" s="473"/>
      <c r="JUE78" s="473"/>
      <c r="JUF78" s="473"/>
      <c r="JUG78" s="473"/>
      <c r="JUH78" s="473"/>
      <c r="JUI78" s="473"/>
      <c r="JUJ78" s="473"/>
      <c r="JUK78" s="473"/>
      <c r="JUL78" s="473"/>
      <c r="JUM78" s="473"/>
      <c r="JUN78" s="473"/>
      <c r="JUO78" s="473"/>
      <c r="JUP78" s="473"/>
      <c r="JUQ78" s="473"/>
      <c r="JUR78" s="473"/>
      <c r="JUS78" s="473"/>
      <c r="JUT78" s="473"/>
      <c r="JUU78" s="473"/>
      <c r="JUV78" s="473"/>
      <c r="JUW78" s="473"/>
      <c r="JUX78" s="473"/>
      <c r="JUY78" s="473"/>
      <c r="JUZ78" s="473"/>
      <c r="JVA78" s="473"/>
      <c r="JVB78" s="473"/>
      <c r="JVC78" s="473"/>
      <c r="JVD78" s="473"/>
      <c r="JVE78" s="473"/>
      <c r="JVF78" s="473"/>
      <c r="JVG78" s="473"/>
      <c r="JVH78" s="473"/>
      <c r="JVI78" s="473"/>
      <c r="JVJ78" s="473"/>
      <c r="JVK78" s="473"/>
      <c r="JVL78" s="473"/>
      <c r="JVM78" s="473"/>
      <c r="JVN78" s="473"/>
      <c r="JVO78" s="473"/>
      <c r="JVP78" s="473"/>
      <c r="JVQ78" s="473"/>
      <c r="JVR78" s="473"/>
      <c r="JVS78" s="473"/>
      <c r="JVT78" s="473"/>
      <c r="JVU78" s="473"/>
      <c r="JVV78" s="473"/>
      <c r="JVW78" s="473"/>
      <c r="JVX78" s="473"/>
      <c r="JVY78" s="473"/>
      <c r="JVZ78" s="473"/>
      <c r="JWA78" s="473"/>
      <c r="JWB78" s="473"/>
      <c r="JWC78" s="473"/>
      <c r="JWD78" s="473"/>
      <c r="JWE78" s="473"/>
      <c r="JWF78" s="473"/>
      <c r="JWG78" s="473"/>
      <c r="JWH78" s="473"/>
      <c r="JWI78" s="473"/>
      <c r="JWJ78" s="473"/>
      <c r="JWK78" s="473"/>
      <c r="JWL78" s="473"/>
      <c r="JWM78" s="473"/>
      <c r="JWN78" s="473"/>
      <c r="JWO78" s="473"/>
      <c r="JWP78" s="473"/>
      <c r="JWQ78" s="473"/>
      <c r="JWR78" s="473"/>
      <c r="JWS78" s="473"/>
      <c r="JWT78" s="473"/>
      <c r="JWU78" s="473"/>
      <c r="JWV78" s="473"/>
      <c r="JWW78" s="473"/>
      <c r="JWX78" s="473"/>
      <c r="JWY78" s="473"/>
      <c r="JWZ78" s="473"/>
      <c r="JXA78" s="473"/>
      <c r="JXB78" s="473"/>
      <c r="JXC78" s="473"/>
      <c r="JXD78" s="473"/>
      <c r="JXE78" s="473"/>
      <c r="JXF78" s="473"/>
      <c r="JXG78" s="473"/>
      <c r="JXH78" s="473"/>
      <c r="JXI78" s="473"/>
      <c r="JXJ78" s="473"/>
      <c r="JXK78" s="473"/>
      <c r="JXL78" s="473"/>
      <c r="JXM78" s="473"/>
      <c r="JXN78" s="473"/>
      <c r="JXO78" s="473"/>
      <c r="JXP78" s="473"/>
      <c r="JXQ78" s="473"/>
      <c r="JXR78" s="473"/>
      <c r="JXS78" s="473"/>
      <c r="JXT78" s="473"/>
      <c r="JXU78" s="473"/>
      <c r="JXV78" s="473"/>
      <c r="JXW78" s="473"/>
      <c r="JXX78" s="473"/>
      <c r="JXY78" s="473"/>
      <c r="JXZ78" s="473"/>
      <c r="JYA78" s="473"/>
      <c r="JYB78" s="473"/>
      <c r="JYC78" s="473"/>
      <c r="JYD78" s="473"/>
      <c r="JYE78" s="473"/>
      <c r="JYF78" s="473"/>
      <c r="JYG78" s="473"/>
      <c r="JYH78" s="473"/>
      <c r="JYI78" s="473"/>
      <c r="JYJ78" s="473"/>
      <c r="JYK78" s="473"/>
      <c r="JYL78" s="473"/>
      <c r="JYM78" s="473"/>
      <c r="JYN78" s="473"/>
      <c r="JYO78" s="473"/>
      <c r="JYP78" s="473"/>
      <c r="JYQ78" s="473"/>
      <c r="JYR78" s="473"/>
      <c r="JYS78" s="473"/>
      <c r="JYT78" s="473"/>
      <c r="JYU78" s="473"/>
      <c r="JYV78" s="473"/>
      <c r="JYW78" s="473"/>
      <c r="JYX78" s="473"/>
      <c r="JYY78" s="473"/>
      <c r="JYZ78" s="473"/>
      <c r="JZA78" s="473"/>
      <c r="JZB78" s="473"/>
      <c r="JZC78" s="473"/>
      <c r="JZD78" s="473"/>
      <c r="JZE78" s="473"/>
      <c r="JZF78" s="473"/>
      <c r="JZG78" s="473"/>
      <c r="JZH78" s="473"/>
      <c r="JZI78" s="473"/>
      <c r="JZJ78" s="473"/>
      <c r="JZK78" s="473"/>
      <c r="JZL78" s="473"/>
      <c r="JZM78" s="473"/>
      <c r="JZN78" s="473"/>
      <c r="JZO78" s="473"/>
      <c r="JZP78" s="473"/>
      <c r="JZQ78" s="473"/>
      <c r="JZR78" s="473"/>
      <c r="JZS78" s="473"/>
      <c r="JZT78" s="473"/>
      <c r="JZU78" s="473"/>
      <c r="JZV78" s="473"/>
      <c r="JZW78" s="473"/>
      <c r="JZX78" s="473"/>
      <c r="JZY78" s="473"/>
      <c r="JZZ78" s="473"/>
      <c r="KAA78" s="473"/>
      <c r="KAB78" s="473"/>
      <c r="KAC78" s="473"/>
      <c r="KAD78" s="473"/>
      <c r="KAE78" s="473"/>
      <c r="KAF78" s="473"/>
      <c r="KAG78" s="473"/>
      <c r="KAH78" s="473"/>
      <c r="KAI78" s="473"/>
      <c r="KAJ78" s="473"/>
      <c r="KAK78" s="473"/>
      <c r="KAL78" s="473"/>
      <c r="KAM78" s="473"/>
      <c r="KAN78" s="473"/>
      <c r="KAO78" s="473"/>
      <c r="KAP78" s="473"/>
      <c r="KAQ78" s="473"/>
      <c r="KAR78" s="473"/>
      <c r="KAS78" s="473"/>
      <c r="KAT78" s="473"/>
      <c r="KAU78" s="473"/>
      <c r="KAV78" s="473"/>
      <c r="KAW78" s="473"/>
      <c r="KAX78" s="473"/>
      <c r="KAY78" s="473"/>
      <c r="KAZ78" s="473"/>
      <c r="KBA78" s="473"/>
      <c r="KBB78" s="473"/>
      <c r="KBC78" s="473"/>
      <c r="KBD78" s="473"/>
      <c r="KBE78" s="473"/>
      <c r="KBF78" s="473"/>
      <c r="KBG78" s="473"/>
      <c r="KBH78" s="473"/>
      <c r="KBI78" s="473"/>
      <c r="KBJ78" s="473"/>
      <c r="KBK78" s="473"/>
      <c r="KBL78" s="473"/>
      <c r="KBM78" s="473"/>
      <c r="KBN78" s="473"/>
      <c r="KBO78" s="473"/>
      <c r="KBP78" s="473"/>
      <c r="KBQ78" s="473"/>
      <c r="KBR78" s="473"/>
      <c r="KBS78" s="473"/>
      <c r="KBT78" s="473"/>
      <c r="KBU78" s="473"/>
      <c r="KBV78" s="473"/>
      <c r="KBW78" s="473"/>
      <c r="KBX78" s="473"/>
      <c r="KBY78" s="473"/>
      <c r="KBZ78" s="473"/>
      <c r="KCA78" s="473"/>
      <c r="KCB78" s="473"/>
      <c r="KCC78" s="473"/>
      <c r="KCD78" s="473"/>
      <c r="KCE78" s="473"/>
      <c r="KCF78" s="473"/>
      <c r="KCG78" s="473"/>
      <c r="KCH78" s="473"/>
      <c r="KCI78" s="473"/>
      <c r="KCJ78" s="473"/>
      <c r="KCK78" s="473"/>
      <c r="KCL78" s="473"/>
      <c r="KCM78" s="473"/>
      <c r="KCN78" s="473"/>
      <c r="KCO78" s="473"/>
      <c r="KCP78" s="473"/>
      <c r="KCQ78" s="473"/>
      <c r="KCR78" s="473"/>
      <c r="KCS78" s="473"/>
      <c r="KCT78" s="473"/>
      <c r="KCU78" s="473"/>
      <c r="KCV78" s="473"/>
      <c r="KCW78" s="473"/>
      <c r="KCX78" s="473"/>
      <c r="KCY78" s="473"/>
      <c r="KCZ78" s="473"/>
      <c r="KDA78" s="473"/>
      <c r="KDB78" s="473"/>
      <c r="KDC78" s="473"/>
      <c r="KDD78" s="473"/>
      <c r="KDE78" s="473"/>
      <c r="KDF78" s="473"/>
      <c r="KDG78" s="473"/>
      <c r="KDH78" s="473"/>
      <c r="KDI78" s="473"/>
      <c r="KDJ78" s="473"/>
      <c r="KDK78" s="473"/>
      <c r="KDL78" s="473"/>
      <c r="KDM78" s="473"/>
      <c r="KDN78" s="473"/>
      <c r="KDO78" s="473"/>
      <c r="KDP78" s="473"/>
      <c r="KDQ78" s="473"/>
      <c r="KDR78" s="473"/>
      <c r="KDS78" s="473"/>
      <c r="KDT78" s="473"/>
      <c r="KDU78" s="473"/>
      <c r="KDV78" s="473"/>
      <c r="KDW78" s="473"/>
      <c r="KDX78" s="473"/>
      <c r="KDY78" s="473"/>
      <c r="KDZ78" s="473"/>
      <c r="KEA78" s="473"/>
      <c r="KEB78" s="473"/>
      <c r="KEC78" s="473"/>
      <c r="KED78" s="473"/>
      <c r="KEE78" s="473"/>
      <c r="KEF78" s="473"/>
      <c r="KEG78" s="473"/>
      <c r="KEH78" s="473"/>
      <c r="KEI78" s="473"/>
      <c r="KEJ78" s="473"/>
      <c r="KEK78" s="473"/>
      <c r="KEL78" s="473"/>
      <c r="KEM78" s="473"/>
      <c r="KEN78" s="473"/>
      <c r="KEO78" s="473"/>
      <c r="KEP78" s="473"/>
      <c r="KEQ78" s="473"/>
      <c r="KER78" s="473"/>
      <c r="KES78" s="473"/>
      <c r="KET78" s="473"/>
      <c r="KEU78" s="473"/>
      <c r="KEV78" s="473"/>
      <c r="KEW78" s="473"/>
      <c r="KEX78" s="473"/>
      <c r="KEY78" s="473"/>
      <c r="KEZ78" s="473"/>
      <c r="KFA78" s="473"/>
      <c r="KFB78" s="473"/>
      <c r="KFC78" s="473"/>
      <c r="KFD78" s="473"/>
      <c r="KFE78" s="473"/>
      <c r="KFF78" s="473"/>
      <c r="KFG78" s="473"/>
      <c r="KFH78" s="473"/>
      <c r="KFI78" s="473"/>
      <c r="KFJ78" s="473"/>
      <c r="KFK78" s="473"/>
      <c r="KFL78" s="473"/>
      <c r="KFM78" s="473"/>
      <c r="KFN78" s="473"/>
      <c r="KFO78" s="473"/>
      <c r="KFP78" s="473"/>
      <c r="KFQ78" s="473"/>
      <c r="KFR78" s="473"/>
      <c r="KFS78" s="473"/>
      <c r="KFT78" s="473"/>
      <c r="KFU78" s="473"/>
      <c r="KFV78" s="473"/>
      <c r="KFW78" s="473"/>
      <c r="KFX78" s="473"/>
      <c r="KFY78" s="473"/>
      <c r="KFZ78" s="473"/>
      <c r="KGA78" s="473"/>
      <c r="KGB78" s="473"/>
      <c r="KGC78" s="473"/>
      <c r="KGD78" s="473"/>
      <c r="KGE78" s="473"/>
      <c r="KGF78" s="473"/>
      <c r="KGG78" s="473"/>
      <c r="KGH78" s="473"/>
      <c r="KGI78" s="473"/>
      <c r="KGJ78" s="473"/>
      <c r="KGK78" s="473"/>
      <c r="KGL78" s="473"/>
      <c r="KGM78" s="473"/>
      <c r="KGN78" s="473"/>
      <c r="KGO78" s="473"/>
      <c r="KGP78" s="473"/>
      <c r="KGQ78" s="473"/>
      <c r="KGR78" s="473"/>
      <c r="KGS78" s="473"/>
      <c r="KGT78" s="473"/>
      <c r="KGU78" s="473"/>
      <c r="KGV78" s="473"/>
      <c r="KGW78" s="473"/>
      <c r="KGX78" s="473"/>
      <c r="KGY78" s="473"/>
      <c r="KGZ78" s="473"/>
      <c r="KHA78" s="473"/>
      <c r="KHB78" s="473"/>
      <c r="KHC78" s="473"/>
      <c r="KHD78" s="473"/>
      <c r="KHE78" s="473"/>
      <c r="KHF78" s="473"/>
      <c r="KHG78" s="473"/>
      <c r="KHH78" s="473"/>
      <c r="KHI78" s="473"/>
      <c r="KHJ78" s="473"/>
      <c r="KHK78" s="473"/>
      <c r="KHL78" s="473"/>
      <c r="KHM78" s="473"/>
      <c r="KHN78" s="473"/>
      <c r="KHO78" s="473"/>
      <c r="KHP78" s="473"/>
      <c r="KHQ78" s="473"/>
      <c r="KHR78" s="473"/>
      <c r="KHS78" s="473"/>
      <c r="KHT78" s="473"/>
      <c r="KHU78" s="473"/>
      <c r="KHV78" s="473"/>
      <c r="KHW78" s="473"/>
      <c r="KHX78" s="473"/>
      <c r="KHY78" s="473"/>
      <c r="KHZ78" s="473"/>
      <c r="KIA78" s="473"/>
      <c r="KIB78" s="473"/>
      <c r="KIC78" s="473"/>
      <c r="KID78" s="473"/>
      <c r="KIE78" s="473"/>
      <c r="KIF78" s="473"/>
      <c r="KIG78" s="473"/>
      <c r="KIH78" s="473"/>
      <c r="KII78" s="473"/>
      <c r="KIJ78" s="473"/>
      <c r="KIK78" s="473"/>
      <c r="KIL78" s="473"/>
      <c r="KIM78" s="473"/>
      <c r="KIN78" s="473"/>
      <c r="KIO78" s="473"/>
      <c r="KIP78" s="473"/>
      <c r="KIQ78" s="473"/>
      <c r="KIR78" s="473"/>
      <c r="KIS78" s="473"/>
      <c r="KIT78" s="473"/>
      <c r="KIU78" s="473"/>
      <c r="KIV78" s="473"/>
      <c r="KIW78" s="473"/>
      <c r="KIX78" s="473"/>
      <c r="KIY78" s="473"/>
      <c r="KIZ78" s="473"/>
      <c r="KJA78" s="473"/>
      <c r="KJB78" s="473"/>
      <c r="KJC78" s="473"/>
      <c r="KJD78" s="473"/>
      <c r="KJE78" s="473"/>
      <c r="KJF78" s="473"/>
      <c r="KJG78" s="473"/>
      <c r="KJH78" s="473"/>
      <c r="KJI78" s="473"/>
      <c r="KJJ78" s="473"/>
      <c r="KJK78" s="473"/>
      <c r="KJL78" s="473"/>
      <c r="KJM78" s="473"/>
      <c r="KJN78" s="473"/>
      <c r="KJO78" s="473"/>
      <c r="KJP78" s="473"/>
      <c r="KJQ78" s="473"/>
      <c r="KJR78" s="473"/>
      <c r="KJS78" s="473"/>
      <c r="KJT78" s="473"/>
      <c r="KJU78" s="473"/>
      <c r="KJV78" s="473"/>
      <c r="KJW78" s="473"/>
      <c r="KJX78" s="473"/>
      <c r="KJY78" s="473"/>
      <c r="KJZ78" s="473"/>
      <c r="KKA78" s="473"/>
      <c r="KKB78" s="473"/>
      <c r="KKC78" s="473"/>
      <c r="KKD78" s="473"/>
      <c r="KKE78" s="473"/>
      <c r="KKF78" s="473"/>
      <c r="KKG78" s="473"/>
      <c r="KKH78" s="473"/>
      <c r="KKI78" s="473"/>
      <c r="KKJ78" s="473"/>
      <c r="KKK78" s="473"/>
      <c r="KKL78" s="473"/>
      <c r="KKM78" s="473"/>
      <c r="KKN78" s="473"/>
      <c r="KKO78" s="473"/>
      <c r="KKP78" s="473"/>
      <c r="KKQ78" s="473"/>
      <c r="KKR78" s="473"/>
      <c r="KKS78" s="473"/>
      <c r="KKT78" s="473"/>
      <c r="KKU78" s="473"/>
      <c r="KKV78" s="473"/>
      <c r="KKW78" s="473"/>
      <c r="KKX78" s="473"/>
      <c r="KKY78" s="473"/>
      <c r="KKZ78" s="473"/>
      <c r="KLA78" s="473"/>
      <c r="KLB78" s="473"/>
      <c r="KLC78" s="473"/>
      <c r="KLD78" s="473"/>
      <c r="KLE78" s="473"/>
      <c r="KLF78" s="473"/>
      <c r="KLG78" s="473"/>
      <c r="KLH78" s="473"/>
      <c r="KLI78" s="473"/>
      <c r="KLJ78" s="473"/>
      <c r="KLK78" s="473"/>
      <c r="KLL78" s="473"/>
      <c r="KLM78" s="473"/>
      <c r="KLN78" s="473"/>
      <c r="KLO78" s="473"/>
      <c r="KLP78" s="473"/>
      <c r="KLQ78" s="473"/>
      <c r="KLR78" s="473"/>
      <c r="KLS78" s="473"/>
      <c r="KLT78" s="473"/>
      <c r="KLU78" s="473"/>
      <c r="KLV78" s="473"/>
      <c r="KLW78" s="473"/>
      <c r="KLX78" s="473"/>
      <c r="KLY78" s="473"/>
      <c r="KLZ78" s="473"/>
      <c r="KMA78" s="473"/>
      <c r="KMB78" s="473"/>
      <c r="KMC78" s="473"/>
      <c r="KMD78" s="473"/>
      <c r="KME78" s="473"/>
      <c r="KMF78" s="473"/>
      <c r="KMG78" s="473"/>
      <c r="KMH78" s="473"/>
      <c r="KMI78" s="473"/>
      <c r="KMJ78" s="473"/>
      <c r="KMK78" s="473"/>
      <c r="KML78" s="473"/>
      <c r="KMM78" s="473"/>
      <c r="KMN78" s="473"/>
      <c r="KMO78" s="473"/>
      <c r="KMP78" s="473"/>
      <c r="KMQ78" s="473"/>
      <c r="KMR78" s="473"/>
      <c r="KMS78" s="473"/>
      <c r="KMT78" s="473"/>
      <c r="KMU78" s="473"/>
      <c r="KMV78" s="473"/>
      <c r="KMW78" s="473"/>
      <c r="KMX78" s="473"/>
      <c r="KMY78" s="473"/>
      <c r="KMZ78" s="473"/>
      <c r="KNA78" s="473"/>
      <c r="KNB78" s="473"/>
      <c r="KNC78" s="473"/>
      <c r="KND78" s="473"/>
      <c r="KNE78" s="473"/>
      <c r="KNF78" s="473"/>
      <c r="KNG78" s="473"/>
      <c r="KNH78" s="473"/>
      <c r="KNI78" s="473"/>
      <c r="KNJ78" s="473"/>
      <c r="KNK78" s="473"/>
      <c r="KNL78" s="473"/>
      <c r="KNM78" s="473"/>
      <c r="KNN78" s="473"/>
      <c r="KNO78" s="473"/>
      <c r="KNP78" s="473"/>
      <c r="KNQ78" s="473"/>
      <c r="KNR78" s="473"/>
      <c r="KNS78" s="473"/>
      <c r="KNT78" s="473"/>
      <c r="KNU78" s="473"/>
      <c r="KNV78" s="473"/>
      <c r="KNW78" s="473"/>
      <c r="KNX78" s="473"/>
      <c r="KNY78" s="473"/>
      <c r="KNZ78" s="473"/>
      <c r="KOA78" s="473"/>
      <c r="KOB78" s="473"/>
      <c r="KOC78" s="473"/>
      <c r="KOD78" s="473"/>
      <c r="KOE78" s="473"/>
      <c r="KOF78" s="473"/>
      <c r="KOG78" s="473"/>
      <c r="KOH78" s="473"/>
      <c r="KOI78" s="473"/>
      <c r="KOJ78" s="473"/>
      <c r="KOK78" s="473"/>
      <c r="KOL78" s="473"/>
      <c r="KOM78" s="473"/>
      <c r="KON78" s="473"/>
      <c r="KOO78" s="473"/>
      <c r="KOP78" s="473"/>
      <c r="KOQ78" s="473"/>
      <c r="KOR78" s="473"/>
      <c r="KOS78" s="473"/>
      <c r="KOT78" s="473"/>
      <c r="KOU78" s="473"/>
      <c r="KOV78" s="473"/>
      <c r="KOW78" s="473"/>
      <c r="KOX78" s="473"/>
      <c r="KOY78" s="473"/>
      <c r="KOZ78" s="473"/>
      <c r="KPA78" s="473"/>
      <c r="KPB78" s="473"/>
      <c r="KPC78" s="473"/>
      <c r="KPD78" s="473"/>
      <c r="KPE78" s="473"/>
      <c r="KPF78" s="473"/>
      <c r="KPG78" s="473"/>
      <c r="KPH78" s="473"/>
      <c r="KPI78" s="473"/>
      <c r="KPJ78" s="473"/>
      <c r="KPK78" s="473"/>
      <c r="KPL78" s="473"/>
      <c r="KPM78" s="473"/>
      <c r="KPN78" s="473"/>
      <c r="KPO78" s="473"/>
      <c r="KPP78" s="473"/>
      <c r="KPQ78" s="473"/>
      <c r="KPR78" s="473"/>
      <c r="KPS78" s="473"/>
      <c r="KPT78" s="473"/>
      <c r="KPU78" s="473"/>
      <c r="KPV78" s="473"/>
      <c r="KPW78" s="473"/>
      <c r="KPX78" s="473"/>
      <c r="KPY78" s="473"/>
      <c r="KPZ78" s="473"/>
      <c r="KQA78" s="473"/>
      <c r="KQB78" s="473"/>
      <c r="KQC78" s="473"/>
      <c r="KQD78" s="473"/>
      <c r="KQE78" s="473"/>
      <c r="KQF78" s="473"/>
      <c r="KQG78" s="473"/>
      <c r="KQH78" s="473"/>
      <c r="KQI78" s="473"/>
      <c r="KQJ78" s="473"/>
      <c r="KQK78" s="473"/>
      <c r="KQL78" s="473"/>
      <c r="KQM78" s="473"/>
      <c r="KQN78" s="473"/>
      <c r="KQO78" s="473"/>
      <c r="KQP78" s="473"/>
      <c r="KQQ78" s="473"/>
      <c r="KQR78" s="473"/>
      <c r="KQS78" s="473"/>
      <c r="KQT78" s="473"/>
      <c r="KQU78" s="473"/>
      <c r="KQV78" s="473"/>
      <c r="KQW78" s="473"/>
      <c r="KQX78" s="473"/>
      <c r="KQY78" s="473"/>
      <c r="KQZ78" s="473"/>
      <c r="KRA78" s="473"/>
      <c r="KRB78" s="473"/>
      <c r="KRC78" s="473"/>
      <c r="KRD78" s="473"/>
      <c r="KRE78" s="473"/>
      <c r="KRF78" s="473"/>
      <c r="KRG78" s="473"/>
      <c r="KRH78" s="473"/>
      <c r="KRI78" s="473"/>
      <c r="KRJ78" s="473"/>
      <c r="KRK78" s="473"/>
      <c r="KRL78" s="473"/>
      <c r="KRM78" s="473"/>
      <c r="KRN78" s="473"/>
      <c r="KRO78" s="473"/>
      <c r="KRP78" s="473"/>
      <c r="KRQ78" s="473"/>
      <c r="KRR78" s="473"/>
      <c r="KRS78" s="473"/>
      <c r="KRT78" s="473"/>
      <c r="KRU78" s="473"/>
      <c r="KRV78" s="473"/>
      <c r="KRW78" s="473"/>
      <c r="KRX78" s="473"/>
      <c r="KRY78" s="473"/>
      <c r="KRZ78" s="473"/>
      <c r="KSA78" s="473"/>
      <c r="KSB78" s="473"/>
      <c r="KSC78" s="473"/>
      <c r="KSD78" s="473"/>
      <c r="KSE78" s="473"/>
      <c r="KSF78" s="473"/>
      <c r="KSG78" s="473"/>
      <c r="KSH78" s="473"/>
      <c r="KSI78" s="473"/>
      <c r="KSJ78" s="473"/>
      <c r="KSK78" s="473"/>
      <c r="KSL78" s="473"/>
      <c r="KSM78" s="473"/>
      <c r="KSN78" s="473"/>
      <c r="KSO78" s="473"/>
      <c r="KSP78" s="473"/>
      <c r="KSQ78" s="473"/>
      <c r="KSR78" s="473"/>
      <c r="KSS78" s="473"/>
      <c r="KST78" s="473"/>
      <c r="KSU78" s="473"/>
      <c r="KSV78" s="473"/>
      <c r="KSW78" s="473"/>
      <c r="KSX78" s="473"/>
      <c r="KSY78" s="473"/>
      <c r="KSZ78" s="473"/>
      <c r="KTA78" s="473"/>
      <c r="KTB78" s="473"/>
      <c r="KTC78" s="473"/>
      <c r="KTD78" s="473"/>
      <c r="KTE78" s="473"/>
      <c r="KTF78" s="473"/>
      <c r="KTG78" s="473"/>
      <c r="KTH78" s="473"/>
      <c r="KTI78" s="473"/>
      <c r="KTJ78" s="473"/>
      <c r="KTK78" s="473"/>
      <c r="KTL78" s="473"/>
      <c r="KTM78" s="473"/>
      <c r="KTN78" s="473"/>
      <c r="KTO78" s="473"/>
      <c r="KTP78" s="473"/>
      <c r="KTQ78" s="473"/>
      <c r="KTR78" s="473"/>
      <c r="KTS78" s="473"/>
      <c r="KTT78" s="473"/>
      <c r="KTU78" s="473"/>
      <c r="KTV78" s="473"/>
      <c r="KTW78" s="473"/>
      <c r="KTX78" s="473"/>
      <c r="KTY78" s="473"/>
      <c r="KTZ78" s="473"/>
      <c r="KUA78" s="473"/>
      <c r="KUB78" s="473"/>
      <c r="KUC78" s="473"/>
      <c r="KUD78" s="473"/>
      <c r="KUE78" s="473"/>
      <c r="KUF78" s="473"/>
      <c r="KUG78" s="473"/>
      <c r="KUH78" s="473"/>
      <c r="KUI78" s="473"/>
      <c r="KUJ78" s="473"/>
      <c r="KUK78" s="473"/>
      <c r="KUL78" s="473"/>
      <c r="KUM78" s="473"/>
      <c r="KUN78" s="473"/>
      <c r="KUO78" s="473"/>
      <c r="KUP78" s="473"/>
      <c r="KUQ78" s="473"/>
      <c r="KUR78" s="473"/>
      <c r="KUS78" s="473"/>
      <c r="KUT78" s="473"/>
      <c r="KUU78" s="473"/>
      <c r="KUV78" s="473"/>
      <c r="KUW78" s="473"/>
      <c r="KUX78" s="473"/>
      <c r="KUY78" s="473"/>
      <c r="KUZ78" s="473"/>
      <c r="KVA78" s="473"/>
      <c r="KVB78" s="473"/>
      <c r="KVC78" s="473"/>
      <c r="KVD78" s="473"/>
      <c r="KVE78" s="473"/>
      <c r="KVF78" s="473"/>
      <c r="KVG78" s="473"/>
      <c r="KVH78" s="473"/>
      <c r="KVI78" s="473"/>
      <c r="KVJ78" s="473"/>
      <c r="KVK78" s="473"/>
      <c r="KVL78" s="473"/>
      <c r="KVM78" s="473"/>
      <c r="KVN78" s="473"/>
      <c r="KVO78" s="473"/>
      <c r="KVP78" s="473"/>
      <c r="KVQ78" s="473"/>
      <c r="KVR78" s="473"/>
      <c r="KVS78" s="473"/>
      <c r="KVT78" s="473"/>
      <c r="KVU78" s="473"/>
      <c r="KVV78" s="473"/>
      <c r="KVW78" s="473"/>
      <c r="KVX78" s="473"/>
      <c r="KVY78" s="473"/>
      <c r="KVZ78" s="473"/>
      <c r="KWA78" s="473"/>
      <c r="KWB78" s="473"/>
      <c r="KWC78" s="473"/>
      <c r="KWD78" s="473"/>
      <c r="KWE78" s="473"/>
      <c r="KWF78" s="473"/>
      <c r="KWG78" s="473"/>
      <c r="KWH78" s="473"/>
      <c r="KWI78" s="473"/>
      <c r="KWJ78" s="473"/>
      <c r="KWK78" s="473"/>
      <c r="KWL78" s="473"/>
      <c r="KWM78" s="473"/>
      <c r="KWN78" s="473"/>
      <c r="KWO78" s="473"/>
      <c r="KWP78" s="473"/>
      <c r="KWQ78" s="473"/>
      <c r="KWR78" s="473"/>
      <c r="KWS78" s="473"/>
      <c r="KWT78" s="473"/>
      <c r="KWU78" s="473"/>
      <c r="KWV78" s="473"/>
      <c r="KWW78" s="473"/>
      <c r="KWX78" s="473"/>
      <c r="KWY78" s="473"/>
      <c r="KWZ78" s="473"/>
      <c r="KXA78" s="473"/>
      <c r="KXB78" s="473"/>
      <c r="KXC78" s="473"/>
      <c r="KXD78" s="473"/>
      <c r="KXE78" s="473"/>
      <c r="KXF78" s="473"/>
      <c r="KXG78" s="473"/>
      <c r="KXH78" s="473"/>
      <c r="KXI78" s="473"/>
      <c r="KXJ78" s="473"/>
      <c r="KXK78" s="473"/>
      <c r="KXL78" s="473"/>
      <c r="KXM78" s="473"/>
      <c r="KXN78" s="473"/>
      <c r="KXO78" s="473"/>
      <c r="KXP78" s="473"/>
      <c r="KXQ78" s="473"/>
      <c r="KXR78" s="473"/>
      <c r="KXS78" s="473"/>
      <c r="KXT78" s="473"/>
      <c r="KXU78" s="473"/>
      <c r="KXV78" s="473"/>
      <c r="KXW78" s="473"/>
      <c r="KXX78" s="473"/>
      <c r="KXY78" s="473"/>
      <c r="KXZ78" s="473"/>
      <c r="KYA78" s="473"/>
      <c r="KYB78" s="473"/>
      <c r="KYC78" s="473"/>
      <c r="KYD78" s="473"/>
      <c r="KYE78" s="473"/>
      <c r="KYF78" s="473"/>
      <c r="KYG78" s="473"/>
      <c r="KYH78" s="473"/>
      <c r="KYI78" s="473"/>
      <c r="KYJ78" s="473"/>
      <c r="KYK78" s="473"/>
      <c r="KYL78" s="473"/>
      <c r="KYM78" s="473"/>
      <c r="KYN78" s="473"/>
      <c r="KYO78" s="473"/>
      <c r="KYP78" s="473"/>
      <c r="KYQ78" s="473"/>
      <c r="KYR78" s="473"/>
      <c r="KYS78" s="473"/>
      <c r="KYT78" s="473"/>
      <c r="KYU78" s="473"/>
      <c r="KYV78" s="473"/>
      <c r="KYW78" s="473"/>
      <c r="KYX78" s="473"/>
      <c r="KYY78" s="473"/>
      <c r="KYZ78" s="473"/>
      <c r="KZA78" s="473"/>
      <c r="KZB78" s="473"/>
      <c r="KZC78" s="473"/>
      <c r="KZD78" s="473"/>
      <c r="KZE78" s="473"/>
      <c r="KZF78" s="473"/>
      <c r="KZG78" s="473"/>
      <c r="KZH78" s="473"/>
      <c r="KZI78" s="473"/>
      <c r="KZJ78" s="473"/>
      <c r="KZK78" s="473"/>
      <c r="KZL78" s="473"/>
      <c r="KZM78" s="473"/>
      <c r="KZN78" s="473"/>
      <c r="KZO78" s="473"/>
      <c r="KZP78" s="473"/>
      <c r="KZQ78" s="473"/>
      <c r="KZR78" s="473"/>
      <c r="KZS78" s="473"/>
      <c r="KZT78" s="473"/>
      <c r="KZU78" s="473"/>
      <c r="KZV78" s="473"/>
      <c r="KZW78" s="473"/>
      <c r="KZX78" s="473"/>
      <c r="KZY78" s="473"/>
      <c r="KZZ78" s="473"/>
      <c r="LAA78" s="473"/>
      <c r="LAB78" s="473"/>
      <c r="LAC78" s="473"/>
      <c r="LAD78" s="473"/>
      <c r="LAE78" s="473"/>
      <c r="LAF78" s="473"/>
      <c r="LAG78" s="473"/>
      <c r="LAH78" s="473"/>
      <c r="LAI78" s="473"/>
      <c r="LAJ78" s="473"/>
      <c r="LAK78" s="473"/>
      <c r="LAL78" s="473"/>
      <c r="LAM78" s="473"/>
      <c r="LAN78" s="473"/>
      <c r="LAO78" s="473"/>
      <c r="LAP78" s="473"/>
      <c r="LAQ78" s="473"/>
      <c r="LAR78" s="473"/>
      <c r="LAS78" s="473"/>
      <c r="LAT78" s="473"/>
      <c r="LAU78" s="473"/>
      <c r="LAV78" s="473"/>
      <c r="LAW78" s="473"/>
      <c r="LAX78" s="473"/>
      <c r="LAY78" s="473"/>
      <c r="LAZ78" s="473"/>
      <c r="LBA78" s="473"/>
      <c r="LBB78" s="473"/>
      <c r="LBC78" s="473"/>
      <c r="LBD78" s="473"/>
      <c r="LBE78" s="473"/>
      <c r="LBF78" s="473"/>
      <c r="LBG78" s="473"/>
      <c r="LBH78" s="473"/>
      <c r="LBI78" s="473"/>
      <c r="LBJ78" s="473"/>
      <c r="LBK78" s="473"/>
      <c r="LBL78" s="473"/>
      <c r="LBM78" s="473"/>
      <c r="LBN78" s="473"/>
      <c r="LBO78" s="473"/>
      <c r="LBP78" s="473"/>
      <c r="LBQ78" s="473"/>
      <c r="LBR78" s="473"/>
      <c r="LBS78" s="473"/>
      <c r="LBT78" s="473"/>
      <c r="LBU78" s="473"/>
      <c r="LBV78" s="473"/>
      <c r="LBW78" s="473"/>
      <c r="LBX78" s="473"/>
      <c r="LBY78" s="473"/>
      <c r="LBZ78" s="473"/>
      <c r="LCA78" s="473"/>
      <c r="LCB78" s="473"/>
      <c r="LCC78" s="473"/>
      <c r="LCD78" s="473"/>
      <c r="LCE78" s="473"/>
      <c r="LCF78" s="473"/>
      <c r="LCG78" s="473"/>
      <c r="LCH78" s="473"/>
      <c r="LCI78" s="473"/>
      <c r="LCJ78" s="473"/>
      <c r="LCK78" s="473"/>
      <c r="LCL78" s="473"/>
      <c r="LCM78" s="473"/>
      <c r="LCN78" s="473"/>
      <c r="LCO78" s="473"/>
      <c r="LCP78" s="473"/>
      <c r="LCQ78" s="473"/>
      <c r="LCR78" s="473"/>
      <c r="LCS78" s="473"/>
      <c r="LCT78" s="473"/>
      <c r="LCU78" s="473"/>
      <c r="LCV78" s="473"/>
      <c r="LCW78" s="473"/>
      <c r="LCX78" s="473"/>
      <c r="LCY78" s="473"/>
      <c r="LCZ78" s="473"/>
      <c r="LDA78" s="473"/>
      <c r="LDB78" s="473"/>
      <c r="LDC78" s="473"/>
      <c r="LDD78" s="473"/>
      <c r="LDE78" s="473"/>
      <c r="LDF78" s="473"/>
      <c r="LDG78" s="473"/>
      <c r="LDH78" s="473"/>
      <c r="LDI78" s="473"/>
      <c r="LDJ78" s="473"/>
      <c r="LDK78" s="473"/>
      <c r="LDL78" s="473"/>
      <c r="LDM78" s="473"/>
      <c r="LDN78" s="473"/>
      <c r="LDO78" s="473"/>
      <c r="LDP78" s="473"/>
      <c r="LDQ78" s="473"/>
      <c r="LDR78" s="473"/>
      <c r="LDS78" s="473"/>
      <c r="LDT78" s="473"/>
      <c r="LDU78" s="473"/>
      <c r="LDV78" s="473"/>
      <c r="LDW78" s="473"/>
      <c r="LDX78" s="473"/>
      <c r="LDY78" s="473"/>
      <c r="LDZ78" s="473"/>
      <c r="LEA78" s="473"/>
      <c r="LEB78" s="473"/>
      <c r="LEC78" s="473"/>
      <c r="LED78" s="473"/>
      <c r="LEE78" s="473"/>
      <c r="LEF78" s="473"/>
      <c r="LEG78" s="473"/>
      <c r="LEH78" s="473"/>
      <c r="LEI78" s="473"/>
      <c r="LEJ78" s="473"/>
      <c r="LEK78" s="473"/>
      <c r="LEL78" s="473"/>
      <c r="LEM78" s="473"/>
      <c r="LEN78" s="473"/>
      <c r="LEO78" s="473"/>
      <c r="LEP78" s="473"/>
      <c r="LEQ78" s="473"/>
      <c r="LER78" s="473"/>
      <c r="LES78" s="473"/>
      <c r="LET78" s="473"/>
      <c r="LEU78" s="473"/>
      <c r="LEV78" s="473"/>
      <c r="LEW78" s="473"/>
      <c r="LEX78" s="473"/>
      <c r="LEY78" s="473"/>
      <c r="LEZ78" s="473"/>
      <c r="LFA78" s="473"/>
      <c r="LFB78" s="473"/>
      <c r="LFC78" s="473"/>
      <c r="LFD78" s="473"/>
      <c r="LFE78" s="473"/>
      <c r="LFF78" s="473"/>
      <c r="LFG78" s="473"/>
      <c r="LFH78" s="473"/>
      <c r="LFI78" s="473"/>
      <c r="LFJ78" s="473"/>
      <c r="LFK78" s="473"/>
      <c r="LFL78" s="473"/>
      <c r="LFM78" s="473"/>
      <c r="LFN78" s="473"/>
      <c r="LFO78" s="473"/>
      <c r="LFP78" s="473"/>
      <c r="LFQ78" s="473"/>
      <c r="LFR78" s="473"/>
      <c r="LFS78" s="473"/>
      <c r="LFT78" s="473"/>
      <c r="LFU78" s="473"/>
      <c r="LFV78" s="473"/>
      <c r="LFW78" s="473"/>
      <c r="LFX78" s="473"/>
      <c r="LFY78" s="473"/>
      <c r="LFZ78" s="473"/>
      <c r="LGA78" s="473"/>
      <c r="LGB78" s="473"/>
      <c r="LGC78" s="473"/>
      <c r="LGD78" s="473"/>
      <c r="LGE78" s="473"/>
      <c r="LGF78" s="473"/>
      <c r="LGG78" s="473"/>
      <c r="LGH78" s="473"/>
      <c r="LGI78" s="473"/>
      <c r="LGJ78" s="473"/>
      <c r="LGK78" s="473"/>
      <c r="LGL78" s="473"/>
      <c r="LGM78" s="473"/>
      <c r="LGN78" s="473"/>
      <c r="LGO78" s="473"/>
      <c r="LGP78" s="473"/>
      <c r="LGQ78" s="473"/>
      <c r="LGR78" s="473"/>
      <c r="LGS78" s="473"/>
      <c r="LGT78" s="473"/>
      <c r="LGU78" s="473"/>
      <c r="LGV78" s="473"/>
      <c r="LGW78" s="473"/>
      <c r="LGX78" s="473"/>
      <c r="LGY78" s="473"/>
      <c r="LGZ78" s="473"/>
      <c r="LHA78" s="473"/>
      <c r="LHB78" s="473"/>
      <c r="LHC78" s="473"/>
      <c r="LHD78" s="473"/>
      <c r="LHE78" s="473"/>
      <c r="LHF78" s="473"/>
      <c r="LHG78" s="473"/>
      <c r="LHH78" s="473"/>
      <c r="LHI78" s="473"/>
      <c r="LHJ78" s="473"/>
      <c r="LHK78" s="473"/>
      <c r="LHL78" s="473"/>
      <c r="LHM78" s="473"/>
      <c r="LHN78" s="473"/>
      <c r="LHO78" s="473"/>
      <c r="LHP78" s="473"/>
      <c r="LHQ78" s="473"/>
      <c r="LHR78" s="473"/>
      <c r="LHS78" s="473"/>
      <c r="LHT78" s="473"/>
      <c r="LHU78" s="473"/>
      <c r="LHV78" s="473"/>
      <c r="LHW78" s="473"/>
      <c r="LHX78" s="473"/>
      <c r="LHY78" s="473"/>
      <c r="LHZ78" s="473"/>
      <c r="LIA78" s="473"/>
      <c r="LIB78" s="473"/>
      <c r="LIC78" s="473"/>
      <c r="LID78" s="473"/>
      <c r="LIE78" s="473"/>
      <c r="LIF78" s="473"/>
      <c r="LIG78" s="473"/>
      <c r="LIH78" s="473"/>
      <c r="LII78" s="473"/>
      <c r="LIJ78" s="473"/>
      <c r="LIK78" s="473"/>
      <c r="LIL78" s="473"/>
      <c r="LIM78" s="473"/>
      <c r="LIN78" s="473"/>
      <c r="LIO78" s="473"/>
      <c r="LIP78" s="473"/>
      <c r="LIQ78" s="473"/>
      <c r="LIR78" s="473"/>
      <c r="LIS78" s="473"/>
      <c r="LIT78" s="473"/>
      <c r="LIU78" s="473"/>
      <c r="LIV78" s="473"/>
      <c r="LIW78" s="473"/>
      <c r="LIX78" s="473"/>
      <c r="LIY78" s="473"/>
      <c r="LIZ78" s="473"/>
      <c r="LJA78" s="473"/>
      <c r="LJB78" s="473"/>
      <c r="LJC78" s="473"/>
      <c r="LJD78" s="473"/>
      <c r="LJE78" s="473"/>
      <c r="LJF78" s="473"/>
      <c r="LJG78" s="473"/>
      <c r="LJH78" s="473"/>
      <c r="LJI78" s="473"/>
      <c r="LJJ78" s="473"/>
      <c r="LJK78" s="473"/>
      <c r="LJL78" s="473"/>
      <c r="LJM78" s="473"/>
      <c r="LJN78" s="473"/>
      <c r="LJO78" s="473"/>
      <c r="LJP78" s="473"/>
      <c r="LJQ78" s="473"/>
      <c r="LJR78" s="473"/>
      <c r="LJS78" s="473"/>
      <c r="LJT78" s="473"/>
      <c r="LJU78" s="473"/>
      <c r="LJV78" s="473"/>
      <c r="LJW78" s="473"/>
      <c r="LJX78" s="473"/>
      <c r="LJY78" s="473"/>
      <c r="LJZ78" s="473"/>
      <c r="LKA78" s="473"/>
      <c r="LKB78" s="473"/>
      <c r="LKC78" s="473"/>
      <c r="LKD78" s="473"/>
      <c r="LKE78" s="473"/>
      <c r="LKF78" s="473"/>
      <c r="LKG78" s="473"/>
      <c r="LKH78" s="473"/>
      <c r="LKI78" s="473"/>
      <c r="LKJ78" s="473"/>
      <c r="LKK78" s="473"/>
      <c r="LKL78" s="473"/>
      <c r="LKM78" s="473"/>
      <c r="LKN78" s="473"/>
      <c r="LKO78" s="473"/>
      <c r="LKP78" s="473"/>
      <c r="LKQ78" s="473"/>
      <c r="LKR78" s="473"/>
      <c r="LKS78" s="473"/>
      <c r="LKT78" s="473"/>
      <c r="LKU78" s="473"/>
      <c r="LKV78" s="473"/>
      <c r="LKW78" s="473"/>
      <c r="LKX78" s="473"/>
      <c r="LKY78" s="473"/>
      <c r="LKZ78" s="473"/>
      <c r="LLA78" s="473"/>
      <c r="LLB78" s="473"/>
      <c r="LLC78" s="473"/>
      <c r="LLD78" s="473"/>
      <c r="LLE78" s="473"/>
      <c r="LLF78" s="473"/>
      <c r="LLG78" s="473"/>
      <c r="LLH78" s="473"/>
      <c r="LLI78" s="473"/>
      <c r="LLJ78" s="473"/>
      <c r="LLK78" s="473"/>
      <c r="LLL78" s="473"/>
      <c r="LLM78" s="473"/>
      <c r="LLN78" s="473"/>
      <c r="LLO78" s="473"/>
      <c r="LLP78" s="473"/>
      <c r="LLQ78" s="473"/>
      <c r="LLR78" s="473"/>
      <c r="LLS78" s="473"/>
      <c r="LLT78" s="473"/>
      <c r="LLU78" s="473"/>
      <c r="LLV78" s="473"/>
      <c r="LLW78" s="473"/>
      <c r="LLX78" s="473"/>
      <c r="LLY78" s="473"/>
      <c r="LLZ78" s="473"/>
      <c r="LMA78" s="473"/>
      <c r="LMB78" s="473"/>
      <c r="LMC78" s="473"/>
      <c r="LMD78" s="473"/>
      <c r="LME78" s="473"/>
      <c r="LMF78" s="473"/>
      <c r="LMG78" s="473"/>
      <c r="LMH78" s="473"/>
      <c r="LMI78" s="473"/>
      <c r="LMJ78" s="473"/>
      <c r="LMK78" s="473"/>
      <c r="LML78" s="473"/>
      <c r="LMM78" s="473"/>
      <c r="LMN78" s="473"/>
      <c r="LMO78" s="473"/>
      <c r="LMP78" s="473"/>
      <c r="LMQ78" s="473"/>
      <c r="LMR78" s="473"/>
      <c r="LMS78" s="473"/>
      <c r="LMT78" s="473"/>
      <c r="LMU78" s="473"/>
      <c r="LMV78" s="473"/>
      <c r="LMW78" s="473"/>
      <c r="LMX78" s="473"/>
      <c r="LMY78" s="473"/>
      <c r="LMZ78" s="473"/>
      <c r="LNA78" s="473"/>
      <c r="LNB78" s="473"/>
      <c r="LNC78" s="473"/>
      <c r="LND78" s="473"/>
      <c r="LNE78" s="473"/>
      <c r="LNF78" s="473"/>
      <c r="LNG78" s="473"/>
      <c r="LNH78" s="473"/>
      <c r="LNI78" s="473"/>
      <c r="LNJ78" s="473"/>
      <c r="LNK78" s="473"/>
      <c r="LNL78" s="473"/>
      <c r="LNM78" s="473"/>
      <c r="LNN78" s="473"/>
      <c r="LNO78" s="473"/>
      <c r="LNP78" s="473"/>
      <c r="LNQ78" s="473"/>
      <c r="LNR78" s="473"/>
      <c r="LNS78" s="473"/>
      <c r="LNT78" s="473"/>
      <c r="LNU78" s="473"/>
      <c r="LNV78" s="473"/>
      <c r="LNW78" s="473"/>
      <c r="LNX78" s="473"/>
      <c r="LNY78" s="473"/>
      <c r="LNZ78" s="473"/>
      <c r="LOA78" s="473"/>
      <c r="LOB78" s="473"/>
      <c r="LOC78" s="473"/>
      <c r="LOD78" s="473"/>
      <c r="LOE78" s="473"/>
      <c r="LOF78" s="473"/>
      <c r="LOG78" s="473"/>
      <c r="LOH78" s="473"/>
      <c r="LOI78" s="473"/>
      <c r="LOJ78" s="473"/>
      <c r="LOK78" s="473"/>
      <c r="LOL78" s="473"/>
      <c r="LOM78" s="473"/>
      <c r="LON78" s="473"/>
      <c r="LOO78" s="473"/>
      <c r="LOP78" s="473"/>
      <c r="LOQ78" s="473"/>
      <c r="LOR78" s="473"/>
      <c r="LOS78" s="473"/>
      <c r="LOT78" s="473"/>
      <c r="LOU78" s="473"/>
      <c r="LOV78" s="473"/>
      <c r="LOW78" s="473"/>
      <c r="LOX78" s="473"/>
      <c r="LOY78" s="473"/>
      <c r="LOZ78" s="473"/>
      <c r="LPA78" s="473"/>
      <c r="LPB78" s="473"/>
      <c r="LPC78" s="473"/>
      <c r="LPD78" s="473"/>
      <c r="LPE78" s="473"/>
      <c r="LPF78" s="473"/>
      <c r="LPG78" s="473"/>
      <c r="LPH78" s="473"/>
      <c r="LPI78" s="473"/>
      <c r="LPJ78" s="473"/>
      <c r="LPK78" s="473"/>
      <c r="LPL78" s="473"/>
      <c r="LPM78" s="473"/>
      <c r="LPN78" s="473"/>
      <c r="LPO78" s="473"/>
      <c r="LPP78" s="473"/>
      <c r="LPQ78" s="473"/>
      <c r="LPR78" s="473"/>
      <c r="LPS78" s="473"/>
      <c r="LPT78" s="473"/>
      <c r="LPU78" s="473"/>
      <c r="LPV78" s="473"/>
      <c r="LPW78" s="473"/>
      <c r="LPX78" s="473"/>
      <c r="LPY78" s="473"/>
      <c r="LPZ78" s="473"/>
      <c r="LQA78" s="473"/>
      <c r="LQB78" s="473"/>
      <c r="LQC78" s="473"/>
      <c r="LQD78" s="473"/>
      <c r="LQE78" s="473"/>
      <c r="LQF78" s="473"/>
      <c r="LQG78" s="473"/>
      <c r="LQH78" s="473"/>
      <c r="LQI78" s="473"/>
      <c r="LQJ78" s="473"/>
      <c r="LQK78" s="473"/>
      <c r="LQL78" s="473"/>
      <c r="LQM78" s="473"/>
      <c r="LQN78" s="473"/>
      <c r="LQO78" s="473"/>
      <c r="LQP78" s="473"/>
      <c r="LQQ78" s="473"/>
      <c r="LQR78" s="473"/>
      <c r="LQS78" s="473"/>
      <c r="LQT78" s="473"/>
      <c r="LQU78" s="473"/>
      <c r="LQV78" s="473"/>
      <c r="LQW78" s="473"/>
      <c r="LQX78" s="473"/>
      <c r="LQY78" s="473"/>
      <c r="LQZ78" s="473"/>
      <c r="LRA78" s="473"/>
      <c r="LRB78" s="473"/>
      <c r="LRC78" s="473"/>
      <c r="LRD78" s="473"/>
      <c r="LRE78" s="473"/>
      <c r="LRF78" s="473"/>
      <c r="LRG78" s="473"/>
      <c r="LRH78" s="473"/>
      <c r="LRI78" s="473"/>
      <c r="LRJ78" s="473"/>
      <c r="LRK78" s="473"/>
      <c r="LRL78" s="473"/>
      <c r="LRM78" s="473"/>
      <c r="LRN78" s="473"/>
      <c r="LRO78" s="473"/>
      <c r="LRP78" s="473"/>
      <c r="LRQ78" s="473"/>
      <c r="LRR78" s="473"/>
      <c r="LRS78" s="473"/>
      <c r="LRT78" s="473"/>
      <c r="LRU78" s="473"/>
      <c r="LRV78" s="473"/>
      <c r="LRW78" s="473"/>
      <c r="LRX78" s="473"/>
      <c r="LRY78" s="473"/>
      <c r="LRZ78" s="473"/>
      <c r="LSA78" s="473"/>
      <c r="LSB78" s="473"/>
      <c r="LSC78" s="473"/>
      <c r="LSD78" s="473"/>
      <c r="LSE78" s="473"/>
      <c r="LSF78" s="473"/>
      <c r="LSG78" s="473"/>
      <c r="LSH78" s="473"/>
      <c r="LSI78" s="473"/>
      <c r="LSJ78" s="473"/>
      <c r="LSK78" s="473"/>
      <c r="LSL78" s="473"/>
      <c r="LSM78" s="473"/>
      <c r="LSN78" s="473"/>
      <c r="LSO78" s="473"/>
      <c r="LSP78" s="473"/>
      <c r="LSQ78" s="473"/>
      <c r="LSR78" s="473"/>
      <c r="LSS78" s="473"/>
      <c r="LST78" s="473"/>
      <c r="LSU78" s="473"/>
      <c r="LSV78" s="473"/>
      <c r="LSW78" s="473"/>
      <c r="LSX78" s="473"/>
      <c r="LSY78" s="473"/>
      <c r="LSZ78" s="473"/>
      <c r="LTA78" s="473"/>
      <c r="LTB78" s="473"/>
      <c r="LTC78" s="473"/>
      <c r="LTD78" s="473"/>
      <c r="LTE78" s="473"/>
      <c r="LTF78" s="473"/>
      <c r="LTG78" s="473"/>
      <c r="LTH78" s="473"/>
      <c r="LTI78" s="473"/>
      <c r="LTJ78" s="473"/>
      <c r="LTK78" s="473"/>
      <c r="LTL78" s="473"/>
      <c r="LTM78" s="473"/>
      <c r="LTN78" s="473"/>
      <c r="LTO78" s="473"/>
      <c r="LTP78" s="473"/>
      <c r="LTQ78" s="473"/>
      <c r="LTR78" s="473"/>
      <c r="LTS78" s="473"/>
      <c r="LTT78" s="473"/>
      <c r="LTU78" s="473"/>
      <c r="LTV78" s="473"/>
      <c r="LTW78" s="473"/>
      <c r="LTX78" s="473"/>
      <c r="LTY78" s="473"/>
      <c r="LTZ78" s="473"/>
      <c r="LUA78" s="473"/>
      <c r="LUB78" s="473"/>
      <c r="LUC78" s="473"/>
      <c r="LUD78" s="473"/>
      <c r="LUE78" s="473"/>
      <c r="LUF78" s="473"/>
      <c r="LUG78" s="473"/>
      <c r="LUH78" s="473"/>
      <c r="LUI78" s="473"/>
      <c r="LUJ78" s="473"/>
      <c r="LUK78" s="473"/>
      <c r="LUL78" s="473"/>
      <c r="LUM78" s="473"/>
      <c r="LUN78" s="473"/>
      <c r="LUO78" s="473"/>
      <c r="LUP78" s="473"/>
      <c r="LUQ78" s="473"/>
      <c r="LUR78" s="473"/>
      <c r="LUS78" s="473"/>
      <c r="LUT78" s="473"/>
      <c r="LUU78" s="473"/>
      <c r="LUV78" s="473"/>
      <c r="LUW78" s="473"/>
      <c r="LUX78" s="473"/>
      <c r="LUY78" s="473"/>
      <c r="LUZ78" s="473"/>
      <c r="LVA78" s="473"/>
      <c r="LVB78" s="473"/>
      <c r="LVC78" s="473"/>
      <c r="LVD78" s="473"/>
      <c r="LVE78" s="473"/>
      <c r="LVF78" s="473"/>
      <c r="LVG78" s="473"/>
      <c r="LVH78" s="473"/>
      <c r="LVI78" s="473"/>
      <c r="LVJ78" s="473"/>
      <c r="LVK78" s="473"/>
      <c r="LVL78" s="473"/>
      <c r="LVM78" s="473"/>
      <c r="LVN78" s="473"/>
      <c r="LVO78" s="473"/>
      <c r="LVP78" s="473"/>
      <c r="LVQ78" s="473"/>
      <c r="LVR78" s="473"/>
      <c r="LVS78" s="473"/>
      <c r="LVT78" s="473"/>
      <c r="LVU78" s="473"/>
      <c r="LVV78" s="473"/>
      <c r="LVW78" s="473"/>
      <c r="LVX78" s="473"/>
      <c r="LVY78" s="473"/>
      <c r="LVZ78" s="473"/>
      <c r="LWA78" s="473"/>
      <c r="LWB78" s="473"/>
      <c r="LWC78" s="473"/>
      <c r="LWD78" s="473"/>
      <c r="LWE78" s="473"/>
      <c r="LWF78" s="473"/>
      <c r="LWG78" s="473"/>
      <c r="LWH78" s="473"/>
      <c r="LWI78" s="473"/>
      <c r="LWJ78" s="473"/>
      <c r="LWK78" s="473"/>
      <c r="LWL78" s="473"/>
      <c r="LWM78" s="473"/>
      <c r="LWN78" s="473"/>
      <c r="LWO78" s="473"/>
      <c r="LWP78" s="473"/>
      <c r="LWQ78" s="473"/>
      <c r="LWR78" s="473"/>
      <c r="LWS78" s="473"/>
      <c r="LWT78" s="473"/>
      <c r="LWU78" s="473"/>
      <c r="LWV78" s="473"/>
      <c r="LWW78" s="473"/>
      <c r="LWX78" s="473"/>
      <c r="LWY78" s="473"/>
      <c r="LWZ78" s="473"/>
      <c r="LXA78" s="473"/>
      <c r="LXB78" s="473"/>
      <c r="LXC78" s="473"/>
      <c r="LXD78" s="473"/>
      <c r="LXE78" s="473"/>
      <c r="LXF78" s="473"/>
      <c r="LXG78" s="473"/>
      <c r="LXH78" s="473"/>
      <c r="LXI78" s="473"/>
      <c r="LXJ78" s="473"/>
      <c r="LXK78" s="473"/>
      <c r="LXL78" s="473"/>
      <c r="LXM78" s="473"/>
      <c r="LXN78" s="473"/>
      <c r="LXO78" s="473"/>
      <c r="LXP78" s="473"/>
      <c r="LXQ78" s="473"/>
      <c r="LXR78" s="473"/>
      <c r="LXS78" s="473"/>
      <c r="LXT78" s="473"/>
      <c r="LXU78" s="473"/>
      <c r="LXV78" s="473"/>
      <c r="LXW78" s="473"/>
      <c r="LXX78" s="473"/>
      <c r="LXY78" s="473"/>
      <c r="LXZ78" s="473"/>
      <c r="LYA78" s="473"/>
      <c r="LYB78" s="473"/>
      <c r="LYC78" s="473"/>
      <c r="LYD78" s="473"/>
      <c r="LYE78" s="473"/>
      <c r="LYF78" s="473"/>
      <c r="LYG78" s="473"/>
      <c r="LYH78" s="473"/>
      <c r="LYI78" s="473"/>
      <c r="LYJ78" s="473"/>
      <c r="LYK78" s="473"/>
      <c r="LYL78" s="473"/>
      <c r="LYM78" s="473"/>
      <c r="LYN78" s="473"/>
      <c r="LYO78" s="473"/>
      <c r="LYP78" s="473"/>
      <c r="LYQ78" s="473"/>
      <c r="LYR78" s="473"/>
      <c r="LYS78" s="473"/>
      <c r="LYT78" s="473"/>
      <c r="LYU78" s="473"/>
      <c r="LYV78" s="473"/>
      <c r="LYW78" s="473"/>
      <c r="LYX78" s="473"/>
      <c r="LYY78" s="473"/>
      <c r="LYZ78" s="473"/>
      <c r="LZA78" s="473"/>
      <c r="LZB78" s="473"/>
      <c r="LZC78" s="473"/>
      <c r="LZD78" s="473"/>
      <c r="LZE78" s="473"/>
      <c r="LZF78" s="473"/>
      <c r="LZG78" s="473"/>
      <c r="LZH78" s="473"/>
      <c r="LZI78" s="473"/>
      <c r="LZJ78" s="473"/>
      <c r="LZK78" s="473"/>
      <c r="LZL78" s="473"/>
      <c r="LZM78" s="473"/>
      <c r="LZN78" s="473"/>
      <c r="LZO78" s="473"/>
      <c r="LZP78" s="473"/>
      <c r="LZQ78" s="473"/>
      <c r="LZR78" s="473"/>
      <c r="LZS78" s="473"/>
      <c r="LZT78" s="473"/>
      <c r="LZU78" s="473"/>
      <c r="LZV78" s="473"/>
      <c r="LZW78" s="473"/>
      <c r="LZX78" s="473"/>
      <c r="LZY78" s="473"/>
      <c r="LZZ78" s="473"/>
      <c r="MAA78" s="473"/>
      <c r="MAB78" s="473"/>
      <c r="MAC78" s="473"/>
      <c r="MAD78" s="473"/>
      <c r="MAE78" s="473"/>
      <c r="MAF78" s="473"/>
      <c r="MAG78" s="473"/>
      <c r="MAH78" s="473"/>
      <c r="MAI78" s="473"/>
      <c r="MAJ78" s="473"/>
      <c r="MAK78" s="473"/>
      <c r="MAL78" s="473"/>
      <c r="MAM78" s="473"/>
      <c r="MAN78" s="473"/>
      <c r="MAO78" s="473"/>
      <c r="MAP78" s="473"/>
      <c r="MAQ78" s="473"/>
      <c r="MAR78" s="473"/>
      <c r="MAS78" s="473"/>
      <c r="MAT78" s="473"/>
      <c r="MAU78" s="473"/>
      <c r="MAV78" s="473"/>
      <c r="MAW78" s="473"/>
      <c r="MAX78" s="473"/>
      <c r="MAY78" s="473"/>
      <c r="MAZ78" s="473"/>
      <c r="MBA78" s="473"/>
      <c r="MBB78" s="473"/>
      <c r="MBC78" s="473"/>
      <c r="MBD78" s="473"/>
      <c r="MBE78" s="473"/>
      <c r="MBF78" s="473"/>
      <c r="MBG78" s="473"/>
      <c r="MBH78" s="473"/>
      <c r="MBI78" s="473"/>
      <c r="MBJ78" s="473"/>
      <c r="MBK78" s="473"/>
      <c r="MBL78" s="473"/>
      <c r="MBM78" s="473"/>
      <c r="MBN78" s="473"/>
      <c r="MBO78" s="473"/>
      <c r="MBP78" s="473"/>
      <c r="MBQ78" s="473"/>
      <c r="MBR78" s="473"/>
      <c r="MBS78" s="473"/>
      <c r="MBT78" s="473"/>
      <c r="MBU78" s="473"/>
      <c r="MBV78" s="473"/>
      <c r="MBW78" s="473"/>
      <c r="MBX78" s="473"/>
      <c r="MBY78" s="473"/>
      <c r="MBZ78" s="473"/>
      <c r="MCA78" s="473"/>
      <c r="MCB78" s="473"/>
      <c r="MCC78" s="473"/>
      <c r="MCD78" s="473"/>
      <c r="MCE78" s="473"/>
      <c r="MCF78" s="473"/>
      <c r="MCG78" s="473"/>
      <c r="MCH78" s="473"/>
      <c r="MCI78" s="473"/>
      <c r="MCJ78" s="473"/>
      <c r="MCK78" s="473"/>
      <c r="MCL78" s="473"/>
      <c r="MCM78" s="473"/>
      <c r="MCN78" s="473"/>
      <c r="MCO78" s="473"/>
      <c r="MCP78" s="473"/>
      <c r="MCQ78" s="473"/>
      <c r="MCR78" s="473"/>
      <c r="MCS78" s="473"/>
      <c r="MCT78" s="473"/>
      <c r="MCU78" s="473"/>
      <c r="MCV78" s="473"/>
      <c r="MCW78" s="473"/>
      <c r="MCX78" s="473"/>
      <c r="MCY78" s="473"/>
      <c r="MCZ78" s="473"/>
      <c r="MDA78" s="473"/>
      <c r="MDB78" s="473"/>
      <c r="MDC78" s="473"/>
      <c r="MDD78" s="473"/>
      <c r="MDE78" s="473"/>
      <c r="MDF78" s="473"/>
      <c r="MDG78" s="473"/>
      <c r="MDH78" s="473"/>
      <c r="MDI78" s="473"/>
      <c r="MDJ78" s="473"/>
      <c r="MDK78" s="473"/>
      <c r="MDL78" s="473"/>
      <c r="MDM78" s="473"/>
      <c r="MDN78" s="473"/>
      <c r="MDO78" s="473"/>
      <c r="MDP78" s="473"/>
      <c r="MDQ78" s="473"/>
      <c r="MDR78" s="473"/>
      <c r="MDS78" s="473"/>
      <c r="MDT78" s="473"/>
      <c r="MDU78" s="473"/>
      <c r="MDV78" s="473"/>
      <c r="MDW78" s="473"/>
      <c r="MDX78" s="473"/>
      <c r="MDY78" s="473"/>
      <c r="MDZ78" s="473"/>
      <c r="MEA78" s="473"/>
      <c r="MEB78" s="473"/>
      <c r="MEC78" s="473"/>
      <c r="MED78" s="473"/>
      <c r="MEE78" s="473"/>
      <c r="MEF78" s="473"/>
      <c r="MEG78" s="473"/>
      <c r="MEH78" s="473"/>
      <c r="MEI78" s="473"/>
      <c r="MEJ78" s="473"/>
      <c r="MEK78" s="473"/>
      <c r="MEL78" s="473"/>
      <c r="MEM78" s="473"/>
      <c r="MEN78" s="473"/>
      <c r="MEO78" s="473"/>
      <c r="MEP78" s="473"/>
      <c r="MEQ78" s="473"/>
      <c r="MER78" s="473"/>
      <c r="MES78" s="473"/>
      <c r="MET78" s="473"/>
      <c r="MEU78" s="473"/>
      <c r="MEV78" s="473"/>
      <c r="MEW78" s="473"/>
      <c r="MEX78" s="473"/>
      <c r="MEY78" s="473"/>
      <c r="MEZ78" s="473"/>
      <c r="MFA78" s="473"/>
      <c r="MFB78" s="473"/>
      <c r="MFC78" s="473"/>
      <c r="MFD78" s="473"/>
      <c r="MFE78" s="473"/>
      <c r="MFF78" s="473"/>
      <c r="MFG78" s="473"/>
      <c r="MFH78" s="473"/>
      <c r="MFI78" s="473"/>
      <c r="MFJ78" s="473"/>
      <c r="MFK78" s="473"/>
      <c r="MFL78" s="473"/>
      <c r="MFM78" s="473"/>
      <c r="MFN78" s="473"/>
      <c r="MFO78" s="473"/>
      <c r="MFP78" s="473"/>
      <c r="MFQ78" s="473"/>
      <c r="MFR78" s="473"/>
      <c r="MFS78" s="473"/>
      <c r="MFT78" s="473"/>
      <c r="MFU78" s="473"/>
      <c r="MFV78" s="473"/>
      <c r="MFW78" s="473"/>
      <c r="MFX78" s="473"/>
      <c r="MFY78" s="473"/>
      <c r="MFZ78" s="473"/>
      <c r="MGA78" s="473"/>
      <c r="MGB78" s="473"/>
      <c r="MGC78" s="473"/>
      <c r="MGD78" s="473"/>
      <c r="MGE78" s="473"/>
      <c r="MGF78" s="473"/>
      <c r="MGG78" s="473"/>
      <c r="MGH78" s="473"/>
      <c r="MGI78" s="473"/>
      <c r="MGJ78" s="473"/>
      <c r="MGK78" s="473"/>
      <c r="MGL78" s="473"/>
      <c r="MGM78" s="473"/>
      <c r="MGN78" s="473"/>
      <c r="MGO78" s="473"/>
      <c r="MGP78" s="473"/>
      <c r="MGQ78" s="473"/>
      <c r="MGR78" s="473"/>
      <c r="MGS78" s="473"/>
      <c r="MGT78" s="473"/>
      <c r="MGU78" s="473"/>
      <c r="MGV78" s="473"/>
      <c r="MGW78" s="473"/>
      <c r="MGX78" s="473"/>
      <c r="MGY78" s="473"/>
      <c r="MGZ78" s="473"/>
      <c r="MHA78" s="473"/>
      <c r="MHB78" s="473"/>
      <c r="MHC78" s="473"/>
      <c r="MHD78" s="473"/>
      <c r="MHE78" s="473"/>
      <c r="MHF78" s="473"/>
      <c r="MHG78" s="473"/>
      <c r="MHH78" s="473"/>
      <c r="MHI78" s="473"/>
      <c r="MHJ78" s="473"/>
      <c r="MHK78" s="473"/>
      <c r="MHL78" s="473"/>
      <c r="MHM78" s="473"/>
      <c r="MHN78" s="473"/>
      <c r="MHO78" s="473"/>
      <c r="MHP78" s="473"/>
      <c r="MHQ78" s="473"/>
      <c r="MHR78" s="473"/>
      <c r="MHS78" s="473"/>
      <c r="MHT78" s="473"/>
      <c r="MHU78" s="473"/>
      <c r="MHV78" s="473"/>
      <c r="MHW78" s="473"/>
      <c r="MHX78" s="473"/>
      <c r="MHY78" s="473"/>
      <c r="MHZ78" s="473"/>
      <c r="MIA78" s="473"/>
      <c r="MIB78" s="473"/>
      <c r="MIC78" s="473"/>
      <c r="MID78" s="473"/>
      <c r="MIE78" s="473"/>
      <c r="MIF78" s="473"/>
      <c r="MIG78" s="473"/>
      <c r="MIH78" s="473"/>
      <c r="MII78" s="473"/>
      <c r="MIJ78" s="473"/>
      <c r="MIK78" s="473"/>
      <c r="MIL78" s="473"/>
      <c r="MIM78" s="473"/>
      <c r="MIN78" s="473"/>
      <c r="MIO78" s="473"/>
      <c r="MIP78" s="473"/>
      <c r="MIQ78" s="473"/>
      <c r="MIR78" s="473"/>
      <c r="MIS78" s="473"/>
      <c r="MIT78" s="473"/>
      <c r="MIU78" s="473"/>
      <c r="MIV78" s="473"/>
      <c r="MIW78" s="473"/>
      <c r="MIX78" s="473"/>
      <c r="MIY78" s="473"/>
      <c r="MIZ78" s="473"/>
      <c r="MJA78" s="473"/>
      <c r="MJB78" s="473"/>
      <c r="MJC78" s="473"/>
      <c r="MJD78" s="473"/>
      <c r="MJE78" s="473"/>
      <c r="MJF78" s="473"/>
      <c r="MJG78" s="473"/>
      <c r="MJH78" s="473"/>
      <c r="MJI78" s="473"/>
      <c r="MJJ78" s="473"/>
      <c r="MJK78" s="473"/>
      <c r="MJL78" s="473"/>
      <c r="MJM78" s="473"/>
      <c r="MJN78" s="473"/>
      <c r="MJO78" s="473"/>
      <c r="MJP78" s="473"/>
      <c r="MJQ78" s="473"/>
      <c r="MJR78" s="473"/>
      <c r="MJS78" s="473"/>
      <c r="MJT78" s="473"/>
      <c r="MJU78" s="473"/>
      <c r="MJV78" s="473"/>
      <c r="MJW78" s="473"/>
      <c r="MJX78" s="473"/>
      <c r="MJY78" s="473"/>
      <c r="MJZ78" s="473"/>
      <c r="MKA78" s="473"/>
      <c r="MKB78" s="473"/>
      <c r="MKC78" s="473"/>
      <c r="MKD78" s="473"/>
      <c r="MKE78" s="473"/>
      <c r="MKF78" s="473"/>
      <c r="MKG78" s="473"/>
      <c r="MKH78" s="473"/>
      <c r="MKI78" s="473"/>
      <c r="MKJ78" s="473"/>
      <c r="MKK78" s="473"/>
      <c r="MKL78" s="473"/>
      <c r="MKM78" s="473"/>
      <c r="MKN78" s="473"/>
      <c r="MKO78" s="473"/>
      <c r="MKP78" s="473"/>
      <c r="MKQ78" s="473"/>
      <c r="MKR78" s="473"/>
      <c r="MKS78" s="473"/>
      <c r="MKT78" s="473"/>
      <c r="MKU78" s="473"/>
      <c r="MKV78" s="473"/>
      <c r="MKW78" s="473"/>
      <c r="MKX78" s="473"/>
      <c r="MKY78" s="473"/>
      <c r="MKZ78" s="473"/>
      <c r="MLA78" s="473"/>
      <c r="MLB78" s="473"/>
      <c r="MLC78" s="473"/>
      <c r="MLD78" s="473"/>
      <c r="MLE78" s="473"/>
      <c r="MLF78" s="473"/>
      <c r="MLG78" s="473"/>
      <c r="MLH78" s="473"/>
      <c r="MLI78" s="473"/>
      <c r="MLJ78" s="473"/>
      <c r="MLK78" s="473"/>
      <c r="MLL78" s="473"/>
      <c r="MLM78" s="473"/>
      <c r="MLN78" s="473"/>
      <c r="MLO78" s="473"/>
      <c r="MLP78" s="473"/>
      <c r="MLQ78" s="473"/>
      <c r="MLR78" s="473"/>
      <c r="MLS78" s="473"/>
      <c r="MLT78" s="473"/>
      <c r="MLU78" s="473"/>
      <c r="MLV78" s="473"/>
      <c r="MLW78" s="473"/>
      <c r="MLX78" s="473"/>
      <c r="MLY78" s="473"/>
      <c r="MLZ78" s="473"/>
      <c r="MMA78" s="473"/>
      <c r="MMB78" s="473"/>
      <c r="MMC78" s="473"/>
      <c r="MMD78" s="473"/>
      <c r="MME78" s="473"/>
      <c r="MMF78" s="473"/>
      <c r="MMG78" s="473"/>
      <c r="MMH78" s="473"/>
      <c r="MMI78" s="473"/>
      <c r="MMJ78" s="473"/>
      <c r="MMK78" s="473"/>
      <c r="MML78" s="473"/>
      <c r="MMM78" s="473"/>
      <c r="MMN78" s="473"/>
      <c r="MMO78" s="473"/>
      <c r="MMP78" s="473"/>
      <c r="MMQ78" s="473"/>
      <c r="MMR78" s="473"/>
      <c r="MMS78" s="473"/>
      <c r="MMT78" s="473"/>
      <c r="MMU78" s="473"/>
      <c r="MMV78" s="473"/>
      <c r="MMW78" s="473"/>
      <c r="MMX78" s="473"/>
      <c r="MMY78" s="473"/>
      <c r="MMZ78" s="473"/>
      <c r="MNA78" s="473"/>
      <c r="MNB78" s="473"/>
      <c r="MNC78" s="473"/>
      <c r="MND78" s="473"/>
      <c r="MNE78" s="473"/>
      <c r="MNF78" s="473"/>
      <c r="MNG78" s="473"/>
      <c r="MNH78" s="473"/>
      <c r="MNI78" s="473"/>
      <c r="MNJ78" s="473"/>
      <c r="MNK78" s="473"/>
      <c r="MNL78" s="473"/>
      <c r="MNM78" s="473"/>
      <c r="MNN78" s="473"/>
      <c r="MNO78" s="473"/>
      <c r="MNP78" s="473"/>
      <c r="MNQ78" s="473"/>
      <c r="MNR78" s="473"/>
      <c r="MNS78" s="473"/>
      <c r="MNT78" s="473"/>
      <c r="MNU78" s="473"/>
      <c r="MNV78" s="473"/>
      <c r="MNW78" s="473"/>
      <c r="MNX78" s="473"/>
      <c r="MNY78" s="473"/>
      <c r="MNZ78" s="473"/>
      <c r="MOA78" s="473"/>
      <c r="MOB78" s="473"/>
      <c r="MOC78" s="473"/>
      <c r="MOD78" s="473"/>
      <c r="MOE78" s="473"/>
      <c r="MOF78" s="473"/>
      <c r="MOG78" s="473"/>
      <c r="MOH78" s="473"/>
      <c r="MOI78" s="473"/>
      <c r="MOJ78" s="473"/>
      <c r="MOK78" s="473"/>
      <c r="MOL78" s="473"/>
      <c r="MOM78" s="473"/>
      <c r="MON78" s="473"/>
      <c r="MOO78" s="473"/>
      <c r="MOP78" s="473"/>
      <c r="MOQ78" s="473"/>
      <c r="MOR78" s="473"/>
      <c r="MOS78" s="473"/>
      <c r="MOT78" s="473"/>
      <c r="MOU78" s="473"/>
      <c r="MOV78" s="473"/>
      <c r="MOW78" s="473"/>
      <c r="MOX78" s="473"/>
      <c r="MOY78" s="473"/>
      <c r="MOZ78" s="473"/>
      <c r="MPA78" s="473"/>
      <c r="MPB78" s="473"/>
      <c r="MPC78" s="473"/>
      <c r="MPD78" s="473"/>
      <c r="MPE78" s="473"/>
      <c r="MPF78" s="473"/>
      <c r="MPG78" s="473"/>
      <c r="MPH78" s="473"/>
      <c r="MPI78" s="473"/>
      <c r="MPJ78" s="473"/>
      <c r="MPK78" s="473"/>
      <c r="MPL78" s="473"/>
      <c r="MPM78" s="473"/>
      <c r="MPN78" s="473"/>
      <c r="MPO78" s="473"/>
      <c r="MPP78" s="473"/>
      <c r="MPQ78" s="473"/>
      <c r="MPR78" s="473"/>
      <c r="MPS78" s="473"/>
      <c r="MPT78" s="473"/>
      <c r="MPU78" s="473"/>
      <c r="MPV78" s="473"/>
      <c r="MPW78" s="473"/>
      <c r="MPX78" s="473"/>
      <c r="MPY78" s="473"/>
      <c r="MPZ78" s="473"/>
      <c r="MQA78" s="473"/>
      <c r="MQB78" s="473"/>
      <c r="MQC78" s="473"/>
      <c r="MQD78" s="473"/>
      <c r="MQE78" s="473"/>
      <c r="MQF78" s="473"/>
      <c r="MQG78" s="473"/>
      <c r="MQH78" s="473"/>
      <c r="MQI78" s="473"/>
      <c r="MQJ78" s="473"/>
      <c r="MQK78" s="473"/>
      <c r="MQL78" s="473"/>
      <c r="MQM78" s="473"/>
      <c r="MQN78" s="473"/>
      <c r="MQO78" s="473"/>
      <c r="MQP78" s="473"/>
      <c r="MQQ78" s="473"/>
      <c r="MQR78" s="473"/>
      <c r="MQS78" s="473"/>
      <c r="MQT78" s="473"/>
      <c r="MQU78" s="473"/>
      <c r="MQV78" s="473"/>
      <c r="MQW78" s="473"/>
      <c r="MQX78" s="473"/>
      <c r="MQY78" s="473"/>
      <c r="MQZ78" s="473"/>
      <c r="MRA78" s="473"/>
      <c r="MRB78" s="473"/>
      <c r="MRC78" s="473"/>
      <c r="MRD78" s="473"/>
      <c r="MRE78" s="473"/>
      <c r="MRF78" s="473"/>
      <c r="MRG78" s="473"/>
      <c r="MRH78" s="473"/>
      <c r="MRI78" s="473"/>
      <c r="MRJ78" s="473"/>
      <c r="MRK78" s="473"/>
      <c r="MRL78" s="473"/>
      <c r="MRM78" s="473"/>
      <c r="MRN78" s="473"/>
      <c r="MRO78" s="473"/>
      <c r="MRP78" s="473"/>
      <c r="MRQ78" s="473"/>
      <c r="MRR78" s="473"/>
      <c r="MRS78" s="473"/>
      <c r="MRT78" s="473"/>
      <c r="MRU78" s="473"/>
      <c r="MRV78" s="473"/>
      <c r="MRW78" s="473"/>
      <c r="MRX78" s="473"/>
      <c r="MRY78" s="473"/>
      <c r="MRZ78" s="473"/>
      <c r="MSA78" s="473"/>
      <c r="MSB78" s="473"/>
      <c r="MSC78" s="473"/>
      <c r="MSD78" s="473"/>
      <c r="MSE78" s="473"/>
      <c r="MSF78" s="473"/>
      <c r="MSG78" s="473"/>
      <c r="MSH78" s="473"/>
      <c r="MSI78" s="473"/>
      <c r="MSJ78" s="473"/>
      <c r="MSK78" s="473"/>
      <c r="MSL78" s="473"/>
      <c r="MSM78" s="473"/>
      <c r="MSN78" s="473"/>
      <c r="MSO78" s="473"/>
      <c r="MSP78" s="473"/>
      <c r="MSQ78" s="473"/>
      <c r="MSR78" s="473"/>
      <c r="MSS78" s="473"/>
      <c r="MST78" s="473"/>
      <c r="MSU78" s="473"/>
      <c r="MSV78" s="473"/>
      <c r="MSW78" s="473"/>
      <c r="MSX78" s="473"/>
      <c r="MSY78" s="473"/>
      <c r="MSZ78" s="473"/>
      <c r="MTA78" s="473"/>
      <c r="MTB78" s="473"/>
      <c r="MTC78" s="473"/>
      <c r="MTD78" s="473"/>
      <c r="MTE78" s="473"/>
      <c r="MTF78" s="473"/>
      <c r="MTG78" s="473"/>
      <c r="MTH78" s="473"/>
      <c r="MTI78" s="473"/>
      <c r="MTJ78" s="473"/>
      <c r="MTK78" s="473"/>
      <c r="MTL78" s="473"/>
      <c r="MTM78" s="473"/>
      <c r="MTN78" s="473"/>
      <c r="MTO78" s="473"/>
      <c r="MTP78" s="473"/>
      <c r="MTQ78" s="473"/>
      <c r="MTR78" s="473"/>
      <c r="MTS78" s="473"/>
      <c r="MTT78" s="473"/>
      <c r="MTU78" s="473"/>
      <c r="MTV78" s="473"/>
      <c r="MTW78" s="473"/>
      <c r="MTX78" s="473"/>
      <c r="MTY78" s="473"/>
      <c r="MTZ78" s="473"/>
      <c r="MUA78" s="473"/>
      <c r="MUB78" s="473"/>
      <c r="MUC78" s="473"/>
      <c r="MUD78" s="473"/>
      <c r="MUE78" s="473"/>
      <c r="MUF78" s="473"/>
      <c r="MUG78" s="473"/>
      <c r="MUH78" s="473"/>
      <c r="MUI78" s="473"/>
      <c r="MUJ78" s="473"/>
      <c r="MUK78" s="473"/>
      <c r="MUL78" s="473"/>
      <c r="MUM78" s="473"/>
      <c r="MUN78" s="473"/>
      <c r="MUO78" s="473"/>
      <c r="MUP78" s="473"/>
      <c r="MUQ78" s="473"/>
      <c r="MUR78" s="473"/>
      <c r="MUS78" s="473"/>
      <c r="MUT78" s="473"/>
      <c r="MUU78" s="473"/>
      <c r="MUV78" s="473"/>
      <c r="MUW78" s="473"/>
      <c r="MUX78" s="473"/>
      <c r="MUY78" s="473"/>
      <c r="MUZ78" s="473"/>
      <c r="MVA78" s="473"/>
      <c r="MVB78" s="473"/>
      <c r="MVC78" s="473"/>
      <c r="MVD78" s="473"/>
      <c r="MVE78" s="473"/>
      <c r="MVF78" s="473"/>
      <c r="MVG78" s="473"/>
      <c r="MVH78" s="473"/>
      <c r="MVI78" s="473"/>
      <c r="MVJ78" s="473"/>
      <c r="MVK78" s="473"/>
      <c r="MVL78" s="473"/>
      <c r="MVM78" s="473"/>
      <c r="MVN78" s="473"/>
      <c r="MVO78" s="473"/>
      <c r="MVP78" s="473"/>
      <c r="MVQ78" s="473"/>
      <c r="MVR78" s="473"/>
      <c r="MVS78" s="473"/>
      <c r="MVT78" s="473"/>
      <c r="MVU78" s="473"/>
      <c r="MVV78" s="473"/>
      <c r="MVW78" s="473"/>
      <c r="MVX78" s="473"/>
      <c r="MVY78" s="473"/>
      <c r="MVZ78" s="473"/>
      <c r="MWA78" s="473"/>
      <c r="MWB78" s="473"/>
      <c r="MWC78" s="473"/>
      <c r="MWD78" s="473"/>
      <c r="MWE78" s="473"/>
      <c r="MWF78" s="473"/>
      <c r="MWG78" s="473"/>
      <c r="MWH78" s="473"/>
      <c r="MWI78" s="473"/>
      <c r="MWJ78" s="473"/>
      <c r="MWK78" s="473"/>
      <c r="MWL78" s="473"/>
      <c r="MWM78" s="473"/>
      <c r="MWN78" s="473"/>
      <c r="MWO78" s="473"/>
      <c r="MWP78" s="473"/>
      <c r="MWQ78" s="473"/>
      <c r="MWR78" s="473"/>
      <c r="MWS78" s="473"/>
      <c r="MWT78" s="473"/>
      <c r="MWU78" s="473"/>
      <c r="MWV78" s="473"/>
      <c r="MWW78" s="473"/>
      <c r="MWX78" s="473"/>
      <c r="MWY78" s="473"/>
      <c r="MWZ78" s="473"/>
      <c r="MXA78" s="473"/>
      <c r="MXB78" s="473"/>
      <c r="MXC78" s="473"/>
      <c r="MXD78" s="473"/>
      <c r="MXE78" s="473"/>
      <c r="MXF78" s="473"/>
      <c r="MXG78" s="473"/>
      <c r="MXH78" s="473"/>
      <c r="MXI78" s="473"/>
      <c r="MXJ78" s="473"/>
      <c r="MXK78" s="473"/>
      <c r="MXL78" s="473"/>
      <c r="MXM78" s="473"/>
      <c r="MXN78" s="473"/>
      <c r="MXO78" s="473"/>
      <c r="MXP78" s="473"/>
      <c r="MXQ78" s="473"/>
      <c r="MXR78" s="473"/>
      <c r="MXS78" s="473"/>
      <c r="MXT78" s="473"/>
      <c r="MXU78" s="473"/>
      <c r="MXV78" s="473"/>
      <c r="MXW78" s="473"/>
      <c r="MXX78" s="473"/>
      <c r="MXY78" s="473"/>
      <c r="MXZ78" s="473"/>
      <c r="MYA78" s="473"/>
      <c r="MYB78" s="473"/>
      <c r="MYC78" s="473"/>
      <c r="MYD78" s="473"/>
      <c r="MYE78" s="473"/>
      <c r="MYF78" s="473"/>
      <c r="MYG78" s="473"/>
      <c r="MYH78" s="473"/>
      <c r="MYI78" s="473"/>
      <c r="MYJ78" s="473"/>
      <c r="MYK78" s="473"/>
      <c r="MYL78" s="473"/>
      <c r="MYM78" s="473"/>
      <c r="MYN78" s="473"/>
      <c r="MYO78" s="473"/>
      <c r="MYP78" s="473"/>
      <c r="MYQ78" s="473"/>
      <c r="MYR78" s="473"/>
      <c r="MYS78" s="473"/>
      <c r="MYT78" s="473"/>
      <c r="MYU78" s="473"/>
      <c r="MYV78" s="473"/>
      <c r="MYW78" s="473"/>
      <c r="MYX78" s="473"/>
      <c r="MYY78" s="473"/>
      <c r="MYZ78" s="473"/>
      <c r="MZA78" s="473"/>
      <c r="MZB78" s="473"/>
      <c r="MZC78" s="473"/>
      <c r="MZD78" s="473"/>
      <c r="MZE78" s="473"/>
      <c r="MZF78" s="473"/>
      <c r="MZG78" s="473"/>
      <c r="MZH78" s="473"/>
      <c r="MZI78" s="473"/>
      <c r="MZJ78" s="473"/>
      <c r="MZK78" s="473"/>
      <c r="MZL78" s="473"/>
      <c r="MZM78" s="473"/>
      <c r="MZN78" s="473"/>
      <c r="MZO78" s="473"/>
      <c r="MZP78" s="473"/>
      <c r="MZQ78" s="473"/>
      <c r="MZR78" s="473"/>
      <c r="MZS78" s="473"/>
      <c r="MZT78" s="473"/>
      <c r="MZU78" s="473"/>
      <c r="MZV78" s="473"/>
      <c r="MZW78" s="473"/>
      <c r="MZX78" s="473"/>
      <c r="MZY78" s="473"/>
      <c r="MZZ78" s="473"/>
      <c r="NAA78" s="473"/>
      <c r="NAB78" s="473"/>
      <c r="NAC78" s="473"/>
      <c r="NAD78" s="473"/>
      <c r="NAE78" s="473"/>
      <c r="NAF78" s="473"/>
      <c r="NAG78" s="473"/>
      <c r="NAH78" s="473"/>
      <c r="NAI78" s="473"/>
      <c r="NAJ78" s="473"/>
      <c r="NAK78" s="473"/>
      <c r="NAL78" s="473"/>
      <c r="NAM78" s="473"/>
      <c r="NAN78" s="473"/>
      <c r="NAO78" s="473"/>
      <c r="NAP78" s="473"/>
      <c r="NAQ78" s="473"/>
      <c r="NAR78" s="473"/>
      <c r="NAS78" s="473"/>
      <c r="NAT78" s="473"/>
      <c r="NAU78" s="473"/>
      <c r="NAV78" s="473"/>
      <c r="NAW78" s="473"/>
      <c r="NAX78" s="473"/>
      <c r="NAY78" s="473"/>
      <c r="NAZ78" s="473"/>
      <c r="NBA78" s="473"/>
      <c r="NBB78" s="473"/>
      <c r="NBC78" s="473"/>
      <c r="NBD78" s="473"/>
      <c r="NBE78" s="473"/>
      <c r="NBF78" s="473"/>
      <c r="NBG78" s="473"/>
      <c r="NBH78" s="473"/>
      <c r="NBI78" s="473"/>
      <c r="NBJ78" s="473"/>
      <c r="NBK78" s="473"/>
      <c r="NBL78" s="473"/>
      <c r="NBM78" s="473"/>
      <c r="NBN78" s="473"/>
      <c r="NBO78" s="473"/>
      <c r="NBP78" s="473"/>
      <c r="NBQ78" s="473"/>
      <c r="NBR78" s="473"/>
      <c r="NBS78" s="473"/>
      <c r="NBT78" s="473"/>
      <c r="NBU78" s="473"/>
      <c r="NBV78" s="473"/>
      <c r="NBW78" s="473"/>
      <c r="NBX78" s="473"/>
      <c r="NBY78" s="473"/>
      <c r="NBZ78" s="473"/>
      <c r="NCA78" s="473"/>
      <c r="NCB78" s="473"/>
      <c r="NCC78" s="473"/>
      <c r="NCD78" s="473"/>
      <c r="NCE78" s="473"/>
      <c r="NCF78" s="473"/>
      <c r="NCG78" s="473"/>
      <c r="NCH78" s="473"/>
      <c r="NCI78" s="473"/>
      <c r="NCJ78" s="473"/>
      <c r="NCK78" s="473"/>
      <c r="NCL78" s="473"/>
      <c r="NCM78" s="473"/>
      <c r="NCN78" s="473"/>
      <c r="NCO78" s="473"/>
      <c r="NCP78" s="473"/>
      <c r="NCQ78" s="473"/>
      <c r="NCR78" s="473"/>
      <c r="NCS78" s="473"/>
      <c r="NCT78" s="473"/>
      <c r="NCU78" s="473"/>
      <c r="NCV78" s="473"/>
      <c r="NCW78" s="473"/>
      <c r="NCX78" s="473"/>
      <c r="NCY78" s="473"/>
      <c r="NCZ78" s="473"/>
      <c r="NDA78" s="473"/>
      <c r="NDB78" s="473"/>
      <c r="NDC78" s="473"/>
      <c r="NDD78" s="473"/>
      <c r="NDE78" s="473"/>
      <c r="NDF78" s="473"/>
      <c r="NDG78" s="473"/>
      <c r="NDH78" s="473"/>
      <c r="NDI78" s="473"/>
      <c r="NDJ78" s="473"/>
      <c r="NDK78" s="473"/>
      <c r="NDL78" s="473"/>
      <c r="NDM78" s="473"/>
      <c r="NDN78" s="473"/>
      <c r="NDO78" s="473"/>
      <c r="NDP78" s="473"/>
      <c r="NDQ78" s="473"/>
      <c r="NDR78" s="473"/>
      <c r="NDS78" s="473"/>
      <c r="NDT78" s="473"/>
      <c r="NDU78" s="473"/>
      <c r="NDV78" s="473"/>
      <c r="NDW78" s="473"/>
      <c r="NDX78" s="473"/>
      <c r="NDY78" s="473"/>
      <c r="NDZ78" s="473"/>
      <c r="NEA78" s="473"/>
      <c r="NEB78" s="473"/>
      <c r="NEC78" s="473"/>
      <c r="NED78" s="473"/>
      <c r="NEE78" s="473"/>
      <c r="NEF78" s="473"/>
      <c r="NEG78" s="473"/>
      <c r="NEH78" s="473"/>
      <c r="NEI78" s="473"/>
      <c r="NEJ78" s="473"/>
      <c r="NEK78" s="473"/>
      <c r="NEL78" s="473"/>
      <c r="NEM78" s="473"/>
      <c r="NEN78" s="473"/>
      <c r="NEO78" s="473"/>
      <c r="NEP78" s="473"/>
      <c r="NEQ78" s="473"/>
      <c r="NER78" s="473"/>
      <c r="NES78" s="473"/>
      <c r="NET78" s="473"/>
      <c r="NEU78" s="473"/>
      <c r="NEV78" s="473"/>
      <c r="NEW78" s="473"/>
      <c r="NEX78" s="473"/>
      <c r="NEY78" s="473"/>
      <c r="NEZ78" s="473"/>
      <c r="NFA78" s="473"/>
      <c r="NFB78" s="473"/>
      <c r="NFC78" s="473"/>
      <c r="NFD78" s="473"/>
      <c r="NFE78" s="473"/>
      <c r="NFF78" s="473"/>
      <c r="NFG78" s="473"/>
      <c r="NFH78" s="473"/>
      <c r="NFI78" s="473"/>
      <c r="NFJ78" s="473"/>
      <c r="NFK78" s="473"/>
      <c r="NFL78" s="473"/>
      <c r="NFM78" s="473"/>
      <c r="NFN78" s="473"/>
      <c r="NFO78" s="473"/>
      <c r="NFP78" s="473"/>
      <c r="NFQ78" s="473"/>
      <c r="NFR78" s="473"/>
      <c r="NFS78" s="473"/>
      <c r="NFT78" s="473"/>
      <c r="NFU78" s="473"/>
      <c r="NFV78" s="473"/>
      <c r="NFW78" s="473"/>
      <c r="NFX78" s="473"/>
      <c r="NFY78" s="473"/>
      <c r="NFZ78" s="473"/>
      <c r="NGA78" s="473"/>
      <c r="NGB78" s="473"/>
      <c r="NGC78" s="473"/>
      <c r="NGD78" s="473"/>
      <c r="NGE78" s="473"/>
      <c r="NGF78" s="473"/>
      <c r="NGG78" s="473"/>
      <c r="NGH78" s="473"/>
      <c r="NGI78" s="473"/>
      <c r="NGJ78" s="473"/>
      <c r="NGK78" s="473"/>
      <c r="NGL78" s="473"/>
      <c r="NGM78" s="473"/>
      <c r="NGN78" s="473"/>
      <c r="NGO78" s="473"/>
      <c r="NGP78" s="473"/>
      <c r="NGQ78" s="473"/>
      <c r="NGR78" s="473"/>
      <c r="NGS78" s="473"/>
      <c r="NGT78" s="473"/>
      <c r="NGU78" s="473"/>
      <c r="NGV78" s="473"/>
      <c r="NGW78" s="473"/>
      <c r="NGX78" s="473"/>
      <c r="NGY78" s="473"/>
      <c r="NGZ78" s="473"/>
      <c r="NHA78" s="473"/>
      <c r="NHB78" s="473"/>
      <c r="NHC78" s="473"/>
      <c r="NHD78" s="473"/>
      <c r="NHE78" s="473"/>
      <c r="NHF78" s="473"/>
      <c r="NHG78" s="473"/>
      <c r="NHH78" s="473"/>
      <c r="NHI78" s="473"/>
      <c r="NHJ78" s="473"/>
      <c r="NHK78" s="473"/>
      <c r="NHL78" s="473"/>
      <c r="NHM78" s="473"/>
      <c r="NHN78" s="473"/>
      <c r="NHO78" s="473"/>
      <c r="NHP78" s="473"/>
      <c r="NHQ78" s="473"/>
      <c r="NHR78" s="473"/>
      <c r="NHS78" s="473"/>
      <c r="NHT78" s="473"/>
      <c r="NHU78" s="473"/>
      <c r="NHV78" s="473"/>
      <c r="NHW78" s="473"/>
      <c r="NHX78" s="473"/>
      <c r="NHY78" s="473"/>
      <c r="NHZ78" s="473"/>
      <c r="NIA78" s="473"/>
      <c r="NIB78" s="473"/>
      <c r="NIC78" s="473"/>
      <c r="NID78" s="473"/>
      <c r="NIE78" s="473"/>
      <c r="NIF78" s="473"/>
      <c r="NIG78" s="473"/>
      <c r="NIH78" s="473"/>
      <c r="NII78" s="473"/>
      <c r="NIJ78" s="473"/>
      <c r="NIK78" s="473"/>
      <c r="NIL78" s="473"/>
      <c r="NIM78" s="473"/>
      <c r="NIN78" s="473"/>
      <c r="NIO78" s="473"/>
      <c r="NIP78" s="473"/>
      <c r="NIQ78" s="473"/>
      <c r="NIR78" s="473"/>
      <c r="NIS78" s="473"/>
      <c r="NIT78" s="473"/>
      <c r="NIU78" s="473"/>
      <c r="NIV78" s="473"/>
      <c r="NIW78" s="473"/>
      <c r="NIX78" s="473"/>
      <c r="NIY78" s="473"/>
      <c r="NIZ78" s="473"/>
      <c r="NJA78" s="473"/>
      <c r="NJB78" s="473"/>
      <c r="NJC78" s="473"/>
      <c r="NJD78" s="473"/>
      <c r="NJE78" s="473"/>
      <c r="NJF78" s="473"/>
      <c r="NJG78" s="473"/>
      <c r="NJH78" s="473"/>
      <c r="NJI78" s="473"/>
      <c r="NJJ78" s="473"/>
      <c r="NJK78" s="473"/>
      <c r="NJL78" s="473"/>
      <c r="NJM78" s="473"/>
      <c r="NJN78" s="473"/>
      <c r="NJO78" s="473"/>
      <c r="NJP78" s="473"/>
      <c r="NJQ78" s="473"/>
      <c r="NJR78" s="473"/>
      <c r="NJS78" s="473"/>
      <c r="NJT78" s="473"/>
      <c r="NJU78" s="473"/>
      <c r="NJV78" s="473"/>
      <c r="NJW78" s="473"/>
      <c r="NJX78" s="473"/>
      <c r="NJY78" s="473"/>
      <c r="NJZ78" s="473"/>
      <c r="NKA78" s="473"/>
      <c r="NKB78" s="473"/>
      <c r="NKC78" s="473"/>
      <c r="NKD78" s="473"/>
      <c r="NKE78" s="473"/>
      <c r="NKF78" s="473"/>
      <c r="NKG78" s="473"/>
      <c r="NKH78" s="473"/>
      <c r="NKI78" s="473"/>
      <c r="NKJ78" s="473"/>
      <c r="NKK78" s="473"/>
      <c r="NKL78" s="473"/>
      <c r="NKM78" s="473"/>
      <c r="NKN78" s="473"/>
      <c r="NKO78" s="473"/>
      <c r="NKP78" s="473"/>
      <c r="NKQ78" s="473"/>
      <c r="NKR78" s="473"/>
      <c r="NKS78" s="473"/>
      <c r="NKT78" s="473"/>
      <c r="NKU78" s="473"/>
      <c r="NKV78" s="473"/>
      <c r="NKW78" s="473"/>
      <c r="NKX78" s="473"/>
      <c r="NKY78" s="473"/>
      <c r="NKZ78" s="473"/>
      <c r="NLA78" s="473"/>
      <c r="NLB78" s="473"/>
      <c r="NLC78" s="473"/>
      <c r="NLD78" s="473"/>
      <c r="NLE78" s="473"/>
      <c r="NLF78" s="473"/>
      <c r="NLG78" s="473"/>
      <c r="NLH78" s="473"/>
      <c r="NLI78" s="473"/>
      <c r="NLJ78" s="473"/>
      <c r="NLK78" s="473"/>
      <c r="NLL78" s="473"/>
      <c r="NLM78" s="473"/>
      <c r="NLN78" s="473"/>
      <c r="NLO78" s="473"/>
      <c r="NLP78" s="473"/>
      <c r="NLQ78" s="473"/>
      <c r="NLR78" s="473"/>
      <c r="NLS78" s="473"/>
      <c r="NLT78" s="473"/>
      <c r="NLU78" s="473"/>
      <c r="NLV78" s="473"/>
      <c r="NLW78" s="473"/>
      <c r="NLX78" s="473"/>
      <c r="NLY78" s="473"/>
      <c r="NLZ78" s="473"/>
      <c r="NMA78" s="473"/>
      <c r="NMB78" s="473"/>
      <c r="NMC78" s="473"/>
      <c r="NMD78" s="473"/>
      <c r="NME78" s="473"/>
      <c r="NMF78" s="473"/>
      <c r="NMG78" s="473"/>
      <c r="NMH78" s="473"/>
      <c r="NMI78" s="473"/>
      <c r="NMJ78" s="473"/>
      <c r="NMK78" s="473"/>
      <c r="NML78" s="473"/>
      <c r="NMM78" s="473"/>
      <c r="NMN78" s="473"/>
      <c r="NMO78" s="473"/>
      <c r="NMP78" s="473"/>
      <c r="NMQ78" s="473"/>
      <c r="NMR78" s="473"/>
      <c r="NMS78" s="473"/>
      <c r="NMT78" s="473"/>
      <c r="NMU78" s="473"/>
      <c r="NMV78" s="473"/>
      <c r="NMW78" s="473"/>
      <c r="NMX78" s="473"/>
      <c r="NMY78" s="473"/>
      <c r="NMZ78" s="473"/>
      <c r="NNA78" s="473"/>
      <c r="NNB78" s="473"/>
      <c r="NNC78" s="473"/>
      <c r="NND78" s="473"/>
      <c r="NNE78" s="473"/>
      <c r="NNF78" s="473"/>
      <c r="NNG78" s="473"/>
      <c r="NNH78" s="473"/>
      <c r="NNI78" s="473"/>
      <c r="NNJ78" s="473"/>
      <c r="NNK78" s="473"/>
      <c r="NNL78" s="473"/>
      <c r="NNM78" s="473"/>
      <c r="NNN78" s="473"/>
      <c r="NNO78" s="473"/>
      <c r="NNP78" s="473"/>
      <c r="NNQ78" s="473"/>
      <c r="NNR78" s="473"/>
      <c r="NNS78" s="473"/>
      <c r="NNT78" s="473"/>
      <c r="NNU78" s="473"/>
      <c r="NNV78" s="473"/>
      <c r="NNW78" s="473"/>
      <c r="NNX78" s="473"/>
      <c r="NNY78" s="473"/>
      <c r="NNZ78" s="473"/>
      <c r="NOA78" s="473"/>
      <c r="NOB78" s="473"/>
      <c r="NOC78" s="473"/>
      <c r="NOD78" s="473"/>
      <c r="NOE78" s="473"/>
      <c r="NOF78" s="473"/>
      <c r="NOG78" s="473"/>
      <c r="NOH78" s="473"/>
      <c r="NOI78" s="473"/>
      <c r="NOJ78" s="473"/>
      <c r="NOK78" s="473"/>
      <c r="NOL78" s="473"/>
      <c r="NOM78" s="473"/>
      <c r="NON78" s="473"/>
      <c r="NOO78" s="473"/>
      <c r="NOP78" s="473"/>
      <c r="NOQ78" s="473"/>
      <c r="NOR78" s="473"/>
      <c r="NOS78" s="473"/>
      <c r="NOT78" s="473"/>
      <c r="NOU78" s="473"/>
      <c r="NOV78" s="473"/>
      <c r="NOW78" s="473"/>
      <c r="NOX78" s="473"/>
      <c r="NOY78" s="473"/>
      <c r="NOZ78" s="473"/>
      <c r="NPA78" s="473"/>
      <c r="NPB78" s="473"/>
      <c r="NPC78" s="473"/>
      <c r="NPD78" s="473"/>
      <c r="NPE78" s="473"/>
      <c r="NPF78" s="473"/>
      <c r="NPG78" s="473"/>
      <c r="NPH78" s="473"/>
      <c r="NPI78" s="473"/>
      <c r="NPJ78" s="473"/>
      <c r="NPK78" s="473"/>
      <c r="NPL78" s="473"/>
      <c r="NPM78" s="473"/>
      <c r="NPN78" s="473"/>
      <c r="NPO78" s="473"/>
      <c r="NPP78" s="473"/>
      <c r="NPQ78" s="473"/>
      <c r="NPR78" s="473"/>
      <c r="NPS78" s="473"/>
      <c r="NPT78" s="473"/>
      <c r="NPU78" s="473"/>
      <c r="NPV78" s="473"/>
      <c r="NPW78" s="473"/>
      <c r="NPX78" s="473"/>
      <c r="NPY78" s="473"/>
      <c r="NPZ78" s="473"/>
      <c r="NQA78" s="473"/>
      <c r="NQB78" s="473"/>
      <c r="NQC78" s="473"/>
      <c r="NQD78" s="473"/>
      <c r="NQE78" s="473"/>
      <c r="NQF78" s="473"/>
      <c r="NQG78" s="473"/>
      <c r="NQH78" s="473"/>
      <c r="NQI78" s="473"/>
      <c r="NQJ78" s="473"/>
      <c r="NQK78" s="473"/>
      <c r="NQL78" s="473"/>
      <c r="NQM78" s="473"/>
      <c r="NQN78" s="473"/>
      <c r="NQO78" s="473"/>
      <c r="NQP78" s="473"/>
      <c r="NQQ78" s="473"/>
      <c r="NQR78" s="473"/>
      <c r="NQS78" s="473"/>
      <c r="NQT78" s="473"/>
      <c r="NQU78" s="473"/>
      <c r="NQV78" s="473"/>
      <c r="NQW78" s="473"/>
      <c r="NQX78" s="473"/>
      <c r="NQY78" s="473"/>
      <c r="NQZ78" s="473"/>
      <c r="NRA78" s="473"/>
      <c r="NRB78" s="473"/>
      <c r="NRC78" s="473"/>
      <c r="NRD78" s="473"/>
      <c r="NRE78" s="473"/>
      <c r="NRF78" s="473"/>
      <c r="NRG78" s="473"/>
      <c r="NRH78" s="473"/>
      <c r="NRI78" s="473"/>
      <c r="NRJ78" s="473"/>
      <c r="NRK78" s="473"/>
      <c r="NRL78" s="473"/>
      <c r="NRM78" s="473"/>
      <c r="NRN78" s="473"/>
      <c r="NRO78" s="473"/>
      <c r="NRP78" s="473"/>
      <c r="NRQ78" s="473"/>
      <c r="NRR78" s="473"/>
      <c r="NRS78" s="473"/>
      <c r="NRT78" s="473"/>
      <c r="NRU78" s="473"/>
      <c r="NRV78" s="473"/>
      <c r="NRW78" s="473"/>
      <c r="NRX78" s="473"/>
      <c r="NRY78" s="473"/>
      <c r="NRZ78" s="473"/>
      <c r="NSA78" s="473"/>
      <c r="NSB78" s="473"/>
      <c r="NSC78" s="473"/>
      <c r="NSD78" s="473"/>
      <c r="NSE78" s="473"/>
      <c r="NSF78" s="473"/>
      <c r="NSG78" s="473"/>
      <c r="NSH78" s="473"/>
      <c r="NSI78" s="473"/>
      <c r="NSJ78" s="473"/>
      <c r="NSK78" s="473"/>
      <c r="NSL78" s="473"/>
      <c r="NSM78" s="473"/>
      <c r="NSN78" s="473"/>
      <c r="NSO78" s="473"/>
      <c r="NSP78" s="473"/>
      <c r="NSQ78" s="473"/>
      <c r="NSR78" s="473"/>
      <c r="NSS78" s="473"/>
      <c r="NST78" s="473"/>
      <c r="NSU78" s="473"/>
      <c r="NSV78" s="473"/>
      <c r="NSW78" s="473"/>
      <c r="NSX78" s="473"/>
      <c r="NSY78" s="473"/>
      <c r="NSZ78" s="473"/>
      <c r="NTA78" s="473"/>
      <c r="NTB78" s="473"/>
      <c r="NTC78" s="473"/>
      <c r="NTD78" s="473"/>
      <c r="NTE78" s="473"/>
      <c r="NTF78" s="473"/>
      <c r="NTG78" s="473"/>
      <c r="NTH78" s="473"/>
      <c r="NTI78" s="473"/>
      <c r="NTJ78" s="473"/>
      <c r="NTK78" s="473"/>
      <c r="NTL78" s="473"/>
      <c r="NTM78" s="473"/>
      <c r="NTN78" s="473"/>
      <c r="NTO78" s="473"/>
      <c r="NTP78" s="473"/>
      <c r="NTQ78" s="473"/>
      <c r="NTR78" s="473"/>
      <c r="NTS78" s="473"/>
      <c r="NTT78" s="473"/>
      <c r="NTU78" s="473"/>
      <c r="NTV78" s="473"/>
      <c r="NTW78" s="473"/>
      <c r="NTX78" s="473"/>
      <c r="NTY78" s="473"/>
      <c r="NTZ78" s="473"/>
      <c r="NUA78" s="473"/>
      <c r="NUB78" s="473"/>
      <c r="NUC78" s="473"/>
      <c r="NUD78" s="473"/>
      <c r="NUE78" s="473"/>
      <c r="NUF78" s="473"/>
      <c r="NUG78" s="473"/>
      <c r="NUH78" s="473"/>
      <c r="NUI78" s="473"/>
      <c r="NUJ78" s="473"/>
      <c r="NUK78" s="473"/>
      <c r="NUL78" s="473"/>
      <c r="NUM78" s="473"/>
      <c r="NUN78" s="473"/>
      <c r="NUO78" s="473"/>
      <c r="NUP78" s="473"/>
      <c r="NUQ78" s="473"/>
      <c r="NUR78" s="473"/>
      <c r="NUS78" s="473"/>
      <c r="NUT78" s="473"/>
      <c r="NUU78" s="473"/>
      <c r="NUV78" s="473"/>
      <c r="NUW78" s="473"/>
      <c r="NUX78" s="473"/>
      <c r="NUY78" s="473"/>
      <c r="NUZ78" s="473"/>
      <c r="NVA78" s="473"/>
      <c r="NVB78" s="473"/>
      <c r="NVC78" s="473"/>
      <c r="NVD78" s="473"/>
      <c r="NVE78" s="473"/>
      <c r="NVF78" s="473"/>
      <c r="NVG78" s="473"/>
      <c r="NVH78" s="473"/>
      <c r="NVI78" s="473"/>
      <c r="NVJ78" s="473"/>
      <c r="NVK78" s="473"/>
      <c r="NVL78" s="473"/>
      <c r="NVM78" s="473"/>
      <c r="NVN78" s="473"/>
      <c r="NVO78" s="473"/>
      <c r="NVP78" s="473"/>
      <c r="NVQ78" s="473"/>
      <c r="NVR78" s="473"/>
      <c r="NVS78" s="473"/>
      <c r="NVT78" s="473"/>
      <c r="NVU78" s="473"/>
      <c r="NVV78" s="473"/>
      <c r="NVW78" s="473"/>
      <c r="NVX78" s="473"/>
      <c r="NVY78" s="473"/>
      <c r="NVZ78" s="473"/>
      <c r="NWA78" s="473"/>
      <c r="NWB78" s="473"/>
      <c r="NWC78" s="473"/>
      <c r="NWD78" s="473"/>
      <c r="NWE78" s="473"/>
      <c r="NWF78" s="473"/>
      <c r="NWG78" s="473"/>
      <c r="NWH78" s="473"/>
      <c r="NWI78" s="473"/>
      <c r="NWJ78" s="473"/>
      <c r="NWK78" s="473"/>
      <c r="NWL78" s="473"/>
      <c r="NWM78" s="473"/>
      <c r="NWN78" s="473"/>
      <c r="NWO78" s="473"/>
      <c r="NWP78" s="473"/>
      <c r="NWQ78" s="473"/>
      <c r="NWR78" s="473"/>
      <c r="NWS78" s="473"/>
      <c r="NWT78" s="473"/>
      <c r="NWU78" s="473"/>
      <c r="NWV78" s="473"/>
      <c r="NWW78" s="473"/>
      <c r="NWX78" s="473"/>
      <c r="NWY78" s="473"/>
      <c r="NWZ78" s="473"/>
      <c r="NXA78" s="473"/>
      <c r="NXB78" s="473"/>
      <c r="NXC78" s="473"/>
      <c r="NXD78" s="473"/>
      <c r="NXE78" s="473"/>
      <c r="NXF78" s="473"/>
      <c r="NXG78" s="473"/>
      <c r="NXH78" s="473"/>
      <c r="NXI78" s="473"/>
      <c r="NXJ78" s="473"/>
      <c r="NXK78" s="473"/>
      <c r="NXL78" s="473"/>
      <c r="NXM78" s="473"/>
      <c r="NXN78" s="473"/>
      <c r="NXO78" s="473"/>
      <c r="NXP78" s="473"/>
      <c r="NXQ78" s="473"/>
      <c r="NXR78" s="473"/>
      <c r="NXS78" s="473"/>
      <c r="NXT78" s="473"/>
      <c r="NXU78" s="473"/>
      <c r="NXV78" s="473"/>
      <c r="NXW78" s="473"/>
      <c r="NXX78" s="473"/>
      <c r="NXY78" s="473"/>
      <c r="NXZ78" s="473"/>
      <c r="NYA78" s="473"/>
      <c r="NYB78" s="473"/>
      <c r="NYC78" s="473"/>
      <c r="NYD78" s="473"/>
      <c r="NYE78" s="473"/>
      <c r="NYF78" s="473"/>
      <c r="NYG78" s="473"/>
      <c r="NYH78" s="473"/>
      <c r="NYI78" s="473"/>
      <c r="NYJ78" s="473"/>
      <c r="NYK78" s="473"/>
      <c r="NYL78" s="473"/>
      <c r="NYM78" s="473"/>
      <c r="NYN78" s="473"/>
      <c r="NYO78" s="473"/>
      <c r="NYP78" s="473"/>
      <c r="NYQ78" s="473"/>
      <c r="NYR78" s="473"/>
      <c r="NYS78" s="473"/>
      <c r="NYT78" s="473"/>
      <c r="NYU78" s="473"/>
      <c r="NYV78" s="473"/>
      <c r="NYW78" s="473"/>
      <c r="NYX78" s="473"/>
      <c r="NYY78" s="473"/>
      <c r="NYZ78" s="473"/>
      <c r="NZA78" s="473"/>
      <c r="NZB78" s="473"/>
      <c r="NZC78" s="473"/>
      <c r="NZD78" s="473"/>
      <c r="NZE78" s="473"/>
      <c r="NZF78" s="473"/>
      <c r="NZG78" s="473"/>
      <c r="NZH78" s="473"/>
      <c r="NZI78" s="473"/>
      <c r="NZJ78" s="473"/>
      <c r="NZK78" s="473"/>
      <c r="NZL78" s="473"/>
      <c r="NZM78" s="473"/>
      <c r="NZN78" s="473"/>
      <c r="NZO78" s="473"/>
      <c r="NZP78" s="473"/>
      <c r="NZQ78" s="473"/>
      <c r="NZR78" s="473"/>
      <c r="NZS78" s="473"/>
      <c r="NZT78" s="473"/>
      <c r="NZU78" s="473"/>
      <c r="NZV78" s="473"/>
      <c r="NZW78" s="473"/>
      <c r="NZX78" s="473"/>
      <c r="NZY78" s="473"/>
      <c r="NZZ78" s="473"/>
      <c r="OAA78" s="473"/>
      <c r="OAB78" s="473"/>
      <c r="OAC78" s="473"/>
      <c r="OAD78" s="473"/>
      <c r="OAE78" s="473"/>
      <c r="OAF78" s="473"/>
      <c r="OAG78" s="473"/>
      <c r="OAH78" s="473"/>
      <c r="OAI78" s="473"/>
      <c r="OAJ78" s="473"/>
      <c r="OAK78" s="473"/>
      <c r="OAL78" s="473"/>
      <c r="OAM78" s="473"/>
      <c r="OAN78" s="473"/>
      <c r="OAO78" s="473"/>
      <c r="OAP78" s="473"/>
      <c r="OAQ78" s="473"/>
      <c r="OAR78" s="473"/>
      <c r="OAS78" s="473"/>
      <c r="OAT78" s="473"/>
      <c r="OAU78" s="473"/>
      <c r="OAV78" s="473"/>
      <c r="OAW78" s="473"/>
      <c r="OAX78" s="473"/>
      <c r="OAY78" s="473"/>
      <c r="OAZ78" s="473"/>
      <c r="OBA78" s="473"/>
      <c r="OBB78" s="473"/>
      <c r="OBC78" s="473"/>
      <c r="OBD78" s="473"/>
      <c r="OBE78" s="473"/>
      <c r="OBF78" s="473"/>
      <c r="OBG78" s="473"/>
      <c r="OBH78" s="473"/>
      <c r="OBI78" s="473"/>
      <c r="OBJ78" s="473"/>
      <c r="OBK78" s="473"/>
      <c r="OBL78" s="473"/>
      <c r="OBM78" s="473"/>
      <c r="OBN78" s="473"/>
      <c r="OBO78" s="473"/>
      <c r="OBP78" s="473"/>
      <c r="OBQ78" s="473"/>
      <c r="OBR78" s="473"/>
      <c r="OBS78" s="473"/>
      <c r="OBT78" s="473"/>
      <c r="OBU78" s="473"/>
      <c r="OBV78" s="473"/>
      <c r="OBW78" s="473"/>
      <c r="OBX78" s="473"/>
      <c r="OBY78" s="473"/>
      <c r="OBZ78" s="473"/>
      <c r="OCA78" s="473"/>
      <c r="OCB78" s="473"/>
      <c r="OCC78" s="473"/>
      <c r="OCD78" s="473"/>
      <c r="OCE78" s="473"/>
      <c r="OCF78" s="473"/>
      <c r="OCG78" s="473"/>
      <c r="OCH78" s="473"/>
      <c r="OCI78" s="473"/>
      <c r="OCJ78" s="473"/>
      <c r="OCK78" s="473"/>
      <c r="OCL78" s="473"/>
      <c r="OCM78" s="473"/>
      <c r="OCN78" s="473"/>
      <c r="OCO78" s="473"/>
      <c r="OCP78" s="473"/>
      <c r="OCQ78" s="473"/>
      <c r="OCR78" s="473"/>
      <c r="OCS78" s="473"/>
      <c r="OCT78" s="473"/>
      <c r="OCU78" s="473"/>
      <c r="OCV78" s="473"/>
      <c r="OCW78" s="473"/>
      <c r="OCX78" s="473"/>
      <c r="OCY78" s="473"/>
      <c r="OCZ78" s="473"/>
      <c r="ODA78" s="473"/>
      <c r="ODB78" s="473"/>
      <c r="ODC78" s="473"/>
      <c r="ODD78" s="473"/>
      <c r="ODE78" s="473"/>
      <c r="ODF78" s="473"/>
      <c r="ODG78" s="473"/>
      <c r="ODH78" s="473"/>
      <c r="ODI78" s="473"/>
      <c r="ODJ78" s="473"/>
      <c r="ODK78" s="473"/>
      <c r="ODL78" s="473"/>
      <c r="ODM78" s="473"/>
      <c r="ODN78" s="473"/>
      <c r="ODO78" s="473"/>
      <c r="ODP78" s="473"/>
      <c r="ODQ78" s="473"/>
      <c r="ODR78" s="473"/>
      <c r="ODS78" s="473"/>
      <c r="ODT78" s="473"/>
      <c r="ODU78" s="473"/>
      <c r="ODV78" s="473"/>
      <c r="ODW78" s="473"/>
      <c r="ODX78" s="473"/>
      <c r="ODY78" s="473"/>
      <c r="ODZ78" s="473"/>
      <c r="OEA78" s="473"/>
      <c r="OEB78" s="473"/>
      <c r="OEC78" s="473"/>
      <c r="OED78" s="473"/>
      <c r="OEE78" s="473"/>
      <c r="OEF78" s="473"/>
      <c r="OEG78" s="473"/>
      <c r="OEH78" s="473"/>
      <c r="OEI78" s="473"/>
      <c r="OEJ78" s="473"/>
      <c r="OEK78" s="473"/>
      <c r="OEL78" s="473"/>
      <c r="OEM78" s="473"/>
      <c r="OEN78" s="473"/>
      <c r="OEO78" s="473"/>
      <c r="OEP78" s="473"/>
      <c r="OEQ78" s="473"/>
      <c r="OER78" s="473"/>
      <c r="OES78" s="473"/>
      <c r="OET78" s="473"/>
      <c r="OEU78" s="473"/>
      <c r="OEV78" s="473"/>
      <c r="OEW78" s="473"/>
      <c r="OEX78" s="473"/>
      <c r="OEY78" s="473"/>
      <c r="OEZ78" s="473"/>
      <c r="OFA78" s="473"/>
      <c r="OFB78" s="473"/>
      <c r="OFC78" s="473"/>
      <c r="OFD78" s="473"/>
      <c r="OFE78" s="473"/>
      <c r="OFF78" s="473"/>
      <c r="OFG78" s="473"/>
      <c r="OFH78" s="473"/>
      <c r="OFI78" s="473"/>
      <c r="OFJ78" s="473"/>
      <c r="OFK78" s="473"/>
      <c r="OFL78" s="473"/>
      <c r="OFM78" s="473"/>
      <c r="OFN78" s="473"/>
      <c r="OFO78" s="473"/>
      <c r="OFP78" s="473"/>
      <c r="OFQ78" s="473"/>
      <c r="OFR78" s="473"/>
      <c r="OFS78" s="473"/>
      <c r="OFT78" s="473"/>
      <c r="OFU78" s="473"/>
      <c r="OFV78" s="473"/>
      <c r="OFW78" s="473"/>
      <c r="OFX78" s="473"/>
      <c r="OFY78" s="473"/>
      <c r="OFZ78" s="473"/>
      <c r="OGA78" s="473"/>
      <c r="OGB78" s="473"/>
      <c r="OGC78" s="473"/>
      <c r="OGD78" s="473"/>
      <c r="OGE78" s="473"/>
      <c r="OGF78" s="473"/>
      <c r="OGG78" s="473"/>
      <c r="OGH78" s="473"/>
      <c r="OGI78" s="473"/>
      <c r="OGJ78" s="473"/>
      <c r="OGK78" s="473"/>
      <c r="OGL78" s="473"/>
      <c r="OGM78" s="473"/>
      <c r="OGN78" s="473"/>
      <c r="OGO78" s="473"/>
      <c r="OGP78" s="473"/>
      <c r="OGQ78" s="473"/>
      <c r="OGR78" s="473"/>
      <c r="OGS78" s="473"/>
      <c r="OGT78" s="473"/>
      <c r="OGU78" s="473"/>
      <c r="OGV78" s="473"/>
      <c r="OGW78" s="473"/>
      <c r="OGX78" s="473"/>
      <c r="OGY78" s="473"/>
      <c r="OGZ78" s="473"/>
      <c r="OHA78" s="473"/>
      <c r="OHB78" s="473"/>
      <c r="OHC78" s="473"/>
      <c r="OHD78" s="473"/>
      <c r="OHE78" s="473"/>
      <c r="OHF78" s="473"/>
      <c r="OHG78" s="473"/>
      <c r="OHH78" s="473"/>
      <c r="OHI78" s="473"/>
      <c r="OHJ78" s="473"/>
      <c r="OHK78" s="473"/>
      <c r="OHL78" s="473"/>
      <c r="OHM78" s="473"/>
      <c r="OHN78" s="473"/>
      <c r="OHO78" s="473"/>
      <c r="OHP78" s="473"/>
      <c r="OHQ78" s="473"/>
      <c r="OHR78" s="473"/>
      <c r="OHS78" s="473"/>
      <c r="OHT78" s="473"/>
      <c r="OHU78" s="473"/>
      <c r="OHV78" s="473"/>
      <c r="OHW78" s="473"/>
      <c r="OHX78" s="473"/>
      <c r="OHY78" s="473"/>
      <c r="OHZ78" s="473"/>
      <c r="OIA78" s="473"/>
      <c r="OIB78" s="473"/>
      <c r="OIC78" s="473"/>
      <c r="OID78" s="473"/>
      <c r="OIE78" s="473"/>
      <c r="OIF78" s="473"/>
      <c r="OIG78" s="473"/>
      <c r="OIH78" s="473"/>
      <c r="OII78" s="473"/>
      <c r="OIJ78" s="473"/>
      <c r="OIK78" s="473"/>
      <c r="OIL78" s="473"/>
      <c r="OIM78" s="473"/>
      <c r="OIN78" s="473"/>
      <c r="OIO78" s="473"/>
      <c r="OIP78" s="473"/>
      <c r="OIQ78" s="473"/>
      <c r="OIR78" s="473"/>
      <c r="OIS78" s="473"/>
      <c r="OIT78" s="473"/>
      <c r="OIU78" s="473"/>
      <c r="OIV78" s="473"/>
      <c r="OIW78" s="473"/>
      <c r="OIX78" s="473"/>
      <c r="OIY78" s="473"/>
      <c r="OIZ78" s="473"/>
      <c r="OJA78" s="473"/>
      <c r="OJB78" s="473"/>
      <c r="OJC78" s="473"/>
      <c r="OJD78" s="473"/>
      <c r="OJE78" s="473"/>
      <c r="OJF78" s="473"/>
      <c r="OJG78" s="473"/>
      <c r="OJH78" s="473"/>
      <c r="OJI78" s="473"/>
      <c r="OJJ78" s="473"/>
      <c r="OJK78" s="473"/>
      <c r="OJL78" s="473"/>
      <c r="OJM78" s="473"/>
      <c r="OJN78" s="473"/>
      <c r="OJO78" s="473"/>
      <c r="OJP78" s="473"/>
      <c r="OJQ78" s="473"/>
      <c r="OJR78" s="473"/>
      <c r="OJS78" s="473"/>
      <c r="OJT78" s="473"/>
      <c r="OJU78" s="473"/>
      <c r="OJV78" s="473"/>
      <c r="OJW78" s="473"/>
      <c r="OJX78" s="473"/>
      <c r="OJY78" s="473"/>
      <c r="OJZ78" s="473"/>
      <c r="OKA78" s="473"/>
      <c r="OKB78" s="473"/>
      <c r="OKC78" s="473"/>
      <c r="OKD78" s="473"/>
      <c r="OKE78" s="473"/>
      <c r="OKF78" s="473"/>
      <c r="OKG78" s="473"/>
      <c r="OKH78" s="473"/>
      <c r="OKI78" s="473"/>
      <c r="OKJ78" s="473"/>
      <c r="OKK78" s="473"/>
      <c r="OKL78" s="473"/>
      <c r="OKM78" s="473"/>
      <c r="OKN78" s="473"/>
      <c r="OKO78" s="473"/>
      <c r="OKP78" s="473"/>
      <c r="OKQ78" s="473"/>
      <c r="OKR78" s="473"/>
      <c r="OKS78" s="473"/>
      <c r="OKT78" s="473"/>
      <c r="OKU78" s="473"/>
      <c r="OKV78" s="473"/>
      <c r="OKW78" s="473"/>
      <c r="OKX78" s="473"/>
      <c r="OKY78" s="473"/>
      <c r="OKZ78" s="473"/>
      <c r="OLA78" s="473"/>
      <c r="OLB78" s="473"/>
      <c r="OLC78" s="473"/>
      <c r="OLD78" s="473"/>
      <c r="OLE78" s="473"/>
      <c r="OLF78" s="473"/>
      <c r="OLG78" s="473"/>
      <c r="OLH78" s="473"/>
      <c r="OLI78" s="473"/>
      <c r="OLJ78" s="473"/>
      <c r="OLK78" s="473"/>
      <c r="OLL78" s="473"/>
      <c r="OLM78" s="473"/>
      <c r="OLN78" s="473"/>
      <c r="OLO78" s="473"/>
      <c r="OLP78" s="473"/>
      <c r="OLQ78" s="473"/>
      <c r="OLR78" s="473"/>
      <c r="OLS78" s="473"/>
      <c r="OLT78" s="473"/>
      <c r="OLU78" s="473"/>
      <c r="OLV78" s="473"/>
      <c r="OLW78" s="473"/>
      <c r="OLX78" s="473"/>
      <c r="OLY78" s="473"/>
      <c r="OLZ78" s="473"/>
      <c r="OMA78" s="473"/>
      <c r="OMB78" s="473"/>
      <c r="OMC78" s="473"/>
      <c r="OMD78" s="473"/>
      <c r="OME78" s="473"/>
      <c r="OMF78" s="473"/>
      <c r="OMG78" s="473"/>
      <c r="OMH78" s="473"/>
      <c r="OMI78" s="473"/>
      <c r="OMJ78" s="473"/>
      <c r="OMK78" s="473"/>
      <c r="OML78" s="473"/>
      <c r="OMM78" s="473"/>
      <c r="OMN78" s="473"/>
      <c r="OMO78" s="473"/>
      <c r="OMP78" s="473"/>
      <c r="OMQ78" s="473"/>
      <c r="OMR78" s="473"/>
      <c r="OMS78" s="473"/>
      <c r="OMT78" s="473"/>
      <c r="OMU78" s="473"/>
      <c r="OMV78" s="473"/>
      <c r="OMW78" s="473"/>
      <c r="OMX78" s="473"/>
      <c r="OMY78" s="473"/>
      <c r="OMZ78" s="473"/>
      <c r="ONA78" s="473"/>
      <c r="ONB78" s="473"/>
      <c r="ONC78" s="473"/>
      <c r="OND78" s="473"/>
      <c r="ONE78" s="473"/>
      <c r="ONF78" s="473"/>
      <c r="ONG78" s="473"/>
      <c r="ONH78" s="473"/>
      <c r="ONI78" s="473"/>
      <c r="ONJ78" s="473"/>
      <c r="ONK78" s="473"/>
      <c r="ONL78" s="473"/>
      <c r="ONM78" s="473"/>
      <c r="ONN78" s="473"/>
      <c r="ONO78" s="473"/>
      <c r="ONP78" s="473"/>
      <c r="ONQ78" s="473"/>
      <c r="ONR78" s="473"/>
      <c r="ONS78" s="473"/>
      <c r="ONT78" s="473"/>
      <c r="ONU78" s="473"/>
      <c r="ONV78" s="473"/>
      <c r="ONW78" s="473"/>
      <c r="ONX78" s="473"/>
      <c r="ONY78" s="473"/>
      <c r="ONZ78" s="473"/>
      <c r="OOA78" s="473"/>
      <c r="OOB78" s="473"/>
      <c r="OOC78" s="473"/>
      <c r="OOD78" s="473"/>
      <c r="OOE78" s="473"/>
      <c r="OOF78" s="473"/>
      <c r="OOG78" s="473"/>
      <c r="OOH78" s="473"/>
      <c r="OOI78" s="473"/>
      <c r="OOJ78" s="473"/>
      <c r="OOK78" s="473"/>
      <c r="OOL78" s="473"/>
      <c r="OOM78" s="473"/>
      <c r="OON78" s="473"/>
      <c r="OOO78" s="473"/>
      <c r="OOP78" s="473"/>
      <c r="OOQ78" s="473"/>
      <c r="OOR78" s="473"/>
      <c r="OOS78" s="473"/>
      <c r="OOT78" s="473"/>
      <c r="OOU78" s="473"/>
      <c r="OOV78" s="473"/>
      <c r="OOW78" s="473"/>
      <c r="OOX78" s="473"/>
      <c r="OOY78" s="473"/>
      <c r="OOZ78" s="473"/>
      <c r="OPA78" s="473"/>
      <c r="OPB78" s="473"/>
      <c r="OPC78" s="473"/>
      <c r="OPD78" s="473"/>
      <c r="OPE78" s="473"/>
      <c r="OPF78" s="473"/>
      <c r="OPG78" s="473"/>
      <c r="OPH78" s="473"/>
      <c r="OPI78" s="473"/>
      <c r="OPJ78" s="473"/>
      <c r="OPK78" s="473"/>
      <c r="OPL78" s="473"/>
      <c r="OPM78" s="473"/>
      <c r="OPN78" s="473"/>
      <c r="OPO78" s="473"/>
      <c r="OPP78" s="473"/>
      <c r="OPQ78" s="473"/>
      <c r="OPR78" s="473"/>
      <c r="OPS78" s="473"/>
      <c r="OPT78" s="473"/>
      <c r="OPU78" s="473"/>
      <c r="OPV78" s="473"/>
      <c r="OPW78" s="473"/>
      <c r="OPX78" s="473"/>
      <c r="OPY78" s="473"/>
      <c r="OPZ78" s="473"/>
      <c r="OQA78" s="473"/>
      <c r="OQB78" s="473"/>
      <c r="OQC78" s="473"/>
      <c r="OQD78" s="473"/>
      <c r="OQE78" s="473"/>
      <c r="OQF78" s="473"/>
      <c r="OQG78" s="473"/>
      <c r="OQH78" s="473"/>
      <c r="OQI78" s="473"/>
      <c r="OQJ78" s="473"/>
      <c r="OQK78" s="473"/>
      <c r="OQL78" s="473"/>
      <c r="OQM78" s="473"/>
      <c r="OQN78" s="473"/>
      <c r="OQO78" s="473"/>
      <c r="OQP78" s="473"/>
      <c r="OQQ78" s="473"/>
      <c r="OQR78" s="473"/>
      <c r="OQS78" s="473"/>
      <c r="OQT78" s="473"/>
      <c r="OQU78" s="473"/>
      <c r="OQV78" s="473"/>
      <c r="OQW78" s="473"/>
      <c r="OQX78" s="473"/>
      <c r="OQY78" s="473"/>
      <c r="OQZ78" s="473"/>
      <c r="ORA78" s="473"/>
      <c r="ORB78" s="473"/>
      <c r="ORC78" s="473"/>
      <c r="ORD78" s="473"/>
      <c r="ORE78" s="473"/>
      <c r="ORF78" s="473"/>
      <c r="ORG78" s="473"/>
      <c r="ORH78" s="473"/>
      <c r="ORI78" s="473"/>
      <c r="ORJ78" s="473"/>
      <c r="ORK78" s="473"/>
      <c r="ORL78" s="473"/>
      <c r="ORM78" s="473"/>
      <c r="ORN78" s="473"/>
      <c r="ORO78" s="473"/>
      <c r="ORP78" s="473"/>
      <c r="ORQ78" s="473"/>
      <c r="ORR78" s="473"/>
      <c r="ORS78" s="473"/>
      <c r="ORT78" s="473"/>
      <c r="ORU78" s="473"/>
      <c r="ORV78" s="473"/>
      <c r="ORW78" s="473"/>
      <c r="ORX78" s="473"/>
      <c r="ORY78" s="473"/>
      <c r="ORZ78" s="473"/>
      <c r="OSA78" s="473"/>
      <c r="OSB78" s="473"/>
      <c r="OSC78" s="473"/>
      <c r="OSD78" s="473"/>
      <c r="OSE78" s="473"/>
      <c r="OSF78" s="473"/>
      <c r="OSG78" s="473"/>
      <c r="OSH78" s="473"/>
      <c r="OSI78" s="473"/>
      <c r="OSJ78" s="473"/>
      <c r="OSK78" s="473"/>
      <c r="OSL78" s="473"/>
      <c r="OSM78" s="473"/>
      <c r="OSN78" s="473"/>
      <c r="OSO78" s="473"/>
      <c r="OSP78" s="473"/>
      <c r="OSQ78" s="473"/>
      <c r="OSR78" s="473"/>
      <c r="OSS78" s="473"/>
      <c r="OST78" s="473"/>
      <c r="OSU78" s="473"/>
      <c r="OSV78" s="473"/>
      <c r="OSW78" s="473"/>
      <c r="OSX78" s="473"/>
      <c r="OSY78" s="473"/>
      <c r="OSZ78" s="473"/>
      <c r="OTA78" s="473"/>
      <c r="OTB78" s="473"/>
      <c r="OTC78" s="473"/>
      <c r="OTD78" s="473"/>
      <c r="OTE78" s="473"/>
      <c r="OTF78" s="473"/>
      <c r="OTG78" s="473"/>
      <c r="OTH78" s="473"/>
      <c r="OTI78" s="473"/>
      <c r="OTJ78" s="473"/>
      <c r="OTK78" s="473"/>
      <c r="OTL78" s="473"/>
      <c r="OTM78" s="473"/>
      <c r="OTN78" s="473"/>
      <c r="OTO78" s="473"/>
      <c r="OTP78" s="473"/>
      <c r="OTQ78" s="473"/>
      <c r="OTR78" s="473"/>
      <c r="OTS78" s="473"/>
      <c r="OTT78" s="473"/>
      <c r="OTU78" s="473"/>
      <c r="OTV78" s="473"/>
      <c r="OTW78" s="473"/>
      <c r="OTX78" s="473"/>
      <c r="OTY78" s="473"/>
      <c r="OTZ78" s="473"/>
      <c r="OUA78" s="473"/>
      <c r="OUB78" s="473"/>
      <c r="OUC78" s="473"/>
      <c r="OUD78" s="473"/>
      <c r="OUE78" s="473"/>
      <c r="OUF78" s="473"/>
      <c r="OUG78" s="473"/>
      <c r="OUH78" s="473"/>
      <c r="OUI78" s="473"/>
      <c r="OUJ78" s="473"/>
      <c r="OUK78" s="473"/>
      <c r="OUL78" s="473"/>
      <c r="OUM78" s="473"/>
      <c r="OUN78" s="473"/>
      <c r="OUO78" s="473"/>
      <c r="OUP78" s="473"/>
      <c r="OUQ78" s="473"/>
      <c r="OUR78" s="473"/>
      <c r="OUS78" s="473"/>
      <c r="OUT78" s="473"/>
      <c r="OUU78" s="473"/>
      <c r="OUV78" s="473"/>
      <c r="OUW78" s="473"/>
      <c r="OUX78" s="473"/>
      <c r="OUY78" s="473"/>
      <c r="OUZ78" s="473"/>
      <c r="OVA78" s="473"/>
      <c r="OVB78" s="473"/>
      <c r="OVC78" s="473"/>
      <c r="OVD78" s="473"/>
      <c r="OVE78" s="473"/>
      <c r="OVF78" s="473"/>
      <c r="OVG78" s="473"/>
      <c r="OVH78" s="473"/>
      <c r="OVI78" s="473"/>
      <c r="OVJ78" s="473"/>
      <c r="OVK78" s="473"/>
      <c r="OVL78" s="473"/>
      <c r="OVM78" s="473"/>
      <c r="OVN78" s="473"/>
      <c r="OVO78" s="473"/>
      <c r="OVP78" s="473"/>
      <c r="OVQ78" s="473"/>
      <c r="OVR78" s="473"/>
      <c r="OVS78" s="473"/>
      <c r="OVT78" s="473"/>
      <c r="OVU78" s="473"/>
      <c r="OVV78" s="473"/>
      <c r="OVW78" s="473"/>
      <c r="OVX78" s="473"/>
      <c r="OVY78" s="473"/>
      <c r="OVZ78" s="473"/>
      <c r="OWA78" s="473"/>
      <c r="OWB78" s="473"/>
      <c r="OWC78" s="473"/>
      <c r="OWD78" s="473"/>
      <c r="OWE78" s="473"/>
      <c r="OWF78" s="473"/>
      <c r="OWG78" s="473"/>
      <c r="OWH78" s="473"/>
      <c r="OWI78" s="473"/>
      <c r="OWJ78" s="473"/>
      <c r="OWK78" s="473"/>
      <c r="OWL78" s="473"/>
      <c r="OWM78" s="473"/>
      <c r="OWN78" s="473"/>
      <c r="OWO78" s="473"/>
      <c r="OWP78" s="473"/>
      <c r="OWQ78" s="473"/>
      <c r="OWR78" s="473"/>
      <c r="OWS78" s="473"/>
      <c r="OWT78" s="473"/>
      <c r="OWU78" s="473"/>
      <c r="OWV78" s="473"/>
      <c r="OWW78" s="473"/>
      <c r="OWX78" s="473"/>
      <c r="OWY78" s="473"/>
      <c r="OWZ78" s="473"/>
      <c r="OXA78" s="473"/>
      <c r="OXB78" s="473"/>
      <c r="OXC78" s="473"/>
      <c r="OXD78" s="473"/>
      <c r="OXE78" s="473"/>
      <c r="OXF78" s="473"/>
      <c r="OXG78" s="473"/>
      <c r="OXH78" s="473"/>
      <c r="OXI78" s="473"/>
      <c r="OXJ78" s="473"/>
      <c r="OXK78" s="473"/>
      <c r="OXL78" s="473"/>
      <c r="OXM78" s="473"/>
      <c r="OXN78" s="473"/>
      <c r="OXO78" s="473"/>
      <c r="OXP78" s="473"/>
      <c r="OXQ78" s="473"/>
      <c r="OXR78" s="473"/>
      <c r="OXS78" s="473"/>
      <c r="OXT78" s="473"/>
      <c r="OXU78" s="473"/>
      <c r="OXV78" s="473"/>
      <c r="OXW78" s="473"/>
      <c r="OXX78" s="473"/>
      <c r="OXY78" s="473"/>
      <c r="OXZ78" s="473"/>
      <c r="OYA78" s="473"/>
      <c r="OYB78" s="473"/>
      <c r="OYC78" s="473"/>
      <c r="OYD78" s="473"/>
      <c r="OYE78" s="473"/>
      <c r="OYF78" s="473"/>
      <c r="OYG78" s="473"/>
      <c r="OYH78" s="473"/>
      <c r="OYI78" s="473"/>
      <c r="OYJ78" s="473"/>
      <c r="OYK78" s="473"/>
      <c r="OYL78" s="473"/>
      <c r="OYM78" s="473"/>
      <c r="OYN78" s="473"/>
      <c r="OYO78" s="473"/>
      <c r="OYP78" s="473"/>
      <c r="OYQ78" s="473"/>
      <c r="OYR78" s="473"/>
      <c r="OYS78" s="473"/>
      <c r="OYT78" s="473"/>
      <c r="OYU78" s="473"/>
      <c r="OYV78" s="473"/>
      <c r="OYW78" s="473"/>
      <c r="OYX78" s="473"/>
      <c r="OYY78" s="473"/>
      <c r="OYZ78" s="473"/>
      <c r="OZA78" s="473"/>
      <c r="OZB78" s="473"/>
      <c r="OZC78" s="473"/>
      <c r="OZD78" s="473"/>
      <c r="OZE78" s="473"/>
      <c r="OZF78" s="473"/>
      <c r="OZG78" s="473"/>
      <c r="OZH78" s="473"/>
      <c r="OZI78" s="473"/>
      <c r="OZJ78" s="473"/>
      <c r="OZK78" s="473"/>
      <c r="OZL78" s="473"/>
      <c r="OZM78" s="473"/>
      <c r="OZN78" s="473"/>
      <c r="OZO78" s="473"/>
      <c r="OZP78" s="473"/>
      <c r="OZQ78" s="473"/>
      <c r="OZR78" s="473"/>
      <c r="OZS78" s="473"/>
      <c r="OZT78" s="473"/>
      <c r="OZU78" s="473"/>
      <c r="OZV78" s="473"/>
      <c r="OZW78" s="473"/>
      <c r="OZX78" s="473"/>
      <c r="OZY78" s="473"/>
      <c r="OZZ78" s="473"/>
      <c r="PAA78" s="473"/>
      <c r="PAB78" s="473"/>
      <c r="PAC78" s="473"/>
      <c r="PAD78" s="473"/>
      <c r="PAE78" s="473"/>
      <c r="PAF78" s="473"/>
      <c r="PAG78" s="473"/>
      <c r="PAH78" s="473"/>
      <c r="PAI78" s="473"/>
      <c r="PAJ78" s="473"/>
      <c r="PAK78" s="473"/>
      <c r="PAL78" s="473"/>
      <c r="PAM78" s="473"/>
      <c r="PAN78" s="473"/>
      <c r="PAO78" s="473"/>
      <c r="PAP78" s="473"/>
      <c r="PAQ78" s="473"/>
      <c r="PAR78" s="473"/>
      <c r="PAS78" s="473"/>
      <c r="PAT78" s="473"/>
      <c r="PAU78" s="473"/>
      <c r="PAV78" s="473"/>
      <c r="PAW78" s="473"/>
      <c r="PAX78" s="473"/>
      <c r="PAY78" s="473"/>
      <c r="PAZ78" s="473"/>
      <c r="PBA78" s="473"/>
      <c r="PBB78" s="473"/>
      <c r="PBC78" s="473"/>
      <c r="PBD78" s="473"/>
      <c r="PBE78" s="473"/>
      <c r="PBF78" s="473"/>
      <c r="PBG78" s="473"/>
      <c r="PBH78" s="473"/>
      <c r="PBI78" s="473"/>
      <c r="PBJ78" s="473"/>
      <c r="PBK78" s="473"/>
      <c r="PBL78" s="473"/>
      <c r="PBM78" s="473"/>
      <c r="PBN78" s="473"/>
      <c r="PBO78" s="473"/>
      <c r="PBP78" s="473"/>
      <c r="PBQ78" s="473"/>
      <c r="PBR78" s="473"/>
      <c r="PBS78" s="473"/>
      <c r="PBT78" s="473"/>
      <c r="PBU78" s="473"/>
      <c r="PBV78" s="473"/>
      <c r="PBW78" s="473"/>
      <c r="PBX78" s="473"/>
      <c r="PBY78" s="473"/>
      <c r="PBZ78" s="473"/>
      <c r="PCA78" s="473"/>
      <c r="PCB78" s="473"/>
      <c r="PCC78" s="473"/>
      <c r="PCD78" s="473"/>
      <c r="PCE78" s="473"/>
      <c r="PCF78" s="473"/>
      <c r="PCG78" s="473"/>
      <c r="PCH78" s="473"/>
      <c r="PCI78" s="473"/>
      <c r="PCJ78" s="473"/>
      <c r="PCK78" s="473"/>
      <c r="PCL78" s="473"/>
      <c r="PCM78" s="473"/>
      <c r="PCN78" s="473"/>
      <c r="PCO78" s="473"/>
      <c r="PCP78" s="473"/>
      <c r="PCQ78" s="473"/>
      <c r="PCR78" s="473"/>
      <c r="PCS78" s="473"/>
      <c r="PCT78" s="473"/>
      <c r="PCU78" s="473"/>
      <c r="PCV78" s="473"/>
      <c r="PCW78" s="473"/>
      <c r="PCX78" s="473"/>
      <c r="PCY78" s="473"/>
      <c r="PCZ78" s="473"/>
      <c r="PDA78" s="473"/>
      <c r="PDB78" s="473"/>
      <c r="PDC78" s="473"/>
      <c r="PDD78" s="473"/>
      <c r="PDE78" s="473"/>
      <c r="PDF78" s="473"/>
      <c r="PDG78" s="473"/>
      <c r="PDH78" s="473"/>
      <c r="PDI78" s="473"/>
      <c r="PDJ78" s="473"/>
      <c r="PDK78" s="473"/>
      <c r="PDL78" s="473"/>
      <c r="PDM78" s="473"/>
      <c r="PDN78" s="473"/>
      <c r="PDO78" s="473"/>
      <c r="PDP78" s="473"/>
      <c r="PDQ78" s="473"/>
      <c r="PDR78" s="473"/>
      <c r="PDS78" s="473"/>
      <c r="PDT78" s="473"/>
      <c r="PDU78" s="473"/>
      <c r="PDV78" s="473"/>
      <c r="PDW78" s="473"/>
      <c r="PDX78" s="473"/>
      <c r="PDY78" s="473"/>
      <c r="PDZ78" s="473"/>
      <c r="PEA78" s="473"/>
      <c r="PEB78" s="473"/>
      <c r="PEC78" s="473"/>
      <c r="PED78" s="473"/>
      <c r="PEE78" s="473"/>
      <c r="PEF78" s="473"/>
      <c r="PEG78" s="473"/>
      <c r="PEH78" s="473"/>
      <c r="PEI78" s="473"/>
      <c r="PEJ78" s="473"/>
      <c r="PEK78" s="473"/>
      <c r="PEL78" s="473"/>
      <c r="PEM78" s="473"/>
      <c r="PEN78" s="473"/>
      <c r="PEO78" s="473"/>
      <c r="PEP78" s="473"/>
      <c r="PEQ78" s="473"/>
      <c r="PER78" s="473"/>
      <c r="PES78" s="473"/>
      <c r="PET78" s="473"/>
      <c r="PEU78" s="473"/>
      <c r="PEV78" s="473"/>
      <c r="PEW78" s="473"/>
      <c r="PEX78" s="473"/>
      <c r="PEY78" s="473"/>
      <c r="PEZ78" s="473"/>
      <c r="PFA78" s="473"/>
      <c r="PFB78" s="473"/>
      <c r="PFC78" s="473"/>
      <c r="PFD78" s="473"/>
      <c r="PFE78" s="473"/>
      <c r="PFF78" s="473"/>
      <c r="PFG78" s="473"/>
      <c r="PFH78" s="473"/>
      <c r="PFI78" s="473"/>
      <c r="PFJ78" s="473"/>
      <c r="PFK78" s="473"/>
      <c r="PFL78" s="473"/>
      <c r="PFM78" s="473"/>
      <c r="PFN78" s="473"/>
      <c r="PFO78" s="473"/>
      <c r="PFP78" s="473"/>
      <c r="PFQ78" s="473"/>
      <c r="PFR78" s="473"/>
      <c r="PFS78" s="473"/>
      <c r="PFT78" s="473"/>
      <c r="PFU78" s="473"/>
      <c r="PFV78" s="473"/>
      <c r="PFW78" s="473"/>
      <c r="PFX78" s="473"/>
      <c r="PFY78" s="473"/>
      <c r="PFZ78" s="473"/>
      <c r="PGA78" s="473"/>
      <c r="PGB78" s="473"/>
      <c r="PGC78" s="473"/>
      <c r="PGD78" s="473"/>
      <c r="PGE78" s="473"/>
      <c r="PGF78" s="473"/>
      <c r="PGG78" s="473"/>
      <c r="PGH78" s="473"/>
      <c r="PGI78" s="473"/>
      <c r="PGJ78" s="473"/>
      <c r="PGK78" s="473"/>
      <c r="PGL78" s="473"/>
      <c r="PGM78" s="473"/>
      <c r="PGN78" s="473"/>
      <c r="PGO78" s="473"/>
      <c r="PGP78" s="473"/>
      <c r="PGQ78" s="473"/>
      <c r="PGR78" s="473"/>
      <c r="PGS78" s="473"/>
      <c r="PGT78" s="473"/>
      <c r="PGU78" s="473"/>
      <c r="PGV78" s="473"/>
      <c r="PGW78" s="473"/>
      <c r="PGX78" s="473"/>
      <c r="PGY78" s="473"/>
      <c r="PGZ78" s="473"/>
      <c r="PHA78" s="473"/>
      <c r="PHB78" s="473"/>
      <c r="PHC78" s="473"/>
      <c r="PHD78" s="473"/>
      <c r="PHE78" s="473"/>
      <c r="PHF78" s="473"/>
      <c r="PHG78" s="473"/>
      <c r="PHH78" s="473"/>
      <c r="PHI78" s="473"/>
      <c r="PHJ78" s="473"/>
      <c r="PHK78" s="473"/>
      <c r="PHL78" s="473"/>
      <c r="PHM78" s="473"/>
      <c r="PHN78" s="473"/>
      <c r="PHO78" s="473"/>
      <c r="PHP78" s="473"/>
      <c r="PHQ78" s="473"/>
      <c r="PHR78" s="473"/>
      <c r="PHS78" s="473"/>
      <c r="PHT78" s="473"/>
      <c r="PHU78" s="473"/>
      <c r="PHV78" s="473"/>
      <c r="PHW78" s="473"/>
      <c r="PHX78" s="473"/>
      <c r="PHY78" s="473"/>
      <c r="PHZ78" s="473"/>
      <c r="PIA78" s="473"/>
      <c r="PIB78" s="473"/>
      <c r="PIC78" s="473"/>
      <c r="PID78" s="473"/>
      <c r="PIE78" s="473"/>
      <c r="PIF78" s="473"/>
      <c r="PIG78" s="473"/>
      <c r="PIH78" s="473"/>
      <c r="PII78" s="473"/>
      <c r="PIJ78" s="473"/>
      <c r="PIK78" s="473"/>
      <c r="PIL78" s="473"/>
      <c r="PIM78" s="473"/>
      <c r="PIN78" s="473"/>
      <c r="PIO78" s="473"/>
      <c r="PIP78" s="473"/>
      <c r="PIQ78" s="473"/>
      <c r="PIR78" s="473"/>
      <c r="PIS78" s="473"/>
      <c r="PIT78" s="473"/>
      <c r="PIU78" s="473"/>
      <c r="PIV78" s="473"/>
      <c r="PIW78" s="473"/>
      <c r="PIX78" s="473"/>
      <c r="PIY78" s="473"/>
      <c r="PIZ78" s="473"/>
      <c r="PJA78" s="473"/>
      <c r="PJB78" s="473"/>
      <c r="PJC78" s="473"/>
      <c r="PJD78" s="473"/>
      <c r="PJE78" s="473"/>
      <c r="PJF78" s="473"/>
      <c r="PJG78" s="473"/>
      <c r="PJH78" s="473"/>
      <c r="PJI78" s="473"/>
      <c r="PJJ78" s="473"/>
      <c r="PJK78" s="473"/>
      <c r="PJL78" s="473"/>
      <c r="PJM78" s="473"/>
      <c r="PJN78" s="473"/>
      <c r="PJO78" s="473"/>
      <c r="PJP78" s="473"/>
      <c r="PJQ78" s="473"/>
      <c r="PJR78" s="473"/>
      <c r="PJS78" s="473"/>
      <c r="PJT78" s="473"/>
      <c r="PJU78" s="473"/>
      <c r="PJV78" s="473"/>
      <c r="PJW78" s="473"/>
      <c r="PJX78" s="473"/>
      <c r="PJY78" s="473"/>
      <c r="PJZ78" s="473"/>
      <c r="PKA78" s="473"/>
      <c r="PKB78" s="473"/>
      <c r="PKC78" s="473"/>
      <c r="PKD78" s="473"/>
      <c r="PKE78" s="473"/>
      <c r="PKF78" s="473"/>
      <c r="PKG78" s="473"/>
      <c r="PKH78" s="473"/>
      <c r="PKI78" s="473"/>
      <c r="PKJ78" s="473"/>
      <c r="PKK78" s="473"/>
      <c r="PKL78" s="473"/>
      <c r="PKM78" s="473"/>
      <c r="PKN78" s="473"/>
      <c r="PKO78" s="473"/>
      <c r="PKP78" s="473"/>
      <c r="PKQ78" s="473"/>
      <c r="PKR78" s="473"/>
      <c r="PKS78" s="473"/>
      <c r="PKT78" s="473"/>
      <c r="PKU78" s="473"/>
      <c r="PKV78" s="473"/>
      <c r="PKW78" s="473"/>
      <c r="PKX78" s="473"/>
      <c r="PKY78" s="473"/>
      <c r="PKZ78" s="473"/>
      <c r="PLA78" s="473"/>
      <c r="PLB78" s="473"/>
      <c r="PLC78" s="473"/>
      <c r="PLD78" s="473"/>
      <c r="PLE78" s="473"/>
      <c r="PLF78" s="473"/>
      <c r="PLG78" s="473"/>
      <c r="PLH78" s="473"/>
      <c r="PLI78" s="473"/>
      <c r="PLJ78" s="473"/>
      <c r="PLK78" s="473"/>
      <c r="PLL78" s="473"/>
      <c r="PLM78" s="473"/>
      <c r="PLN78" s="473"/>
      <c r="PLO78" s="473"/>
      <c r="PLP78" s="473"/>
      <c r="PLQ78" s="473"/>
      <c r="PLR78" s="473"/>
      <c r="PLS78" s="473"/>
      <c r="PLT78" s="473"/>
      <c r="PLU78" s="473"/>
      <c r="PLV78" s="473"/>
      <c r="PLW78" s="473"/>
      <c r="PLX78" s="473"/>
      <c r="PLY78" s="473"/>
      <c r="PLZ78" s="473"/>
      <c r="PMA78" s="473"/>
      <c r="PMB78" s="473"/>
      <c r="PMC78" s="473"/>
      <c r="PMD78" s="473"/>
      <c r="PME78" s="473"/>
      <c r="PMF78" s="473"/>
      <c r="PMG78" s="473"/>
      <c r="PMH78" s="473"/>
      <c r="PMI78" s="473"/>
      <c r="PMJ78" s="473"/>
      <c r="PMK78" s="473"/>
      <c r="PML78" s="473"/>
      <c r="PMM78" s="473"/>
      <c r="PMN78" s="473"/>
      <c r="PMO78" s="473"/>
      <c r="PMP78" s="473"/>
      <c r="PMQ78" s="473"/>
      <c r="PMR78" s="473"/>
      <c r="PMS78" s="473"/>
      <c r="PMT78" s="473"/>
      <c r="PMU78" s="473"/>
      <c r="PMV78" s="473"/>
      <c r="PMW78" s="473"/>
      <c r="PMX78" s="473"/>
      <c r="PMY78" s="473"/>
      <c r="PMZ78" s="473"/>
      <c r="PNA78" s="473"/>
      <c r="PNB78" s="473"/>
      <c r="PNC78" s="473"/>
      <c r="PND78" s="473"/>
      <c r="PNE78" s="473"/>
      <c r="PNF78" s="473"/>
      <c r="PNG78" s="473"/>
      <c r="PNH78" s="473"/>
      <c r="PNI78" s="473"/>
      <c r="PNJ78" s="473"/>
      <c r="PNK78" s="473"/>
      <c r="PNL78" s="473"/>
      <c r="PNM78" s="473"/>
      <c r="PNN78" s="473"/>
      <c r="PNO78" s="473"/>
      <c r="PNP78" s="473"/>
      <c r="PNQ78" s="473"/>
      <c r="PNR78" s="473"/>
      <c r="PNS78" s="473"/>
      <c r="PNT78" s="473"/>
      <c r="PNU78" s="473"/>
      <c r="PNV78" s="473"/>
      <c r="PNW78" s="473"/>
      <c r="PNX78" s="473"/>
      <c r="PNY78" s="473"/>
      <c r="PNZ78" s="473"/>
      <c r="POA78" s="473"/>
      <c r="POB78" s="473"/>
      <c r="POC78" s="473"/>
      <c r="POD78" s="473"/>
      <c r="POE78" s="473"/>
      <c r="POF78" s="473"/>
      <c r="POG78" s="473"/>
      <c r="POH78" s="473"/>
      <c r="POI78" s="473"/>
      <c r="POJ78" s="473"/>
      <c r="POK78" s="473"/>
      <c r="POL78" s="473"/>
      <c r="POM78" s="473"/>
      <c r="PON78" s="473"/>
      <c r="POO78" s="473"/>
      <c r="POP78" s="473"/>
      <c r="POQ78" s="473"/>
      <c r="POR78" s="473"/>
      <c r="POS78" s="473"/>
      <c r="POT78" s="473"/>
      <c r="POU78" s="473"/>
      <c r="POV78" s="473"/>
      <c r="POW78" s="473"/>
      <c r="POX78" s="473"/>
      <c r="POY78" s="473"/>
      <c r="POZ78" s="473"/>
      <c r="PPA78" s="473"/>
      <c r="PPB78" s="473"/>
      <c r="PPC78" s="473"/>
      <c r="PPD78" s="473"/>
      <c r="PPE78" s="473"/>
      <c r="PPF78" s="473"/>
      <c r="PPG78" s="473"/>
      <c r="PPH78" s="473"/>
      <c r="PPI78" s="473"/>
      <c r="PPJ78" s="473"/>
      <c r="PPK78" s="473"/>
      <c r="PPL78" s="473"/>
      <c r="PPM78" s="473"/>
      <c r="PPN78" s="473"/>
      <c r="PPO78" s="473"/>
      <c r="PPP78" s="473"/>
      <c r="PPQ78" s="473"/>
      <c r="PPR78" s="473"/>
      <c r="PPS78" s="473"/>
      <c r="PPT78" s="473"/>
      <c r="PPU78" s="473"/>
      <c r="PPV78" s="473"/>
      <c r="PPW78" s="473"/>
      <c r="PPX78" s="473"/>
      <c r="PPY78" s="473"/>
      <c r="PPZ78" s="473"/>
      <c r="PQA78" s="473"/>
      <c r="PQB78" s="473"/>
      <c r="PQC78" s="473"/>
      <c r="PQD78" s="473"/>
      <c r="PQE78" s="473"/>
      <c r="PQF78" s="473"/>
      <c r="PQG78" s="473"/>
      <c r="PQH78" s="473"/>
      <c r="PQI78" s="473"/>
      <c r="PQJ78" s="473"/>
      <c r="PQK78" s="473"/>
      <c r="PQL78" s="473"/>
      <c r="PQM78" s="473"/>
      <c r="PQN78" s="473"/>
      <c r="PQO78" s="473"/>
      <c r="PQP78" s="473"/>
      <c r="PQQ78" s="473"/>
      <c r="PQR78" s="473"/>
      <c r="PQS78" s="473"/>
      <c r="PQT78" s="473"/>
      <c r="PQU78" s="473"/>
      <c r="PQV78" s="473"/>
      <c r="PQW78" s="473"/>
      <c r="PQX78" s="473"/>
      <c r="PQY78" s="473"/>
      <c r="PQZ78" s="473"/>
      <c r="PRA78" s="473"/>
      <c r="PRB78" s="473"/>
      <c r="PRC78" s="473"/>
      <c r="PRD78" s="473"/>
      <c r="PRE78" s="473"/>
      <c r="PRF78" s="473"/>
      <c r="PRG78" s="473"/>
      <c r="PRH78" s="473"/>
      <c r="PRI78" s="473"/>
      <c r="PRJ78" s="473"/>
      <c r="PRK78" s="473"/>
      <c r="PRL78" s="473"/>
      <c r="PRM78" s="473"/>
      <c r="PRN78" s="473"/>
      <c r="PRO78" s="473"/>
      <c r="PRP78" s="473"/>
      <c r="PRQ78" s="473"/>
      <c r="PRR78" s="473"/>
      <c r="PRS78" s="473"/>
      <c r="PRT78" s="473"/>
      <c r="PRU78" s="473"/>
      <c r="PRV78" s="473"/>
      <c r="PRW78" s="473"/>
      <c r="PRX78" s="473"/>
      <c r="PRY78" s="473"/>
      <c r="PRZ78" s="473"/>
      <c r="PSA78" s="473"/>
      <c r="PSB78" s="473"/>
      <c r="PSC78" s="473"/>
      <c r="PSD78" s="473"/>
      <c r="PSE78" s="473"/>
      <c r="PSF78" s="473"/>
      <c r="PSG78" s="473"/>
      <c r="PSH78" s="473"/>
      <c r="PSI78" s="473"/>
      <c r="PSJ78" s="473"/>
      <c r="PSK78" s="473"/>
      <c r="PSL78" s="473"/>
      <c r="PSM78" s="473"/>
      <c r="PSN78" s="473"/>
      <c r="PSO78" s="473"/>
      <c r="PSP78" s="473"/>
      <c r="PSQ78" s="473"/>
      <c r="PSR78" s="473"/>
      <c r="PSS78" s="473"/>
      <c r="PST78" s="473"/>
      <c r="PSU78" s="473"/>
      <c r="PSV78" s="473"/>
      <c r="PSW78" s="473"/>
      <c r="PSX78" s="473"/>
      <c r="PSY78" s="473"/>
      <c r="PSZ78" s="473"/>
      <c r="PTA78" s="473"/>
      <c r="PTB78" s="473"/>
      <c r="PTC78" s="473"/>
      <c r="PTD78" s="473"/>
      <c r="PTE78" s="473"/>
      <c r="PTF78" s="473"/>
      <c r="PTG78" s="473"/>
      <c r="PTH78" s="473"/>
      <c r="PTI78" s="473"/>
      <c r="PTJ78" s="473"/>
      <c r="PTK78" s="473"/>
      <c r="PTL78" s="473"/>
      <c r="PTM78" s="473"/>
      <c r="PTN78" s="473"/>
      <c r="PTO78" s="473"/>
      <c r="PTP78" s="473"/>
      <c r="PTQ78" s="473"/>
      <c r="PTR78" s="473"/>
      <c r="PTS78" s="473"/>
      <c r="PTT78" s="473"/>
      <c r="PTU78" s="473"/>
      <c r="PTV78" s="473"/>
      <c r="PTW78" s="473"/>
      <c r="PTX78" s="473"/>
      <c r="PTY78" s="473"/>
      <c r="PTZ78" s="473"/>
      <c r="PUA78" s="473"/>
      <c r="PUB78" s="473"/>
      <c r="PUC78" s="473"/>
      <c r="PUD78" s="473"/>
      <c r="PUE78" s="473"/>
      <c r="PUF78" s="473"/>
      <c r="PUG78" s="473"/>
      <c r="PUH78" s="473"/>
      <c r="PUI78" s="473"/>
      <c r="PUJ78" s="473"/>
      <c r="PUK78" s="473"/>
      <c r="PUL78" s="473"/>
      <c r="PUM78" s="473"/>
      <c r="PUN78" s="473"/>
      <c r="PUO78" s="473"/>
      <c r="PUP78" s="473"/>
      <c r="PUQ78" s="473"/>
      <c r="PUR78" s="473"/>
      <c r="PUS78" s="473"/>
      <c r="PUT78" s="473"/>
      <c r="PUU78" s="473"/>
      <c r="PUV78" s="473"/>
      <c r="PUW78" s="473"/>
      <c r="PUX78" s="473"/>
      <c r="PUY78" s="473"/>
      <c r="PUZ78" s="473"/>
      <c r="PVA78" s="473"/>
      <c r="PVB78" s="473"/>
      <c r="PVC78" s="473"/>
      <c r="PVD78" s="473"/>
      <c r="PVE78" s="473"/>
      <c r="PVF78" s="473"/>
      <c r="PVG78" s="473"/>
      <c r="PVH78" s="473"/>
      <c r="PVI78" s="473"/>
      <c r="PVJ78" s="473"/>
      <c r="PVK78" s="473"/>
      <c r="PVL78" s="473"/>
      <c r="PVM78" s="473"/>
      <c r="PVN78" s="473"/>
      <c r="PVO78" s="473"/>
      <c r="PVP78" s="473"/>
      <c r="PVQ78" s="473"/>
      <c r="PVR78" s="473"/>
      <c r="PVS78" s="473"/>
      <c r="PVT78" s="473"/>
      <c r="PVU78" s="473"/>
      <c r="PVV78" s="473"/>
      <c r="PVW78" s="473"/>
      <c r="PVX78" s="473"/>
      <c r="PVY78" s="473"/>
      <c r="PVZ78" s="473"/>
      <c r="PWA78" s="473"/>
      <c r="PWB78" s="473"/>
      <c r="PWC78" s="473"/>
      <c r="PWD78" s="473"/>
      <c r="PWE78" s="473"/>
      <c r="PWF78" s="473"/>
      <c r="PWG78" s="473"/>
      <c r="PWH78" s="473"/>
      <c r="PWI78" s="473"/>
      <c r="PWJ78" s="473"/>
      <c r="PWK78" s="473"/>
      <c r="PWL78" s="473"/>
      <c r="PWM78" s="473"/>
      <c r="PWN78" s="473"/>
      <c r="PWO78" s="473"/>
      <c r="PWP78" s="473"/>
      <c r="PWQ78" s="473"/>
      <c r="PWR78" s="473"/>
      <c r="PWS78" s="473"/>
      <c r="PWT78" s="473"/>
      <c r="PWU78" s="473"/>
      <c r="PWV78" s="473"/>
      <c r="PWW78" s="473"/>
      <c r="PWX78" s="473"/>
      <c r="PWY78" s="473"/>
      <c r="PWZ78" s="473"/>
      <c r="PXA78" s="473"/>
      <c r="PXB78" s="473"/>
      <c r="PXC78" s="473"/>
      <c r="PXD78" s="473"/>
      <c r="PXE78" s="473"/>
      <c r="PXF78" s="473"/>
      <c r="PXG78" s="473"/>
      <c r="PXH78" s="473"/>
      <c r="PXI78" s="473"/>
      <c r="PXJ78" s="473"/>
      <c r="PXK78" s="473"/>
      <c r="PXL78" s="473"/>
      <c r="PXM78" s="473"/>
      <c r="PXN78" s="473"/>
      <c r="PXO78" s="473"/>
      <c r="PXP78" s="473"/>
      <c r="PXQ78" s="473"/>
      <c r="PXR78" s="473"/>
      <c r="PXS78" s="473"/>
      <c r="PXT78" s="473"/>
      <c r="PXU78" s="473"/>
      <c r="PXV78" s="473"/>
      <c r="PXW78" s="473"/>
      <c r="PXX78" s="473"/>
      <c r="PXY78" s="473"/>
      <c r="PXZ78" s="473"/>
      <c r="PYA78" s="473"/>
      <c r="PYB78" s="473"/>
      <c r="PYC78" s="473"/>
      <c r="PYD78" s="473"/>
      <c r="PYE78" s="473"/>
      <c r="PYF78" s="473"/>
      <c r="PYG78" s="473"/>
      <c r="PYH78" s="473"/>
      <c r="PYI78" s="473"/>
      <c r="PYJ78" s="473"/>
      <c r="PYK78" s="473"/>
      <c r="PYL78" s="473"/>
      <c r="PYM78" s="473"/>
      <c r="PYN78" s="473"/>
      <c r="PYO78" s="473"/>
      <c r="PYP78" s="473"/>
      <c r="PYQ78" s="473"/>
      <c r="PYR78" s="473"/>
      <c r="PYS78" s="473"/>
      <c r="PYT78" s="473"/>
      <c r="PYU78" s="473"/>
      <c r="PYV78" s="473"/>
      <c r="PYW78" s="473"/>
      <c r="PYX78" s="473"/>
      <c r="PYY78" s="473"/>
      <c r="PYZ78" s="473"/>
      <c r="PZA78" s="473"/>
      <c r="PZB78" s="473"/>
      <c r="PZC78" s="473"/>
      <c r="PZD78" s="473"/>
      <c r="PZE78" s="473"/>
      <c r="PZF78" s="473"/>
      <c r="PZG78" s="473"/>
      <c r="PZH78" s="473"/>
      <c r="PZI78" s="473"/>
      <c r="PZJ78" s="473"/>
      <c r="PZK78" s="473"/>
      <c r="PZL78" s="473"/>
      <c r="PZM78" s="473"/>
      <c r="PZN78" s="473"/>
      <c r="PZO78" s="473"/>
      <c r="PZP78" s="473"/>
      <c r="PZQ78" s="473"/>
      <c r="PZR78" s="473"/>
      <c r="PZS78" s="473"/>
      <c r="PZT78" s="473"/>
      <c r="PZU78" s="473"/>
      <c r="PZV78" s="473"/>
      <c r="PZW78" s="473"/>
      <c r="PZX78" s="473"/>
      <c r="PZY78" s="473"/>
      <c r="PZZ78" s="473"/>
      <c r="QAA78" s="473"/>
      <c r="QAB78" s="473"/>
      <c r="QAC78" s="473"/>
      <c r="QAD78" s="473"/>
      <c r="QAE78" s="473"/>
      <c r="QAF78" s="473"/>
      <c r="QAG78" s="473"/>
      <c r="QAH78" s="473"/>
      <c r="QAI78" s="473"/>
      <c r="QAJ78" s="473"/>
      <c r="QAK78" s="473"/>
      <c r="QAL78" s="473"/>
      <c r="QAM78" s="473"/>
      <c r="QAN78" s="473"/>
      <c r="QAO78" s="473"/>
      <c r="QAP78" s="473"/>
      <c r="QAQ78" s="473"/>
      <c r="QAR78" s="473"/>
      <c r="QAS78" s="473"/>
      <c r="QAT78" s="473"/>
      <c r="QAU78" s="473"/>
      <c r="QAV78" s="473"/>
      <c r="QAW78" s="473"/>
      <c r="QAX78" s="473"/>
      <c r="QAY78" s="473"/>
      <c r="QAZ78" s="473"/>
      <c r="QBA78" s="473"/>
      <c r="QBB78" s="473"/>
      <c r="QBC78" s="473"/>
      <c r="QBD78" s="473"/>
      <c r="QBE78" s="473"/>
      <c r="QBF78" s="473"/>
      <c r="QBG78" s="473"/>
      <c r="QBH78" s="473"/>
      <c r="QBI78" s="473"/>
      <c r="QBJ78" s="473"/>
      <c r="QBK78" s="473"/>
      <c r="QBL78" s="473"/>
      <c r="QBM78" s="473"/>
      <c r="QBN78" s="473"/>
      <c r="QBO78" s="473"/>
      <c r="QBP78" s="473"/>
      <c r="QBQ78" s="473"/>
      <c r="QBR78" s="473"/>
      <c r="QBS78" s="473"/>
      <c r="QBT78" s="473"/>
      <c r="QBU78" s="473"/>
      <c r="QBV78" s="473"/>
      <c r="QBW78" s="473"/>
      <c r="QBX78" s="473"/>
      <c r="QBY78" s="473"/>
      <c r="QBZ78" s="473"/>
      <c r="QCA78" s="473"/>
      <c r="QCB78" s="473"/>
      <c r="QCC78" s="473"/>
      <c r="QCD78" s="473"/>
      <c r="QCE78" s="473"/>
      <c r="QCF78" s="473"/>
      <c r="QCG78" s="473"/>
      <c r="QCH78" s="473"/>
      <c r="QCI78" s="473"/>
      <c r="QCJ78" s="473"/>
      <c r="QCK78" s="473"/>
      <c r="QCL78" s="473"/>
      <c r="QCM78" s="473"/>
      <c r="QCN78" s="473"/>
      <c r="QCO78" s="473"/>
      <c r="QCP78" s="473"/>
      <c r="QCQ78" s="473"/>
      <c r="QCR78" s="473"/>
      <c r="QCS78" s="473"/>
      <c r="QCT78" s="473"/>
      <c r="QCU78" s="473"/>
      <c r="QCV78" s="473"/>
      <c r="QCW78" s="473"/>
      <c r="QCX78" s="473"/>
      <c r="QCY78" s="473"/>
      <c r="QCZ78" s="473"/>
      <c r="QDA78" s="473"/>
      <c r="QDB78" s="473"/>
      <c r="QDC78" s="473"/>
      <c r="QDD78" s="473"/>
      <c r="QDE78" s="473"/>
      <c r="QDF78" s="473"/>
      <c r="QDG78" s="473"/>
      <c r="QDH78" s="473"/>
      <c r="QDI78" s="473"/>
      <c r="QDJ78" s="473"/>
      <c r="QDK78" s="473"/>
      <c r="QDL78" s="473"/>
      <c r="QDM78" s="473"/>
      <c r="QDN78" s="473"/>
      <c r="QDO78" s="473"/>
      <c r="QDP78" s="473"/>
      <c r="QDQ78" s="473"/>
      <c r="QDR78" s="473"/>
      <c r="QDS78" s="473"/>
      <c r="QDT78" s="473"/>
      <c r="QDU78" s="473"/>
      <c r="QDV78" s="473"/>
      <c r="QDW78" s="473"/>
      <c r="QDX78" s="473"/>
      <c r="QDY78" s="473"/>
      <c r="QDZ78" s="473"/>
      <c r="QEA78" s="473"/>
      <c r="QEB78" s="473"/>
      <c r="QEC78" s="473"/>
      <c r="QED78" s="473"/>
      <c r="QEE78" s="473"/>
      <c r="QEF78" s="473"/>
      <c r="QEG78" s="473"/>
      <c r="QEH78" s="473"/>
      <c r="QEI78" s="473"/>
      <c r="QEJ78" s="473"/>
      <c r="QEK78" s="473"/>
      <c r="QEL78" s="473"/>
      <c r="QEM78" s="473"/>
      <c r="QEN78" s="473"/>
      <c r="QEO78" s="473"/>
      <c r="QEP78" s="473"/>
      <c r="QEQ78" s="473"/>
      <c r="QER78" s="473"/>
      <c r="QES78" s="473"/>
      <c r="QET78" s="473"/>
      <c r="QEU78" s="473"/>
      <c r="QEV78" s="473"/>
      <c r="QEW78" s="473"/>
      <c r="QEX78" s="473"/>
      <c r="QEY78" s="473"/>
      <c r="QEZ78" s="473"/>
      <c r="QFA78" s="473"/>
      <c r="QFB78" s="473"/>
      <c r="QFC78" s="473"/>
      <c r="QFD78" s="473"/>
      <c r="QFE78" s="473"/>
      <c r="QFF78" s="473"/>
      <c r="QFG78" s="473"/>
      <c r="QFH78" s="473"/>
      <c r="QFI78" s="473"/>
      <c r="QFJ78" s="473"/>
      <c r="QFK78" s="473"/>
      <c r="QFL78" s="473"/>
      <c r="QFM78" s="473"/>
      <c r="QFN78" s="473"/>
      <c r="QFO78" s="473"/>
      <c r="QFP78" s="473"/>
      <c r="QFQ78" s="473"/>
      <c r="QFR78" s="473"/>
      <c r="QFS78" s="473"/>
      <c r="QFT78" s="473"/>
      <c r="QFU78" s="473"/>
      <c r="QFV78" s="473"/>
      <c r="QFW78" s="473"/>
      <c r="QFX78" s="473"/>
      <c r="QFY78" s="473"/>
      <c r="QFZ78" s="473"/>
      <c r="QGA78" s="473"/>
      <c r="QGB78" s="473"/>
      <c r="QGC78" s="473"/>
      <c r="QGD78" s="473"/>
      <c r="QGE78" s="473"/>
      <c r="QGF78" s="473"/>
      <c r="QGG78" s="473"/>
      <c r="QGH78" s="473"/>
      <c r="QGI78" s="473"/>
      <c r="QGJ78" s="473"/>
      <c r="QGK78" s="473"/>
      <c r="QGL78" s="473"/>
      <c r="QGM78" s="473"/>
      <c r="QGN78" s="473"/>
      <c r="QGO78" s="473"/>
      <c r="QGP78" s="473"/>
      <c r="QGQ78" s="473"/>
      <c r="QGR78" s="473"/>
      <c r="QGS78" s="473"/>
      <c r="QGT78" s="473"/>
      <c r="QGU78" s="473"/>
      <c r="QGV78" s="473"/>
      <c r="QGW78" s="473"/>
      <c r="QGX78" s="473"/>
      <c r="QGY78" s="473"/>
      <c r="QGZ78" s="473"/>
      <c r="QHA78" s="473"/>
      <c r="QHB78" s="473"/>
      <c r="QHC78" s="473"/>
      <c r="QHD78" s="473"/>
      <c r="QHE78" s="473"/>
      <c r="QHF78" s="473"/>
      <c r="QHG78" s="473"/>
      <c r="QHH78" s="473"/>
      <c r="QHI78" s="473"/>
      <c r="QHJ78" s="473"/>
      <c r="QHK78" s="473"/>
      <c r="QHL78" s="473"/>
      <c r="QHM78" s="473"/>
      <c r="QHN78" s="473"/>
      <c r="QHO78" s="473"/>
      <c r="QHP78" s="473"/>
      <c r="QHQ78" s="473"/>
      <c r="QHR78" s="473"/>
      <c r="QHS78" s="473"/>
      <c r="QHT78" s="473"/>
      <c r="QHU78" s="473"/>
      <c r="QHV78" s="473"/>
      <c r="QHW78" s="473"/>
      <c r="QHX78" s="473"/>
      <c r="QHY78" s="473"/>
      <c r="QHZ78" s="473"/>
      <c r="QIA78" s="473"/>
      <c r="QIB78" s="473"/>
      <c r="QIC78" s="473"/>
      <c r="QID78" s="473"/>
      <c r="QIE78" s="473"/>
      <c r="QIF78" s="473"/>
      <c r="QIG78" s="473"/>
      <c r="QIH78" s="473"/>
      <c r="QII78" s="473"/>
      <c r="QIJ78" s="473"/>
      <c r="QIK78" s="473"/>
      <c r="QIL78" s="473"/>
      <c r="QIM78" s="473"/>
      <c r="QIN78" s="473"/>
      <c r="QIO78" s="473"/>
      <c r="QIP78" s="473"/>
      <c r="QIQ78" s="473"/>
      <c r="QIR78" s="473"/>
      <c r="QIS78" s="473"/>
      <c r="QIT78" s="473"/>
      <c r="QIU78" s="473"/>
      <c r="QIV78" s="473"/>
      <c r="QIW78" s="473"/>
      <c r="QIX78" s="473"/>
      <c r="QIY78" s="473"/>
      <c r="QIZ78" s="473"/>
      <c r="QJA78" s="473"/>
      <c r="QJB78" s="473"/>
      <c r="QJC78" s="473"/>
      <c r="QJD78" s="473"/>
      <c r="QJE78" s="473"/>
      <c r="QJF78" s="473"/>
      <c r="QJG78" s="473"/>
      <c r="QJH78" s="473"/>
      <c r="QJI78" s="473"/>
      <c r="QJJ78" s="473"/>
      <c r="QJK78" s="473"/>
      <c r="QJL78" s="473"/>
      <c r="QJM78" s="473"/>
      <c r="QJN78" s="473"/>
      <c r="QJO78" s="473"/>
      <c r="QJP78" s="473"/>
      <c r="QJQ78" s="473"/>
      <c r="QJR78" s="473"/>
      <c r="QJS78" s="473"/>
      <c r="QJT78" s="473"/>
      <c r="QJU78" s="473"/>
      <c r="QJV78" s="473"/>
      <c r="QJW78" s="473"/>
      <c r="QJX78" s="473"/>
      <c r="QJY78" s="473"/>
      <c r="QJZ78" s="473"/>
      <c r="QKA78" s="473"/>
      <c r="QKB78" s="473"/>
      <c r="QKC78" s="473"/>
      <c r="QKD78" s="473"/>
      <c r="QKE78" s="473"/>
      <c r="QKF78" s="473"/>
      <c r="QKG78" s="473"/>
      <c r="QKH78" s="473"/>
      <c r="QKI78" s="473"/>
      <c r="QKJ78" s="473"/>
      <c r="QKK78" s="473"/>
      <c r="QKL78" s="473"/>
      <c r="QKM78" s="473"/>
      <c r="QKN78" s="473"/>
      <c r="QKO78" s="473"/>
      <c r="QKP78" s="473"/>
      <c r="QKQ78" s="473"/>
      <c r="QKR78" s="473"/>
      <c r="QKS78" s="473"/>
      <c r="QKT78" s="473"/>
      <c r="QKU78" s="473"/>
      <c r="QKV78" s="473"/>
      <c r="QKW78" s="473"/>
      <c r="QKX78" s="473"/>
      <c r="QKY78" s="473"/>
      <c r="QKZ78" s="473"/>
      <c r="QLA78" s="473"/>
      <c r="QLB78" s="473"/>
      <c r="QLC78" s="473"/>
      <c r="QLD78" s="473"/>
      <c r="QLE78" s="473"/>
      <c r="QLF78" s="473"/>
      <c r="QLG78" s="473"/>
      <c r="QLH78" s="473"/>
      <c r="QLI78" s="473"/>
      <c r="QLJ78" s="473"/>
      <c r="QLK78" s="473"/>
      <c r="QLL78" s="473"/>
      <c r="QLM78" s="473"/>
      <c r="QLN78" s="473"/>
      <c r="QLO78" s="473"/>
      <c r="QLP78" s="473"/>
      <c r="QLQ78" s="473"/>
      <c r="QLR78" s="473"/>
      <c r="QLS78" s="473"/>
      <c r="QLT78" s="473"/>
      <c r="QLU78" s="473"/>
      <c r="QLV78" s="473"/>
      <c r="QLW78" s="473"/>
      <c r="QLX78" s="473"/>
      <c r="QLY78" s="473"/>
      <c r="QLZ78" s="473"/>
      <c r="QMA78" s="473"/>
      <c r="QMB78" s="473"/>
      <c r="QMC78" s="473"/>
      <c r="QMD78" s="473"/>
      <c r="QME78" s="473"/>
      <c r="QMF78" s="473"/>
      <c r="QMG78" s="473"/>
      <c r="QMH78" s="473"/>
      <c r="QMI78" s="473"/>
      <c r="QMJ78" s="473"/>
      <c r="QMK78" s="473"/>
      <c r="QML78" s="473"/>
      <c r="QMM78" s="473"/>
      <c r="QMN78" s="473"/>
      <c r="QMO78" s="473"/>
      <c r="QMP78" s="473"/>
      <c r="QMQ78" s="473"/>
      <c r="QMR78" s="473"/>
      <c r="QMS78" s="473"/>
      <c r="QMT78" s="473"/>
      <c r="QMU78" s="473"/>
      <c r="QMV78" s="473"/>
      <c r="QMW78" s="473"/>
      <c r="QMX78" s="473"/>
      <c r="QMY78" s="473"/>
      <c r="QMZ78" s="473"/>
      <c r="QNA78" s="473"/>
      <c r="QNB78" s="473"/>
      <c r="QNC78" s="473"/>
      <c r="QND78" s="473"/>
      <c r="QNE78" s="473"/>
      <c r="QNF78" s="473"/>
      <c r="QNG78" s="473"/>
      <c r="QNH78" s="473"/>
      <c r="QNI78" s="473"/>
      <c r="QNJ78" s="473"/>
      <c r="QNK78" s="473"/>
      <c r="QNL78" s="473"/>
      <c r="QNM78" s="473"/>
      <c r="QNN78" s="473"/>
      <c r="QNO78" s="473"/>
      <c r="QNP78" s="473"/>
      <c r="QNQ78" s="473"/>
      <c r="QNR78" s="473"/>
      <c r="QNS78" s="473"/>
      <c r="QNT78" s="473"/>
      <c r="QNU78" s="473"/>
      <c r="QNV78" s="473"/>
      <c r="QNW78" s="473"/>
      <c r="QNX78" s="473"/>
      <c r="QNY78" s="473"/>
      <c r="QNZ78" s="473"/>
      <c r="QOA78" s="473"/>
      <c r="QOB78" s="473"/>
      <c r="QOC78" s="473"/>
      <c r="QOD78" s="473"/>
      <c r="QOE78" s="473"/>
      <c r="QOF78" s="473"/>
      <c r="QOG78" s="473"/>
      <c r="QOH78" s="473"/>
      <c r="QOI78" s="473"/>
      <c r="QOJ78" s="473"/>
      <c r="QOK78" s="473"/>
      <c r="QOL78" s="473"/>
      <c r="QOM78" s="473"/>
      <c r="QON78" s="473"/>
      <c r="QOO78" s="473"/>
      <c r="QOP78" s="473"/>
      <c r="QOQ78" s="473"/>
      <c r="QOR78" s="473"/>
      <c r="QOS78" s="473"/>
      <c r="QOT78" s="473"/>
      <c r="QOU78" s="473"/>
      <c r="QOV78" s="473"/>
      <c r="QOW78" s="473"/>
      <c r="QOX78" s="473"/>
      <c r="QOY78" s="473"/>
      <c r="QOZ78" s="473"/>
      <c r="QPA78" s="473"/>
      <c r="QPB78" s="473"/>
      <c r="QPC78" s="473"/>
      <c r="QPD78" s="473"/>
      <c r="QPE78" s="473"/>
      <c r="QPF78" s="473"/>
      <c r="QPG78" s="473"/>
      <c r="QPH78" s="473"/>
      <c r="QPI78" s="473"/>
      <c r="QPJ78" s="473"/>
      <c r="QPK78" s="473"/>
      <c r="QPL78" s="473"/>
      <c r="QPM78" s="473"/>
      <c r="QPN78" s="473"/>
      <c r="QPO78" s="473"/>
      <c r="QPP78" s="473"/>
      <c r="QPQ78" s="473"/>
      <c r="QPR78" s="473"/>
      <c r="QPS78" s="473"/>
      <c r="QPT78" s="473"/>
      <c r="QPU78" s="473"/>
      <c r="QPV78" s="473"/>
      <c r="QPW78" s="473"/>
      <c r="QPX78" s="473"/>
      <c r="QPY78" s="473"/>
      <c r="QPZ78" s="473"/>
      <c r="QQA78" s="473"/>
      <c r="QQB78" s="473"/>
      <c r="QQC78" s="473"/>
      <c r="QQD78" s="473"/>
      <c r="QQE78" s="473"/>
      <c r="QQF78" s="473"/>
      <c r="QQG78" s="473"/>
      <c r="QQH78" s="473"/>
      <c r="QQI78" s="473"/>
      <c r="QQJ78" s="473"/>
      <c r="QQK78" s="473"/>
      <c r="QQL78" s="473"/>
      <c r="QQM78" s="473"/>
      <c r="QQN78" s="473"/>
      <c r="QQO78" s="473"/>
      <c r="QQP78" s="473"/>
      <c r="QQQ78" s="473"/>
      <c r="QQR78" s="473"/>
      <c r="QQS78" s="473"/>
      <c r="QQT78" s="473"/>
      <c r="QQU78" s="473"/>
      <c r="QQV78" s="473"/>
      <c r="QQW78" s="473"/>
      <c r="QQX78" s="473"/>
      <c r="QQY78" s="473"/>
      <c r="QQZ78" s="473"/>
      <c r="QRA78" s="473"/>
      <c r="QRB78" s="473"/>
      <c r="QRC78" s="473"/>
      <c r="QRD78" s="473"/>
      <c r="QRE78" s="473"/>
      <c r="QRF78" s="473"/>
      <c r="QRG78" s="473"/>
      <c r="QRH78" s="473"/>
      <c r="QRI78" s="473"/>
      <c r="QRJ78" s="473"/>
      <c r="QRK78" s="473"/>
      <c r="QRL78" s="473"/>
      <c r="QRM78" s="473"/>
      <c r="QRN78" s="473"/>
      <c r="QRO78" s="473"/>
      <c r="QRP78" s="473"/>
      <c r="QRQ78" s="473"/>
      <c r="QRR78" s="473"/>
      <c r="QRS78" s="473"/>
      <c r="QRT78" s="473"/>
      <c r="QRU78" s="473"/>
      <c r="QRV78" s="473"/>
      <c r="QRW78" s="473"/>
      <c r="QRX78" s="473"/>
      <c r="QRY78" s="473"/>
      <c r="QRZ78" s="473"/>
      <c r="QSA78" s="473"/>
      <c r="QSB78" s="473"/>
      <c r="QSC78" s="473"/>
      <c r="QSD78" s="473"/>
      <c r="QSE78" s="473"/>
      <c r="QSF78" s="473"/>
      <c r="QSG78" s="473"/>
      <c r="QSH78" s="473"/>
      <c r="QSI78" s="473"/>
      <c r="QSJ78" s="473"/>
      <c r="QSK78" s="473"/>
      <c r="QSL78" s="473"/>
      <c r="QSM78" s="473"/>
      <c r="QSN78" s="473"/>
      <c r="QSO78" s="473"/>
      <c r="QSP78" s="473"/>
      <c r="QSQ78" s="473"/>
      <c r="QSR78" s="473"/>
      <c r="QSS78" s="473"/>
      <c r="QST78" s="473"/>
      <c r="QSU78" s="473"/>
      <c r="QSV78" s="473"/>
      <c r="QSW78" s="473"/>
      <c r="QSX78" s="473"/>
      <c r="QSY78" s="473"/>
      <c r="QSZ78" s="473"/>
      <c r="QTA78" s="473"/>
      <c r="QTB78" s="473"/>
      <c r="QTC78" s="473"/>
      <c r="QTD78" s="473"/>
      <c r="QTE78" s="473"/>
      <c r="QTF78" s="473"/>
      <c r="QTG78" s="473"/>
      <c r="QTH78" s="473"/>
      <c r="QTI78" s="473"/>
      <c r="QTJ78" s="473"/>
      <c r="QTK78" s="473"/>
      <c r="QTL78" s="473"/>
      <c r="QTM78" s="473"/>
      <c r="QTN78" s="473"/>
      <c r="QTO78" s="473"/>
      <c r="QTP78" s="473"/>
      <c r="QTQ78" s="473"/>
      <c r="QTR78" s="473"/>
      <c r="QTS78" s="473"/>
      <c r="QTT78" s="473"/>
      <c r="QTU78" s="473"/>
      <c r="QTV78" s="473"/>
      <c r="QTW78" s="473"/>
      <c r="QTX78" s="473"/>
      <c r="QTY78" s="473"/>
      <c r="QTZ78" s="473"/>
      <c r="QUA78" s="473"/>
      <c r="QUB78" s="473"/>
      <c r="QUC78" s="473"/>
      <c r="QUD78" s="473"/>
      <c r="QUE78" s="473"/>
      <c r="QUF78" s="473"/>
      <c r="QUG78" s="473"/>
      <c r="QUH78" s="473"/>
      <c r="QUI78" s="473"/>
      <c r="QUJ78" s="473"/>
      <c r="QUK78" s="473"/>
      <c r="QUL78" s="473"/>
      <c r="QUM78" s="473"/>
      <c r="QUN78" s="473"/>
      <c r="QUO78" s="473"/>
      <c r="QUP78" s="473"/>
      <c r="QUQ78" s="473"/>
      <c r="QUR78" s="473"/>
      <c r="QUS78" s="473"/>
      <c r="QUT78" s="473"/>
      <c r="QUU78" s="473"/>
      <c r="QUV78" s="473"/>
      <c r="QUW78" s="473"/>
      <c r="QUX78" s="473"/>
      <c r="QUY78" s="473"/>
      <c r="QUZ78" s="473"/>
      <c r="QVA78" s="473"/>
      <c r="QVB78" s="473"/>
      <c r="QVC78" s="473"/>
      <c r="QVD78" s="473"/>
      <c r="QVE78" s="473"/>
      <c r="QVF78" s="473"/>
      <c r="QVG78" s="473"/>
      <c r="QVH78" s="473"/>
      <c r="QVI78" s="473"/>
      <c r="QVJ78" s="473"/>
      <c r="QVK78" s="473"/>
      <c r="QVL78" s="473"/>
      <c r="QVM78" s="473"/>
      <c r="QVN78" s="473"/>
      <c r="QVO78" s="473"/>
      <c r="QVP78" s="473"/>
      <c r="QVQ78" s="473"/>
      <c r="QVR78" s="473"/>
      <c r="QVS78" s="473"/>
      <c r="QVT78" s="473"/>
      <c r="QVU78" s="473"/>
      <c r="QVV78" s="473"/>
      <c r="QVW78" s="473"/>
      <c r="QVX78" s="473"/>
      <c r="QVY78" s="473"/>
      <c r="QVZ78" s="473"/>
      <c r="QWA78" s="473"/>
      <c r="QWB78" s="473"/>
      <c r="QWC78" s="473"/>
      <c r="QWD78" s="473"/>
      <c r="QWE78" s="473"/>
      <c r="QWF78" s="473"/>
      <c r="QWG78" s="473"/>
      <c r="QWH78" s="473"/>
      <c r="QWI78" s="473"/>
      <c r="QWJ78" s="473"/>
      <c r="QWK78" s="473"/>
      <c r="QWL78" s="473"/>
      <c r="QWM78" s="473"/>
      <c r="QWN78" s="473"/>
      <c r="QWO78" s="473"/>
      <c r="QWP78" s="473"/>
      <c r="QWQ78" s="473"/>
      <c r="QWR78" s="473"/>
      <c r="QWS78" s="473"/>
      <c r="QWT78" s="473"/>
      <c r="QWU78" s="473"/>
      <c r="QWV78" s="473"/>
      <c r="QWW78" s="473"/>
      <c r="QWX78" s="473"/>
      <c r="QWY78" s="473"/>
      <c r="QWZ78" s="473"/>
      <c r="QXA78" s="473"/>
      <c r="QXB78" s="473"/>
      <c r="QXC78" s="473"/>
      <c r="QXD78" s="473"/>
      <c r="QXE78" s="473"/>
      <c r="QXF78" s="473"/>
      <c r="QXG78" s="473"/>
      <c r="QXH78" s="473"/>
      <c r="QXI78" s="473"/>
      <c r="QXJ78" s="473"/>
      <c r="QXK78" s="473"/>
      <c r="QXL78" s="473"/>
      <c r="QXM78" s="473"/>
      <c r="QXN78" s="473"/>
      <c r="QXO78" s="473"/>
      <c r="QXP78" s="473"/>
      <c r="QXQ78" s="473"/>
      <c r="QXR78" s="473"/>
      <c r="QXS78" s="473"/>
      <c r="QXT78" s="473"/>
      <c r="QXU78" s="473"/>
      <c r="QXV78" s="473"/>
      <c r="QXW78" s="473"/>
      <c r="QXX78" s="473"/>
      <c r="QXY78" s="473"/>
      <c r="QXZ78" s="473"/>
      <c r="QYA78" s="473"/>
      <c r="QYB78" s="473"/>
      <c r="QYC78" s="473"/>
      <c r="QYD78" s="473"/>
      <c r="QYE78" s="473"/>
      <c r="QYF78" s="473"/>
      <c r="QYG78" s="473"/>
      <c r="QYH78" s="473"/>
      <c r="QYI78" s="473"/>
      <c r="QYJ78" s="473"/>
      <c r="QYK78" s="473"/>
      <c r="QYL78" s="473"/>
      <c r="QYM78" s="473"/>
      <c r="QYN78" s="473"/>
      <c r="QYO78" s="473"/>
      <c r="QYP78" s="473"/>
      <c r="QYQ78" s="473"/>
      <c r="QYR78" s="473"/>
      <c r="QYS78" s="473"/>
      <c r="QYT78" s="473"/>
      <c r="QYU78" s="473"/>
      <c r="QYV78" s="473"/>
      <c r="QYW78" s="473"/>
      <c r="QYX78" s="473"/>
      <c r="QYY78" s="473"/>
      <c r="QYZ78" s="473"/>
      <c r="QZA78" s="473"/>
      <c r="QZB78" s="473"/>
      <c r="QZC78" s="473"/>
      <c r="QZD78" s="473"/>
      <c r="QZE78" s="473"/>
      <c r="QZF78" s="473"/>
      <c r="QZG78" s="473"/>
      <c r="QZH78" s="473"/>
      <c r="QZI78" s="473"/>
      <c r="QZJ78" s="473"/>
      <c r="QZK78" s="473"/>
      <c r="QZL78" s="473"/>
      <c r="QZM78" s="473"/>
      <c r="QZN78" s="473"/>
      <c r="QZO78" s="473"/>
      <c r="QZP78" s="473"/>
      <c r="QZQ78" s="473"/>
      <c r="QZR78" s="473"/>
      <c r="QZS78" s="473"/>
      <c r="QZT78" s="473"/>
      <c r="QZU78" s="473"/>
      <c r="QZV78" s="473"/>
      <c r="QZW78" s="473"/>
      <c r="QZX78" s="473"/>
      <c r="QZY78" s="473"/>
      <c r="QZZ78" s="473"/>
      <c r="RAA78" s="473"/>
      <c r="RAB78" s="473"/>
      <c r="RAC78" s="473"/>
      <c r="RAD78" s="473"/>
      <c r="RAE78" s="473"/>
      <c r="RAF78" s="473"/>
      <c r="RAG78" s="473"/>
      <c r="RAH78" s="473"/>
      <c r="RAI78" s="473"/>
      <c r="RAJ78" s="473"/>
      <c r="RAK78" s="473"/>
      <c r="RAL78" s="473"/>
      <c r="RAM78" s="473"/>
      <c r="RAN78" s="473"/>
      <c r="RAO78" s="473"/>
      <c r="RAP78" s="473"/>
      <c r="RAQ78" s="473"/>
      <c r="RAR78" s="473"/>
      <c r="RAS78" s="473"/>
      <c r="RAT78" s="473"/>
      <c r="RAU78" s="473"/>
      <c r="RAV78" s="473"/>
      <c r="RAW78" s="473"/>
      <c r="RAX78" s="473"/>
      <c r="RAY78" s="473"/>
      <c r="RAZ78" s="473"/>
      <c r="RBA78" s="473"/>
      <c r="RBB78" s="473"/>
      <c r="RBC78" s="473"/>
      <c r="RBD78" s="473"/>
      <c r="RBE78" s="473"/>
      <c r="RBF78" s="473"/>
      <c r="RBG78" s="473"/>
      <c r="RBH78" s="473"/>
      <c r="RBI78" s="473"/>
      <c r="RBJ78" s="473"/>
      <c r="RBK78" s="473"/>
      <c r="RBL78" s="473"/>
      <c r="RBM78" s="473"/>
      <c r="RBN78" s="473"/>
      <c r="RBO78" s="473"/>
      <c r="RBP78" s="473"/>
      <c r="RBQ78" s="473"/>
      <c r="RBR78" s="473"/>
      <c r="RBS78" s="473"/>
      <c r="RBT78" s="473"/>
      <c r="RBU78" s="473"/>
      <c r="RBV78" s="473"/>
      <c r="RBW78" s="473"/>
      <c r="RBX78" s="473"/>
      <c r="RBY78" s="473"/>
      <c r="RBZ78" s="473"/>
      <c r="RCA78" s="473"/>
      <c r="RCB78" s="473"/>
      <c r="RCC78" s="473"/>
      <c r="RCD78" s="473"/>
      <c r="RCE78" s="473"/>
      <c r="RCF78" s="473"/>
      <c r="RCG78" s="473"/>
      <c r="RCH78" s="473"/>
      <c r="RCI78" s="473"/>
      <c r="RCJ78" s="473"/>
      <c r="RCK78" s="473"/>
      <c r="RCL78" s="473"/>
      <c r="RCM78" s="473"/>
      <c r="RCN78" s="473"/>
      <c r="RCO78" s="473"/>
      <c r="RCP78" s="473"/>
      <c r="RCQ78" s="473"/>
      <c r="RCR78" s="473"/>
      <c r="RCS78" s="473"/>
      <c r="RCT78" s="473"/>
      <c r="RCU78" s="473"/>
      <c r="RCV78" s="473"/>
      <c r="RCW78" s="473"/>
      <c r="RCX78" s="473"/>
      <c r="RCY78" s="473"/>
      <c r="RCZ78" s="473"/>
      <c r="RDA78" s="473"/>
      <c r="RDB78" s="473"/>
      <c r="RDC78" s="473"/>
      <c r="RDD78" s="473"/>
      <c r="RDE78" s="473"/>
      <c r="RDF78" s="473"/>
      <c r="RDG78" s="473"/>
      <c r="RDH78" s="473"/>
      <c r="RDI78" s="473"/>
      <c r="RDJ78" s="473"/>
      <c r="RDK78" s="473"/>
      <c r="RDL78" s="473"/>
      <c r="RDM78" s="473"/>
      <c r="RDN78" s="473"/>
      <c r="RDO78" s="473"/>
      <c r="RDP78" s="473"/>
      <c r="RDQ78" s="473"/>
      <c r="RDR78" s="473"/>
      <c r="RDS78" s="473"/>
      <c r="RDT78" s="473"/>
      <c r="RDU78" s="473"/>
      <c r="RDV78" s="473"/>
      <c r="RDW78" s="473"/>
      <c r="RDX78" s="473"/>
      <c r="RDY78" s="473"/>
      <c r="RDZ78" s="473"/>
      <c r="REA78" s="473"/>
      <c r="REB78" s="473"/>
      <c r="REC78" s="473"/>
      <c r="RED78" s="473"/>
      <c r="REE78" s="473"/>
      <c r="REF78" s="473"/>
      <c r="REG78" s="473"/>
      <c r="REH78" s="473"/>
      <c r="REI78" s="473"/>
      <c r="REJ78" s="473"/>
      <c r="REK78" s="473"/>
      <c r="REL78" s="473"/>
      <c r="REM78" s="473"/>
      <c r="REN78" s="473"/>
      <c r="REO78" s="473"/>
      <c r="REP78" s="473"/>
      <c r="REQ78" s="473"/>
      <c r="RER78" s="473"/>
      <c r="RES78" s="473"/>
      <c r="RET78" s="473"/>
      <c r="REU78" s="473"/>
      <c r="REV78" s="473"/>
      <c r="REW78" s="473"/>
      <c r="REX78" s="473"/>
      <c r="REY78" s="473"/>
      <c r="REZ78" s="473"/>
      <c r="RFA78" s="473"/>
      <c r="RFB78" s="473"/>
      <c r="RFC78" s="473"/>
      <c r="RFD78" s="473"/>
      <c r="RFE78" s="473"/>
      <c r="RFF78" s="473"/>
      <c r="RFG78" s="473"/>
      <c r="RFH78" s="473"/>
      <c r="RFI78" s="473"/>
      <c r="RFJ78" s="473"/>
      <c r="RFK78" s="473"/>
      <c r="RFL78" s="473"/>
      <c r="RFM78" s="473"/>
      <c r="RFN78" s="473"/>
      <c r="RFO78" s="473"/>
      <c r="RFP78" s="473"/>
      <c r="RFQ78" s="473"/>
      <c r="RFR78" s="473"/>
      <c r="RFS78" s="473"/>
      <c r="RFT78" s="473"/>
      <c r="RFU78" s="473"/>
      <c r="RFV78" s="473"/>
      <c r="RFW78" s="473"/>
      <c r="RFX78" s="473"/>
      <c r="RFY78" s="473"/>
      <c r="RFZ78" s="473"/>
      <c r="RGA78" s="473"/>
      <c r="RGB78" s="473"/>
      <c r="RGC78" s="473"/>
      <c r="RGD78" s="473"/>
      <c r="RGE78" s="473"/>
      <c r="RGF78" s="473"/>
      <c r="RGG78" s="473"/>
      <c r="RGH78" s="473"/>
      <c r="RGI78" s="473"/>
      <c r="RGJ78" s="473"/>
      <c r="RGK78" s="473"/>
      <c r="RGL78" s="473"/>
      <c r="RGM78" s="473"/>
      <c r="RGN78" s="473"/>
      <c r="RGO78" s="473"/>
      <c r="RGP78" s="473"/>
      <c r="RGQ78" s="473"/>
      <c r="RGR78" s="473"/>
      <c r="RGS78" s="473"/>
      <c r="RGT78" s="473"/>
      <c r="RGU78" s="473"/>
      <c r="RGV78" s="473"/>
      <c r="RGW78" s="473"/>
      <c r="RGX78" s="473"/>
      <c r="RGY78" s="473"/>
      <c r="RGZ78" s="473"/>
      <c r="RHA78" s="473"/>
      <c r="RHB78" s="473"/>
      <c r="RHC78" s="473"/>
      <c r="RHD78" s="473"/>
      <c r="RHE78" s="473"/>
      <c r="RHF78" s="473"/>
      <c r="RHG78" s="473"/>
      <c r="RHH78" s="473"/>
      <c r="RHI78" s="473"/>
      <c r="RHJ78" s="473"/>
      <c r="RHK78" s="473"/>
      <c r="RHL78" s="473"/>
      <c r="RHM78" s="473"/>
      <c r="RHN78" s="473"/>
      <c r="RHO78" s="473"/>
      <c r="RHP78" s="473"/>
      <c r="RHQ78" s="473"/>
      <c r="RHR78" s="473"/>
      <c r="RHS78" s="473"/>
      <c r="RHT78" s="473"/>
      <c r="RHU78" s="473"/>
      <c r="RHV78" s="473"/>
      <c r="RHW78" s="473"/>
      <c r="RHX78" s="473"/>
      <c r="RHY78" s="473"/>
      <c r="RHZ78" s="473"/>
      <c r="RIA78" s="473"/>
      <c r="RIB78" s="473"/>
      <c r="RIC78" s="473"/>
      <c r="RID78" s="473"/>
      <c r="RIE78" s="473"/>
      <c r="RIF78" s="473"/>
      <c r="RIG78" s="473"/>
      <c r="RIH78" s="473"/>
      <c r="RII78" s="473"/>
      <c r="RIJ78" s="473"/>
      <c r="RIK78" s="473"/>
      <c r="RIL78" s="473"/>
      <c r="RIM78" s="473"/>
      <c r="RIN78" s="473"/>
      <c r="RIO78" s="473"/>
      <c r="RIP78" s="473"/>
      <c r="RIQ78" s="473"/>
      <c r="RIR78" s="473"/>
      <c r="RIS78" s="473"/>
      <c r="RIT78" s="473"/>
      <c r="RIU78" s="473"/>
      <c r="RIV78" s="473"/>
      <c r="RIW78" s="473"/>
      <c r="RIX78" s="473"/>
      <c r="RIY78" s="473"/>
      <c r="RIZ78" s="473"/>
      <c r="RJA78" s="473"/>
      <c r="RJB78" s="473"/>
      <c r="RJC78" s="473"/>
      <c r="RJD78" s="473"/>
      <c r="RJE78" s="473"/>
      <c r="RJF78" s="473"/>
      <c r="RJG78" s="473"/>
      <c r="RJH78" s="473"/>
      <c r="RJI78" s="473"/>
      <c r="RJJ78" s="473"/>
      <c r="RJK78" s="473"/>
      <c r="RJL78" s="473"/>
      <c r="RJM78" s="473"/>
      <c r="RJN78" s="473"/>
      <c r="RJO78" s="473"/>
      <c r="RJP78" s="473"/>
      <c r="RJQ78" s="473"/>
      <c r="RJR78" s="473"/>
      <c r="RJS78" s="473"/>
      <c r="RJT78" s="473"/>
      <c r="RJU78" s="473"/>
      <c r="RJV78" s="473"/>
      <c r="RJW78" s="473"/>
      <c r="RJX78" s="473"/>
      <c r="RJY78" s="473"/>
      <c r="RJZ78" s="473"/>
      <c r="RKA78" s="473"/>
      <c r="RKB78" s="473"/>
      <c r="RKC78" s="473"/>
      <c r="RKD78" s="473"/>
      <c r="RKE78" s="473"/>
      <c r="RKF78" s="473"/>
      <c r="RKG78" s="473"/>
      <c r="RKH78" s="473"/>
      <c r="RKI78" s="473"/>
      <c r="RKJ78" s="473"/>
      <c r="RKK78" s="473"/>
      <c r="RKL78" s="473"/>
      <c r="RKM78" s="473"/>
      <c r="RKN78" s="473"/>
      <c r="RKO78" s="473"/>
      <c r="RKP78" s="473"/>
      <c r="RKQ78" s="473"/>
      <c r="RKR78" s="473"/>
      <c r="RKS78" s="473"/>
      <c r="RKT78" s="473"/>
      <c r="RKU78" s="473"/>
      <c r="RKV78" s="473"/>
      <c r="RKW78" s="473"/>
      <c r="RKX78" s="473"/>
      <c r="RKY78" s="473"/>
      <c r="RKZ78" s="473"/>
      <c r="RLA78" s="473"/>
      <c r="RLB78" s="473"/>
      <c r="RLC78" s="473"/>
      <c r="RLD78" s="473"/>
      <c r="RLE78" s="473"/>
      <c r="RLF78" s="473"/>
      <c r="RLG78" s="473"/>
      <c r="RLH78" s="473"/>
      <c r="RLI78" s="473"/>
      <c r="RLJ78" s="473"/>
      <c r="RLK78" s="473"/>
      <c r="RLL78" s="473"/>
      <c r="RLM78" s="473"/>
      <c r="RLN78" s="473"/>
      <c r="RLO78" s="473"/>
      <c r="RLP78" s="473"/>
      <c r="RLQ78" s="473"/>
      <c r="RLR78" s="473"/>
      <c r="RLS78" s="473"/>
      <c r="RLT78" s="473"/>
      <c r="RLU78" s="473"/>
      <c r="RLV78" s="473"/>
      <c r="RLW78" s="473"/>
      <c r="RLX78" s="473"/>
      <c r="RLY78" s="473"/>
      <c r="RLZ78" s="473"/>
      <c r="RMA78" s="473"/>
      <c r="RMB78" s="473"/>
      <c r="RMC78" s="473"/>
      <c r="RMD78" s="473"/>
      <c r="RME78" s="473"/>
      <c r="RMF78" s="473"/>
      <c r="RMG78" s="473"/>
      <c r="RMH78" s="473"/>
      <c r="RMI78" s="473"/>
      <c r="RMJ78" s="473"/>
      <c r="RMK78" s="473"/>
      <c r="RML78" s="473"/>
      <c r="RMM78" s="473"/>
      <c r="RMN78" s="473"/>
      <c r="RMO78" s="473"/>
      <c r="RMP78" s="473"/>
      <c r="RMQ78" s="473"/>
      <c r="RMR78" s="473"/>
      <c r="RMS78" s="473"/>
      <c r="RMT78" s="473"/>
      <c r="RMU78" s="473"/>
      <c r="RMV78" s="473"/>
      <c r="RMW78" s="473"/>
      <c r="RMX78" s="473"/>
      <c r="RMY78" s="473"/>
      <c r="RMZ78" s="473"/>
      <c r="RNA78" s="473"/>
      <c r="RNB78" s="473"/>
      <c r="RNC78" s="473"/>
      <c r="RND78" s="473"/>
      <c r="RNE78" s="473"/>
      <c r="RNF78" s="473"/>
      <c r="RNG78" s="473"/>
      <c r="RNH78" s="473"/>
      <c r="RNI78" s="473"/>
      <c r="RNJ78" s="473"/>
      <c r="RNK78" s="473"/>
      <c r="RNL78" s="473"/>
      <c r="RNM78" s="473"/>
      <c r="RNN78" s="473"/>
      <c r="RNO78" s="473"/>
      <c r="RNP78" s="473"/>
      <c r="RNQ78" s="473"/>
      <c r="RNR78" s="473"/>
      <c r="RNS78" s="473"/>
      <c r="RNT78" s="473"/>
      <c r="RNU78" s="473"/>
      <c r="RNV78" s="473"/>
      <c r="RNW78" s="473"/>
      <c r="RNX78" s="473"/>
      <c r="RNY78" s="473"/>
      <c r="RNZ78" s="473"/>
      <c r="ROA78" s="473"/>
      <c r="ROB78" s="473"/>
      <c r="ROC78" s="473"/>
      <c r="ROD78" s="473"/>
      <c r="ROE78" s="473"/>
      <c r="ROF78" s="473"/>
      <c r="ROG78" s="473"/>
      <c r="ROH78" s="473"/>
      <c r="ROI78" s="473"/>
      <c r="ROJ78" s="473"/>
      <c r="ROK78" s="473"/>
      <c r="ROL78" s="473"/>
      <c r="ROM78" s="473"/>
      <c r="RON78" s="473"/>
      <c r="ROO78" s="473"/>
      <c r="ROP78" s="473"/>
      <c r="ROQ78" s="473"/>
      <c r="ROR78" s="473"/>
      <c r="ROS78" s="473"/>
      <c r="ROT78" s="473"/>
      <c r="ROU78" s="473"/>
      <c r="ROV78" s="473"/>
      <c r="ROW78" s="473"/>
      <c r="ROX78" s="473"/>
      <c r="ROY78" s="473"/>
      <c r="ROZ78" s="473"/>
      <c r="RPA78" s="473"/>
      <c r="RPB78" s="473"/>
      <c r="RPC78" s="473"/>
      <c r="RPD78" s="473"/>
      <c r="RPE78" s="473"/>
      <c r="RPF78" s="473"/>
      <c r="RPG78" s="473"/>
      <c r="RPH78" s="473"/>
      <c r="RPI78" s="473"/>
      <c r="RPJ78" s="473"/>
      <c r="RPK78" s="473"/>
      <c r="RPL78" s="473"/>
      <c r="RPM78" s="473"/>
      <c r="RPN78" s="473"/>
      <c r="RPO78" s="473"/>
      <c r="RPP78" s="473"/>
      <c r="RPQ78" s="473"/>
      <c r="RPR78" s="473"/>
      <c r="RPS78" s="473"/>
      <c r="RPT78" s="473"/>
      <c r="RPU78" s="473"/>
      <c r="RPV78" s="473"/>
      <c r="RPW78" s="473"/>
      <c r="RPX78" s="473"/>
      <c r="RPY78" s="473"/>
      <c r="RPZ78" s="473"/>
      <c r="RQA78" s="473"/>
      <c r="RQB78" s="473"/>
      <c r="RQC78" s="473"/>
      <c r="RQD78" s="473"/>
      <c r="RQE78" s="473"/>
      <c r="RQF78" s="473"/>
      <c r="RQG78" s="473"/>
      <c r="RQH78" s="473"/>
      <c r="RQI78" s="473"/>
      <c r="RQJ78" s="473"/>
      <c r="RQK78" s="473"/>
      <c r="RQL78" s="473"/>
      <c r="RQM78" s="473"/>
      <c r="RQN78" s="473"/>
      <c r="RQO78" s="473"/>
      <c r="RQP78" s="473"/>
      <c r="RQQ78" s="473"/>
      <c r="RQR78" s="473"/>
      <c r="RQS78" s="473"/>
      <c r="RQT78" s="473"/>
      <c r="RQU78" s="473"/>
      <c r="RQV78" s="473"/>
      <c r="RQW78" s="473"/>
      <c r="RQX78" s="473"/>
      <c r="RQY78" s="473"/>
      <c r="RQZ78" s="473"/>
      <c r="RRA78" s="473"/>
      <c r="RRB78" s="473"/>
      <c r="RRC78" s="473"/>
      <c r="RRD78" s="473"/>
      <c r="RRE78" s="473"/>
      <c r="RRF78" s="473"/>
      <c r="RRG78" s="473"/>
      <c r="RRH78" s="473"/>
      <c r="RRI78" s="473"/>
      <c r="RRJ78" s="473"/>
      <c r="RRK78" s="473"/>
      <c r="RRL78" s="473"/>
      <c r="RRM78" s="473"/>
      <c r="RRN78" s="473"/>
      <c r="RRO78" s="473"/>
      <c r="RRP78" s="473"/>
      <c r="RRQ78" s="473"/>
      <c r="RRR78" s="473"/>
      <c r="RRS78" s="473"/>
      <c r="RRT78" s="473"/>
      <c r="RRU78" s="473"/>
      <c r="RRV78" s="473"/>
      <c r="RRW78" s="473"/>
      <c r="RRX78" s="473"/>
      <c r="RRY78" s="473"/>
      <c r="RRZ78" s="473"/>
      <c r="RSA78" s="473"/>
      <c r="RSB78" s="473"/>
      <c r="RSC78" s="473"/>
      <c r="RSD78" s="473"/>
      <c r="RSE78" s="473"/>
      <c r="RSF78" s="473"/>
      <c r="RSG78" s="473"/>
      <c r="RSH78" s="473"/>
      <c r="RSI78" s="473"/>
      <c r="RSJ78" s="473"/>
      <c r="RSK78" s="473"/>
      <c r="RSL78" s="473"/>
      <c r="RSM78" s="473"/>
      <c r="RSN78" s="473"/>
      <c r="RSO78" s="473"/>
      <c r="RSP78" s="473"/>
      <c r="RSQ78" s="473"/>
      <c r="RSR78" s="473"/>
      <c r="RSS78" s="473"/>
      <c r="RST78" s="473"/>
      <c r="RSU78" s="473"/>
      <c r="RSV78" s="473"/>
      <c r="RSW78" s="473"/>
      <c r="RSX78" s="473"/>
      <c r="RSY78" s="473"/>
      <c r="RSZ78" s="473"/>
      <c r="RTA78" s="473"/>
      <c r="RTB78" s="473"/>
      <c r="RTC78" s="473"/>
      <c r="RTD78" s="473"/>
      <c r="RTE78" s="473"/>
      <c r="RTF78" s="473"/>
      <c r="RTG78" s="473"/>
      <c r="RTH78" s="473"/>
      <c r="RTI78" s="473"/>
      <c r="RTJ78" s="473"/>
      <c r="RTK78" s="473"/>
      <c r="RTL78" s="473"/>
      <c r="RTM78" s="473"/>
      <c r="RTN78" s="473"/>
      <c r="RTO78" s="473"/>
      <c r="RTP78" s="473"/>
      <c r="RTQ78" s="473"/>
      <c r="RTR78" s="473"/>
      <c r="RTS78" s="473"/>
      <c r="RTT78" s="473"/>
      <c r="RTU78" s="473"/>
      <c r="RTV78" s="473"/>
      <c r="RTW78" s="473"/>
      <c r="RTX78" s="473"/>
      <c r="RTY78" s="473"/>
      <c r="RTZ78" s="473"/>
      <c r="RUA78" s="473"/>
      <c r="RUB78" s="473"/>
      <c r="RUC78" s="473"/>
      <c r="RUD78" s="473"/>
      <c r="RUE78" s="473"/>
      <c r="RUF78" s="473"/>
      <c r="RUG78" s="473"/>
      <c r="RUH78" s="473"/>
      <c r="RUI78" s="473"/>
      <c r="RUJ78" s="473"/>
      <c r="RUK78" s="473"/>
      <c r="RUL78" s="473"/>
      <c r="RUM78" s="473"/>
      <c r="RUN78" s="473"/>
      <c r="RUO78" s="473"/>
      <c r="RUP78" s="473"/>
      <c r="RUQ78" s="473"/>
      <c r="RUR78" s="473"/>
      <c r="RUS78" s="473"/>
      <c r="RUT78" s="473"/>
      <c r="RUU78" s="473"/>
      <c r="RUV78" s="473"/>
      <c r="RUW78" s="473"/>
      <c r="RUX78" s="473"/>
      <c r="RUY78" s="473"/>
      <c r="RUZ78" s="473"/>
      <c r="RVA78" s="473"/>
      <c r="RVB78" s="473"/>
      <c r="RVC78" s="473"/>
      <c r="RVD78" s="473"/>
      <c r="RVE78" s="473"/>
      <c r="RVF78" s="473"/>
      <c r="RVG78" s="473"/>
      <c r="RVH78" s="473"/>
      <c r="RVI78" s="473"/>
      <c r="RVJ78" s="473"/>
      <c r="RVK78" s="473"/>
      <c r="RVL78" s="473"/>
      <c r="RVM78" s="473"/>
      <c r="RVN78" s="473"/>
      <c r="RVO78" s="473"/>
      <c r="RVP78" s="473"/>
      <c r="RVQ78" s="473"/>
      <c r="RVR78" s="473"/>
      <c r="RVS78" s="473"/>
      <c r="RVT78" s="473"/>
      <c r="RVU78" s="473"/>
      <c r="RVV78" s="473"/>
      <c r="RVW78" s="473"/>
      <c r="RVX78" s="473"/>
      <c r="RVY78" s="473"/>
      <c r="RVZ78" s="473"/>
      <c r="RWA78" s="473"/>
      <c r="RWB78" s="473"/>
      <c r="RWC78" s="473"/>
      <c r="RWD78" s="473"/>
      <c r="RWE78" s="473"/>
      <c r="RWF78" s="473"/>
      <c r="RWG78" s="473"/>
      <c r="RWH78" s="473"/>
      <c r="RWI78" s="473"/>
      <c r="RWJ78" s="473"/>
      <c r="RWK78" s="473"/>
      <c r="RWL78" s="473"/>
      <c r="RWM78" s="473"/>
      <c r="RWN78" s="473"/>
      <c r="RWO78" s="473"/>
      <c r="RWP78" s="473"/>
      <c r="RWQ78" s="473"/>
      <c r="RWR78" s="473"/>
      <c r="RWS78" s="473"/>
      <c r="RWT78" s="473"/>
      <c r="RWU78" s="473"/>
      <c r="RWV78" s="473"/>
      <c r="RWW78" s="473"/>
      <c r="RWX78" s="473"/>
      <c r="RWY78" s="473"/>
      <c r="RWZ78" s="473"/>
      <c r="RXA78" s="473"/>
      <c r="RXB78" s="473"/>
      <c r="RXC78" s="473"/>
      <c r="RXD78" s="473"/>
      <c r="RXE78" s="473"/>
      <c r="RXF78" s="473"/>
      <c r="RXG78" s="473"/>
      <c r="RXH78" s="473"/>
      <c r="RXI78" s="473"/>
      <c r="RXJ78" s="473"/>
      <c r="RXK78" s="473"/>
      <c r="RXL78" s="473"/>
      <c r="RXM78" s="473"/>
      <c r="RXN78" s="473"/>
      <c r="RXO78" s="473"/>
      <c r="RXP78" s="473"/>
      <c r="RXQ78" s="473"/>
      <c r="RXR78" s="473"/>
      <c r="RXS78" s="473"/>
      <c r="RXT78" s="473"/>
      <c r="RXU78" s="473"/>
      <c r="RXV78" s="473"/>
      <c r="RXW78" s="473"/>
      <c r="RXX78" s="473"/>
      <c r="RXY78" s="473"/>
      <c r="RXZ78" s="473"/>
      <c r="RYA78" s="473"/>
      <c r="RYB78" s="473"/>
      <c r="RYC78" s="473"/>
      <c r="RYD78" s="473"/>
      <c r="RYE78" s="473"/>
      <c r="RYF78" s="473"/>
      <c r="RYG78" s="473"/>
      <c r="RYH78" s="473"/>
      <c r="RYI78" s="473"/>
      <c r="RYJ78" s="473"/>
      <c r="RYK78" s="473"/>
      <c r="RYL78" s="473"/>
      <c r="RYM78" s="473"/>
      <c r="RYN78" s="473"/>
      <c r="RYO78" s="473"/>
      <c r="RYP78" s="473"/>
      <c r="RYQ78" s="473"/>
      <c r="RYR78" s="473"/>
      <c r="RYS78" s="473"/>
      <c r="RYT78" s="473"/>
      <c r="RYU78" s="473"/>
      <c r="RYV78" s="473"/>
      <c r="RYW78" s="473"/>
      <c r="RYX78" s="473"/>
      <c r="RYY78" s="473"/>
      <c r="RYZ78" s="473"/>
      <c r="RZA78" s="473"/>
      <c r="RZB78" s="473"/>
      <c r="RZC78" s="473"/>
      <c r="RZD78" s="473"/>
      <c r="RZE78" s="473"/>
      <c r="RZF78" s="473"/>
      <c r="RZG78" s="473"/>
      <c r="RZH78" s="473"/>
      <c r="RZI78" s="473"/>
      <c r="RZJ78" s="473"/>
      <c r="RZK78" s="473"/>
      <c r="RZL78" s="473"/>
      <c r="RZM78" s="473"/>
      <c r="RZN78" s="473"/>
      <c r="RZO78" s="473"/>
      <c r="RZP78" s="473"/>
      <c r="RZQ78" s="473"/>
      <c r="RZR78" s="473"/>
      <c r="RZS78" s="473"/>
      <c r="RZT78" s="473"/>
      <c r="RZU78" s="473"/>
      <c r="RZV78" s="473"/>
      <c r="RZW78" s="473"/>
      <c r="RZX78" s="473"/>
      <c r="RZY78" s="473"/>
      <c r="RZZ78" s="473"/>
      <c r="SAA78" s="473"/>
      <c r="SAB78" s="473"/>
      <c r="SAC78" s="473"/>
      <c r="SAD78" s="473"/>
      <c r="SAE78" s="473"/>
      <c r="SAF78" s="473"/>
      <c r="SAG78" s="473"/>
      <c r="SAH78" s="473"/>
      <c r="SAI78" s="473"/>
      <c r="SAJ78" s="473"/>
      <c r="SAK78" s="473"/>
      <c r="SAL78" s="473"/>
      <c r="SAM78" s="473"/>
      <c r="SAN78" s="473"/>
      <c r="SAO78" s="473"/>
      <c r="SAP78" s="473"/>
      <c r="SAQ78" s="473"/>
      <c r="SAR78" s="473"/>
      <c r="SAS78" s="473"/>
      <c r="SAT78" s="473"/>
      <c r="SAU78" s="473"/>
      <c r="SAV78" s="473"/>
      <c r="SAW78" s="473"/>
      <c r="SAX78" s="473"/>
      <c r="SAY78" s="473"/>
      <c r="SAZ78" s="473"/>
      <c r="SBA78" s="473"/>
      <c r="SBB78" s="473"/>
      <c r="SBC78" s="473"/>
      <c r="SBD78" s="473"/>
      <c r="SBE78" s="473"/>
      <c r="SBF78" s="473"/>
      <c r="SBG78" s="473"/>
      <c r="SBH78" s="473"/>
      <c r="SBI78" s="473"/>
      <c r="SBJ78" s="473"/>
      <c r="SBK78" s="473"/>
      <c r="SBL78" s="473"/>
      <c r="SBM78" s="473"/>
      <c r="SBN78" s="473"/>
      <c r="SBO78" s="473"/>
      <c r="SBP78" s="473"/>
      <c r="SBQ78" s="473"/>
      <c r="SBR78" s="473"/>
      <c r="SBS78" s="473"/>
      <c r="SBT78" s="473"/>
      <c r="SBU78" s="473"/>
      <c r="SBV78" s="473"/>
      <c r="SBW78" s="473"/>
      <c r="SBX78" s="473"/>
      <c r="SBY78" s="473"/>
      <c r="SBZ78" s="473"/>
      <c r="SCA78" s="473"/>
      <c r="SCB78" s="473"/>
      <c r="SCC78" s="473"/>
      <c r="SCD78" s="473"/>
      <c r="SCE78" s="473"/>
      <c r="SCF78" s="473"/>
      <c r="SCG78" s="473"/>
      <c r="SCH78" s="473"/>
      <c r="SCI78" s="473"/>
      <c r="SCJ78" s="473"/>
      <c r="SCK78" s="473"/>
      <c r="SCL78" s="473"/>
      <c r="SCM78" s="473"/>
      <c r="SCN78" s="473"/>
      <c r="SCO78" s="473"/>
      <c r="SCP78" s="473"/>
      <c r="SCQ78" s="473"/>
      <c r="SCR78" s="473"/>
      <c r="SCS78" s="473"/>
      <c r="SCT78" s="473"/>
      <c r="SCU78" s="473"/>
      <c r="SCV78" s="473"/>
      <c r="SCW78" s="473"/>
      <c r="SCX78" s="473"/>
      <c r="SCY78" s="473"/>
      <c r="SCZ78" s="473"/>
      <c r="SDA78" s="473"/>
      <c r="SDB78" s="473"/>
      <c r="SDC78" s="473"/>
      <c r="SDD78" s="473"/>
      <c r="SDE78" s="473"/>
      <c r="SDF78" s="473"/>
      <c r="SDG78" s="473"/>
      <c r="SDH78" s="473"/>
      <c r="SDI78" s="473"/>
      <c r="SDJ78" s="473"/>
      <c r="SDK78" s="473"/>
      <c r="SDL78" s="473"/>
      <c r="SDM78" s="473"/>
      <c r="SDN78" s="473"/>
      <c r="SDO78" s="473"/>
      <c r="SDP78" s="473"/>
      <c r="SDQ78" s="473"/>
      <c r="SDR78" s="473"/>
      <c r="SDS78" s="473"/>
      <c r="SDT78" s="473"/>
      <c r="SDU78" s="473"/>
      <c r="SDV78" s="473"/>
      <c r="SDW78" s="473"/>
      <c r="SDX78" s="473"/>
      <c r="SDY78" s="473"/>
      <c r="SDZ78" s="473"/>
      <c r="SEA78" s="473"/>
      <c r="SEB78" s="473"/>
      <c r="SEC78" s="473"/>
      <c r="SED78" s="473"/>
      <c r="SEE78" s="473"/>
      <c r="SEF78" s="473"/>
      <c r="SEG78" s="473"/>
      <c r="SEH78" s="473"/>
      <c r="SEI78" s="473"/>
      <c r="SEJ78" s="473"/>
      <c r="SEK78" s="473"/>
      <c r="SEL78" s="473"/>
      <c r="SEM78" s="473"/>
      <c r="SEN78" s="473"/>
      <c r="SEO78" s="473"/>
      <c r="SEP78" s="473"/>
      <c r="SEQ78" s="473"/>
      <c r="SER78" s="473"/>
      <c r="SES78" s="473"/>
      <c r="SET78" s="473"/>
      <c r="SEU78" s="473"/>
      <c r="SEV78" s="473"/>
      <c r="SEW78" s="473"/>
      <c r="SEX78" s="473"/>
      <c r="SEY78" s="473"/>
      <c r="SEZ78" s="473"/>
      <c r="SFA78" s="473"/>
      <c r="SFB78" s="473"/>
      <c r="SFC78" s="473"/>
      <c r="SFD78" s="473"/>
      <c r="SFE78" s="473"/>
      <c r="SFF78" s="473"/>
      <c r="SFG78" s="473"/>
      <c r="SFH78" s="473"/>
      <c r="SFI78" s="473"/>
      <c r="SFJ78" s="473"/>
      <c r="SFK78" s="473"/>
      <c r="SFL78" s="473"/>
      <c r="SFM78" s="473"/>
      <c r="SFN78" s="473"/>
      <c r="SFO78" s="473"/>
      <c r="SFP78" s="473"/>
      <c r="SFQ78" s="473"/>
      <c r="SFR78" s="473"/>
      <c r="SFS78" s="473"/>
      <c r="SFT78" s="473"/>
      <c r="SFU78" s="473"/>
      <c r="SFV78" s="473"/>
      <c r="SFW78" s="473"/>
      <c r="SFX78" s="473"/>
      <c r="SFY78" s="473"/>
      <c r="SFZ78" s="473"/>
      <c r="SGA78" s="473"/>
      <c r="SGB78" s="473"/>
      <c r="SGC78" s="473"/>
      <c r="SGD78" s="473"/>
      <c r="SGE78" s="473"/>
      <c r="SGF78" s="473"/>
      <c r="SGG78" s="473"/>
      <c r="SGH78" s="473"/>
      <c r="SGI78" s="473"/>
      <c r="SGJ78" s="473"/>
      <c r="SGK78" s="473"/>
      <c r="SGL78" s="473"/>
      <c r="SGM78" s="473"/>
      <c r="SGN78" s="473"/>
      <c r="SGO78" s="473"/>
      <c r="SGP78" s="473"/>
      <c r="SGQ78" s="473"/>
      <c r="SGR78" s="473"/>
      <c r="SGS78" s="473"/>
      <c r="SGT78" s="473"/>
      <c r="SGU78" s="473"/>
      <c r="SGV78" s="473"/>
      <c r="SGW78" s="473"/>
      <c r="SGX78" s="473"/>
      <c r="SGY78" s="473"/>
      <c r="SGZ78" s="473"/>
      <c r="SHA78" s="473"/>
      <c r="SHB78" s="473"/>
      <c r="SHC78" s="473"/>
      <c r="SHD78" s="473"/>
      <c r="SHE78" s="473"/>
      <c r="SHF78" s="473"/>
      <c r="SHG78" s="473"/>
      <c r="SHH78" s="473"/>
      <c r="SHI78" s="473"/>
      <c r="SHJ78" s="473"/>
      <c r="SHK78" s="473"/>
      <c r="SHL78" s="473"/>
      <c r="SHM78" s="473"/>
      <c r="SHN78" s="473"/>
      <c r="SHO78" s="473"/>
      <c r="SHP78" s="473"/>
      <c r="SHQ78" s="473"/>
      <c r="SHR78" s="473"/>
      <c r="SHS78" s="473"/>
      <c r="SHT78" s="473"/>
      <c r="SHU78" s="473"/>
      <c r="SHV78" s="473"/>
      <c r="SHW78" s="473"/>
      <c r="SHX78" s="473"/>
      <c r="SHY78" s="473"/>
      <c r="SHZ78" s="473"/>
      <c r="SIA78" s="473"/>
      <c r="SIB78" s="473"/>
      <c r="SIC78" s="473"/>
      <c r="SID78" s="473"/>
      <c r="SIE78" s="473"/>
      <c r="SIF78" s="473"/>
      <c r="SIG78" s="473"/>
      <c r="SIH78" s="473"/>
      <c r="SII78" s="473"/>
      <c r="SIJ78" s="473"/>
      <c r="SIK78" s="473"/>
      <c r="SIL78" s="473"/>
      <c r="SIM78" s="473"/>
      <c r="SIN78" s="473"/>
      <c r="SIO78" s="473"/>
      <c r="SIP78" s="473"/>
      <c r="SIQ78" s="473"/>
      <c r="SIR78" s="473"/>
      <c r="SIS78" s="473"/>
      <c r="SIT78" s="473"/>
      <c r="SIU78" s="473"/>
      <c r="SIV78" s="473"/>
      <c r="SIW78" s="473"/>
      <c r="SIX78" s="473"/>
      <c r="SIY78" s="473"/>
      <c r="SIZ78" s="473"/>
      <c r="SJA78" s="473"/>
      <c r="SJB78" s="473"/>
      <c r="SJC78" s="473"/>
      <c r="SJD78" s="473"/>
      <c r="SJE78" s="473"/>
      <c r="SJF78" s="473"/>
      <c r="SJG78" s="473"/>
      <c r="SJH78" s="473"/>
      <c r="SJI78" s="473"/>
      <c r="SJJ78" s="473"/>
      <c r="SJK78" s="473"/>
      <c r="SJL78" s="473"/>
      <c r="SJM78" s="473"/>
      <c r="SJN78" s="473"/>
      <c r="SJO78" s="473"/>
      <c r="SJP78" s="473"/>
      <c r="SJQ78" s="473"/>
      <c r="SJR78" s="473"/>
      <c r="SJS78" s="473"/>
      <c r="SJT78" s="473"/>
      <c r="SJU78" s="473"/>
      <c r="SJV78" s="473"/>
      <c r="SJW78" s="473"/>
      <c r="SJX78" s="473"/>
      <c r="SJY78" s="473"/>
      <c r="SJZ78" s="473"/>
      <c r="SKA78" s="473"/>
      <c r="SKB78" s="473"/>
      <c r="SKC78" s="473"/>
      <c r="SKD78" s="473"/>
      <c r="SKE78" s="473"/>
      <c r="SKF78" s="473"/>
      <c r="SKG78" s="473"/>
      <c r="SKH78" s="473"/>
      <c r="SKI78" s="473"/>
      <c r="SKJ78" s="473"/>
      <c r="SKK78" s="473"/>
      <c r="SKL78" s="473"/>
      <c r="SKM78" s="473"/>
      <c r="SKN78" s="473"/>
      <c r="SKO78" s="473"/>
      <c r="SKP78" s="473"/>
      <c r="SKQ78" s="473"/>
      <c r="SKR78" s="473"/>
      <c r="SKS78" s="473"/>
      <c r="SKT78" s="473"/>
      <c r="SKU78" s="473"/>
      <c r="SKV78" s="473"/>
      <c r="SKW78" s="473"/>
      <c r="SKX78" s="473"/>
      <c r="SKY78" s="473"/>
      <c r="SKZ78" s="473"/>
      <c r="SLA78" s="473"/>
      <c r="SLB78" s="473"/>
      <c r="SLC78" s="473"/>
      <c r="SLD78" s="473"/>
      <c r="SLE78" s="473"/>
      <c r="SLF78" s="473"/>
      <c r="SLG78" s="473"/>
      <c r="SLH78" s="473"/>
      <c r="SLI78" s="473"/>
      <c r="SLJ78" s="473"/>
      <c r="SLK78" s="473"/>
      <c r="SLL78" s="473"/>
      <c r="SLM78" s="473"/>
      <c r="SLN78" s="473"/>
      <c r="SLO78" s="473"/>
      <c r="SLP78" s="473"/>
      <c r="SLQ78" s="473"/>
      <c r="SLR78" s="473"/>
      <c r="SLS78" s="473"/>
      <c r="SLT78" s="473"/>
      <c r="SLU78" s="473"/>
      <c r="SLV78" s="473"/>
      <c r="SLW78" s="473"/>
      <c r="SLX78" s="473"/>
      <c r="SLY78" s="473"/>
      <c r="SLZ78" s="473"/>
      <c r="SMA78" s="473"/>
      <c r="SMB78" s="473"/>
      <c r="SMC78" s="473"/>
      <c r="SMD78" s="473"/>
      <c r="SME78" s="473"/>
      <c r="SMF78" s="473"/>
      <c r="SMG78" s="473"/>
      <c r="SMH78" s="473"/>
      <c r="SMI78" s="473"/>
      <c r="SMJ78" s="473"/>
      <c r="SMK78" s="473"/>
      <c r="SML78" s="473"/>
      <c r="SMM78" s="473"/>
      <c r="SMN78" s="473"/>
      <c r="SMO78" s="473"/>
      <c r="SMP78" s="473"/>
      <c r="SMQ78" s="473"/>
      <c r="SMR78" s="473"/>
      <c r="SMS78" s="473"/>
      <c r="SMT78" s="473"/>
      <c r="SMU78" s="473"/>
      <c r="SMV78" s="473"/>
      <c r="SMW78" s="473"/>
      <c r="SMX78" s="473"/>
      <c r="SMY78" s="473"/>
      <c r="SMZ78" s="473"/>
      <c r="SNA78" s="473"/>
      <c r="SNB78" s="473"/>
      <c r="SNC78" s="473"/>
      <c r="SND78" s="473"/>
      <c r="SNE78" s="473"/>
      <c r="SNF78" s="473"/>
      <c r="SNG78" s="473"/>
      <c r="SNH78" s="473"/>
      <c r="SNI78" s="473"/>
      <c r="SNJ78" s="473"/>
      <c r="SNK78" s="473"/>
      <c r="SNL78" s="473"/>
      <c r="SNM78" s="473"/>
      <c r="SNN78" s="473"/>
      <c r="SNO78" s="473"/>
      <c r="SNP78" s="473"/>
      <c r="SNQ78" s="473"/>
      <c r="SNR78" s="473"/>
      <c r="SNS78" s="473"/>
      <c r="SNT78" s="473"/>
      <c r="SNU78" s="473"/>
      <c r="SNV78" s="473"/>
      <c r="SNW78" s="473"/>
      <c r="SNX78" s="473"/>
      <c r="SNY78" s="473"/>
      <c r="SNZ78" s="473"/>
      <c r="SOA78" s="473"/>
      <c r="SOB78" s="473"/>
      <c r="SOC78" s="473"/>
      <c r="SOD78" s="473"/>
      <c r="SOE78" s="473"/>
      <c r="SOF78" s="473"/>
      <c r="SOG78" s="473"/>
      <c r="SOH78" s="473"/>
      <c r="SOI78" s="473"/>
      <c r="SOJ78" s="473"/>
      <c r="SOK78" s="473"/>
      <c r="SOL78" s="473"/>
      <c r="SOM78" s="473"/>
      <c r="SON78" s="473"/>
      <c r="SOO78" s="473"/>
      <c r="SOP78" s="473"/>
      <c r="SOQ78" s="473"/>
      <c r="SOR78" s="473"/>
      <c r="SOS78" s="473"/>
      <c r="SOT78" s="473"/>
      <c r="SOU78" s="473"/>
      <c r="SOV78" s="473"/>
      <c r="SOW78" s="473"/>
      <c r="SOX78" s="473"/>
      <c r="SOY78" s="473"/>
      <c r="SOZ78" s="473"/>
      <c r="SPA78" s="473"/>
      <c r="SPB78" s="473"/>
      <c r="SPC78" s="473"/>
      <c r="SPD78" s="473"/>
      <c r="SPE78" s="473"/>
      <c r="SPF78" s="473"/>
      <c r="SPG78" s="473"/>
      <c r="SPH78" s="473"/>
      <c r="SPI78" s="473"/>
      <c r="SPJ78" s="473"/>
      <c r="SPK78" s="473"/>
      <c r="SPL78" s="473"/>
      <c r="SPM78" s="473"/>
      <c r="SPN78" s="473"/>
      <c r="SPO78" s="473"/>
      <c r="SPP78" s="473"/>
      <c r="SPQ78" s="473"/>
      <c r="SPR78" s="473"/>
      <c r="SPS78" s="473"/>
      <c r="SPT78" s="473"/>
      <c r="SPU78" s="473"/>
      <c r="SPV78" s="473"/>
      <c r="SPW78" s="473"/>
      <c r="SPX78" s="473"/>
      <c r="SPY78" s="473"/>
      <c r="SPZ78" s="473"/>
      <c r="SQA78" s="473"/>
      <c r="SQB78" s="473"/>
      <c r="SQC78" s="473"/>
      <c r="SQD78" s="473"/>
      <c r="SQE78" s="473"/>
      <c r="SQF78" s="473"/>
      <c r="SQG78" s="473"/>
      <c r="SQH78" s="473"/>
      <c r="SQI78" s="473"/>
      <c r="SQJ78" s="473"/>
      <c r="SQK78" s="473"/>
      <c r="SQL78" s="473"/>
      <c r="SQM78" s="473"/>
      <c r="SQN78" s="473"/>
      <c r="SQO78" s="473"/>
      <c r="SQP78" s="473"/>
      <c r="SQQ78" s="473"/>
      <c r="SQR78" s="473"/>
      <c r="SQS78" s="473"/>
      <c r="SQT78" s="473"/>
      <c r="SQU78" s="473"/>
      <c r="SQV78" s="473"/>
      <c r="SQW78" s="473"/>
      <c r="SQX78" s="473"/>
      <c r="SQY78" s="473"/>
      <c r="SQZ78" s="473"/>
      <c r="SRA78" s="473"/>
      <c r="SRB78" s="473"/>
      <c r="SRC78" s="473"/>
      <c r="SRD78" s="473"/>
      <c r="SRE78" s="473"/>
      <c r="SRF78" s="473"/>
      <c r="SRG78" s="473"/>
      <c r="SRH78" s="473"/>
      <c r="SRI78" s="473"/>
      <c r="SRJ78" s="473"/>
      <c r="SRK78" s="473"/>
      <c r="SRL78" s="473"/>
      <c r="SRM78" s="473"/>
      <c r="SRN78" s="473"/>
      <c r="SRO78" s="473"/>
      <c r="SRP78" s="473"/>
      <c r="SRQ78" s="473"/>
      <c r="SRR78" s="473"/>
      <c r="SRS78" s="473"/>
      <c r="SRT78" s="473"/>
      <c r="SRU78" s="473"/>
      <c r="SRV78" s="473"/>
      <c r="SRW78" s="473"/>
      <c r="SRX78" s="473"/>
      <c r="SRY78" s="473"/>
      <c r="SRZ78" s="473"/>
      <c r="SSA78" s="473"/>
      <c r="SSB78" s="473"/>
      <c r="SSC78" s="473"/>
      <c r="SSD78" s="473"/>
      <c r="SSE78" s="473"/>
      <c r="SSF78" s="473"/>
      <c r="SSG78" s="473"/>
      <c r="SSH78" s="473"/>
      <c r="SSI78" s="473"/>
      <c r="SSJ78" s="473"/>
      <c r="SSK78" s="473"/>
      <c r="SSL78" s="473"/>
      <c r="SSM78" s="473"/>
      <c r="SSN78" s="473"/>
      <c r="SSO78" s="473"/>
      <c r="SSP78" s="473"/>
      <c r="SSQ78" s="473"/>
      <c r="SSR78" s="473"/>
      <c r="SSS78" s="473"/>
      <c r="SST78" s="473"/>
      <c r="SSU78" s="473"/>
      <c r="SSV78" s="473"/>
      <c r="SSW78" s="473"/>
      <c r="SSX78" s="473"/>
      <c r="SSY78" s="473"/>
      <c r="SSZ78" s="473"/>
      <c r="STA78" s="473"/>
      <c r="STB78" s="473"/>
      <c r="STC78" s="473"/>
      <c r="STD78" s="473"/>
      <c r="STE78" s="473"/>
      <c r="STF78" s="473"/>
      <c r="STG78" s="473"/>
      <c r="STH78" s="473"/>
      <c r="STI78" s="473"/>
      <c r="STJ78" s="473"/>
      <c r="STK78" s="473"/>
      <c r="STL78" s="473"/>
      <c r="STM78" s="473"/>
      <c r="STN78" s="473"/>
      <c r="STO78" s="473"/>
      <c r="STP78" s="473"/>
      <c r="STQ78" s="473"/>
      <c r="STR78" s="473"/>
      <c r="STS78" s="473"/>
      <c r="STT78" s="473"/>
      <c r="STU78" s="473"/>
      <c r="STV78" s="473"/>
      <c r="STW78" s="473"/>
      <c r="STX78" s="473"/>
      <c r="STY78" s="473"/>
      <c r="STZ78" s="473"/>
      <c r="SUA78" s="473"/>
      <c r="SUB78" s="473"/>
      <c r="SUC78" s="473"/>
      <c r="SUD78" s="473"/>
      <c r="SUE78" s="473"/>
      <c r="SUF78" s="473"/>
      <c r="SUG78" s="473"/>
      <c r="SUH78" s="473"/>
      <c r="SUI78" s="473"/>
      <c r="SUJ78" s="473"/>
      <c r="SUK78" s="473"/>
      <c r="SUL78" s="473"/>
      <c r="SUM78" s="473"/>
      <c r="SUN78" s="473"/>
      <c r="SUO78" s="473"/>
      <c r="SUP78" s="473"/>
      <c r="SUQ78" s="473"/>
      <c r="SUR78" s="473"/>
      <c r="SUS78" s="473"/>
      <c r="SUT78" s="473"/>
      <c r="SUU78" s="473"/>
      <c r="SUV78" s="473"/>
      <c r="SUW78" s="473"/>
      <c r="SUX78" s="473"/>
      <c r="SUY78" s="473"/>
      <c r="SUZ78" s="473"/>
      <c r="SVA78" s="473"/>
      <c r="SVB78" s="473"/>
      <c r="SVC78" s="473"/>
      <c r="SVD78" s="473"/>
      <c r="SVE78" s="473"/>
      <c r="SVF78" s="473"/>
      <c r="SVG78" s="473"/>
      <c r="SVH78" s="473"/>
      <c r="SVI78" s="473"/>
      <c r="SVJ78" s="473"/>
      <c r="SVK78" s="473"/>
      <c r="SVL78" s="473"/>
      <c r="SVM78" s="473"/>
      <c r="SVN78" s="473"/>
      <c r="SVO78" s="473"/>
      <c r="SVP78" s="473"/>
      <c r="SVQ78" s="473"/>
      <c r="SVR78" s="473"/>
      <c r="SVS78" s="473"/>
      <c r="SVT78" s="473"/>
      <c r="SVU78" s="473"/>
      <c r="SVV78" s="473"/>
      <c r="SVW78" s="473"/>
      <c r="SVX78" s="473"/>
      <c r="SVY78" s="473"/>
      <c r="SVZ78" s="473"/>
      <c r="SWA78" s="473"/>
      <c r="SWB78" s="473"/>
      <c r="SWC78" s="473"/>
      <c r="SWD78" s="473"/>
      <c r="SWE78" s="473"/>
      <c r="SWF78" s="473"/>
      <c r="SWG78" s="473"/>
      <c r="SWH78" s="473"/>
      <c r="SWI78" s="473"/>
      <c r="SWJ78" s="473"/>
      <c r="SWK78" s="473"/>
      <c r="SWL78" s="473"/>
      <c r="SWM78" s="473"/>
      <c r="SWN78" s="473"/>
      <c r="SWO78" s="473"/>
      <c r="SWP78" s="473"/>
      <c r="SWQ78" s="473"/>
      <c r="SWR78" s="473"/>
      <c r="SWS78" s="473"/>
      <c r="SWT78" s="473"/>
      <c r="SWU78" s="473"/>
      <c r="SWV78" s="473"/>
      <c r="SWW78" s="473"/>
      <c r="SWX78" s="473"/>
      <c r="SWY78" s="473"/>
      <c r="SWZ78" s="473"/>
      <c r="SXA78" s="473"/>
      <c r="SXB78" s="473"/>
      <c r="SXC78" s="473"/>
      <c r="SXD78" s="473"/>
      <c r="SXE78" s="473"/>
      <c r="SXF78" s="473"/>
      <c r="SXG78" s="473"/>
      <c r="SXH78" s="473"/>
      <c r="SXI78" s="473"/>
      <c r="SXJ78" s="473"/>
      <c r="SXK78" s="473"/>
      <c r="SXL78" s="473"/>
      <c r="SXM78" s="473"/>
      <c r="SXN78" s="473"/>
      <c r="SXO78" s="473"/>
      <c r="SXP78" s="473"/>
      <c r="SXQ78" s="473"/>
      <c r="SXR78" s="473"/>
      <c r="SXS78" s="473"/>
      <c r="SXT78" s="473"/>
      <c r="SXU78" s="473"/>
      <c r="SXV78" s="473"/>
      <c r="SXW78" s="473"/>
      <c r="SXX78" s="473"/>
      <c r="SXY78" s="473"/>
      <c r="SXZ78" s="473"/>
      <c r="SYA78" s="473"/>
      <c r="SYB78" s="473"/>
      <c r="SYC78" s="473"/>
      <c r="SYD78" s="473"/>
      <c r="SYE78" s="473"/>
      <c r="SYF78" s="473"/>
      <c r="SYG78" s="473"/>
      <c r="SYH78" s="473"/>
      <c r="SYI78" s="473"/>
      <c r="SYJ78" s="473"/>
      <c r="SYK78" s="473"/>
      <c r="SYL78" s="473"/>
      <c r="SYM78" s="473"/>
      <c r="SYN78" s="473"/>
      <c r="SYO78" s="473"/>
      <c r="SYP78" s="473"/>
      <c r="SYQ78" s="473"/>
      <c r="SYR78" s="473"/>
      <c r="SYS78" s="473"/>
      <c r="SYT78" s="473"/>
      <c r="SYU78" s="473"/>
      <c r="SYV78" s="473"/>
      <c r="SYW78" s="473"/>
      <c r="SYX78" s="473"/>
      <c r="SYY78" s="473"/>
      <c r="SYZ78" s="473"/>
      <c r="SZA78" s="473"/>
      <c r="SZB78" s="473"/>
      <c r="SZC78" s="473"/>
      <c r="SZD78" s="473"/>
      <c r="SZE78" s="473"/>
      <c r="SZF78" s="473"/>
      <c r="SZG78" s="473"/>
      <c r="SZH78" s="473"/>
      <c r="SZI78" s="473"/>
      <c r="SZJ78" s="473"/>
      <c r="SZK78" s="473"/>
      <c r="SZL78" s="473"/>
      <c r="SZM78" s="473"/>
      <c r="SZN78" s="473"/>
      <c r="SZO78" s="473"/>
      <c r="SZP78" s="473"/>
      <c r="SZQ78" s="473"/>
      <c r="SZR78" s="473"/>
      <c r="SZS78" s="473"/>
      <c r="SZT78" s="473"/>
      <c r="SZU78" s="473"/>
      <c r="SZV78" s="473"/>
      <c r="SZW78" s="473"/>
      <c r="SZX78" s="473"/>
      <c r="SZY78" s="473"/>
      <c r="SZZ78" s="473"/>
      <c r="TAA78" s="473"/>
      <c r="TAB78" s="473"/>
      <c r="TAC78" s="473"/>
      <c r="TAD78" s="473"/>
      <c r="TAE78" s="473"/>
      <c r="TAF78" s="473"/>
      <c r="TAG78" s="473"/>
      <c r="TAH78" s="473"/>
      <c r="TAI78" s="473"/>
      <c r="TAJ78" s="473"/>
      <c r="TAK78" s="473"/>
      <c r="TAL78" s="473"/>
      <c r="TAM78" s="473"/>
      <c r="TAN78" s="473"/>
      <c r="TAO78" s="473"/>
      <c r="TAP78" s="473"/>
      <c r="TAQ78" s="473"/>
      <c r="TAR78" s="473"/>
      <c r="TAS78" s="473"/>
      <c r="TAT78" s="473"/>
      <c r="TAU78" s="473"/>
      <c r="TAV78" s="473"/>
      <c r="TAW78" s="473"/>
      <c r="TAX78" s="473"/>
      <c r="TAY78" s="473"/>
      <c r="TAZ78" s="473"/>
      <c r="TBA78" s="473"/>
      <c r="TBB78" s="473"/>
      <c r="TBC78" s="473"/>
      <c r="TBD78" s="473"/>
      <c r="TBE78" s="473"/>
      <c r="TBF78" s="473"/>
      <c r="TBG78" s="473"/>
      <c r="TBH78" s="473"/>
      <c r="TBI78" s="473"/>
      <c r="TBJ78" s="473"/>
      <c r="TBK78" s="473"/>
      <c r="TBL78" s="473"/>
      <c r="TBM78" s="473"/>
      <c r="TBN78" s="473"/>
      <c r="TBO78" s="473"/>
      <c r="TBP78" s="473"/>
      <c r="TBQ78" s="473"/>
      <c r="TBR78" s="473"/>
      <c r="TBS78" s="473"/>
      <c r="TBT78" s="473"/>
      <c r="TBU78" s="473"/>
      <c r="TBV78" s="473"/>
      <c r="TBW78" s="473"/>
      <c r="TBX78" s="473"/>
      <c r="TBY78" s="473"/>
      <c r="TBZ78" s="473"/>
      <c r="TCA78" s="473"/>
      <c r="TCB78" s="473"/>
      <c r="TCC78" s="473"/>
      <c r="TCD78" s="473"/>
      <c r="TCE78" s="473"/>
      <c r="TCF78" s="473"/>
      <c r="TCG78" s="473"/>
      <c r="TCH78" s="473"/>
      <c r="TCI78" s="473"/>
      <c r="TCJ78" s="473"/>
      <c r="TCK78" s="473"/>
      <c r="TCL78" s="473"/>
      <c r="TCM78" s="473"/>
      <c r="TCN78" s="473"/>
      <c r="TCO78" s="473"/>
      <c r="TCP78" s="473"/>
      <c r="TCQ78" s="473"/>
      <c r="TCR78" s="473"/>
      <c r="TCS78" s="473"/>
      <c r="TCT78" s="473"/>
      <c r="TCU78" s="473"/>
      <c r="TCV78" s="473"/>
      <c r="TCW78" s="473"/>
      <c r="TCX78" s="473"/>
      <c r="TCY78" s="473"/>
      <c r="TCZ78" s="473"/>
      <c r="TDA78" s="473"/>
      <c r="TDB78" s="473"/>
      <c r="TDC78" s="473"/>
      <c r="TDD78" s="473"/>
      <c r="TDE78" s="473"/>
      <c r="TDF78" s="473"/>
      <c r="TDG78" s="473"/>
      <c r="TDH78" s="473"/>
      <c r="TDI78" s="473"/>
      <c r="TDJ78" s="473"/>
      <c r="TDK78" s="473"/>
      <c r="TDL78" s="473"/>
      <c r="TDM78" s="473"/>
      <c r="TDN78" s="473"/>
      <c r="TDO78" s="473"/>
      <c r="TDP78" s="473"/>
      <c r="TDQ78" s="473"/>
      <c r="TDR78" s="473"/>
      <c r="TDS78" s="473"/>
      <c r="TDT78" s="473"/>
      <c r="TDU78" s="473"/>
      <c r="TDV78" s="473"/>
      <c r="TDW78" s="473"/>
      <c r="TDX78" s="473"/>
      <c r="TDY78" s="473"/>
      <c r="TDZ78" s="473"/>
      <c r="TEA78" s="473"/>
      <c r="TEB78" s="473"/>
      <c r="TEC78" s="473"/>
      <c r="TED78" s="473"/>
      <c r="TEE78" s="473"/>
      <c r="TEF78" s="473"/>
      <c r="TEG78" s="473"/>
      <c r="TEH78" s="473"/>
      <c r="TEI78" s="473"/>
      <c r="TEJ78" s="473"/>
      <c r="TEK78" s="473"/>
      <c r="TEL78" s="473"/>
      <c r="TEM78" s="473"/>
      <c r="TEN78" s="473"/>
      <c r="TEO78" s="473"/>
      <c r="TEP78" s="473"/>
      <c r="TEQ78" s="473"/>
      <c r="TER78" s="473"/>
      <c r="TES78" s="473"/>
      <c r="TET78" s="473"/>
      <c r="TEU78" s="473"/>
      <c r="TEV78" s="473"/>
      <c r="TEW78" s="473"/>
      <c r="TEX78" s="473"/>
      <c r="TEY78" s="473"/>
      <c r="TEZ78" s="473"/>
      <c r="TFA78" s="473"/>
      <c r="TFB78" s="473"/>
      <c r="TFC78" s="473"/>
      <c r="TFD78" s="473"/>
      <c r="TFE78" s="473"/>
      <c r="TFF78" s="473"/>
      <c r="TFG78" s="473"/>
      <c r="TFH78" s="473"/>
      <c r="TFI78" s="473"/>
      <c r="TFJ78" s="473"/>
      <c r="TFK78" s="473"/>
      <c r="TFL78" s="473"/>
      <c r="TFM78" s="473"/>
      <c r="TFN78" s="473"/>
      <c r="TFO78" s="473"/>
      <c r="TFP78" s="473"/>
      <c r="TFQ78" s="473"/>
      <c r="TFR78" s="473"/>
      <c r="TFS78" s="473"/>
      <c r="TFT78" s="473"/>
      <c r="TFU78" s="473"/>
      <c r="TFV78" s="473"/>
      <c r="TFW78" s="473"/>
      <c r="TFX78" s="473"/>
      <c r="TFY78" s="473"/>
      <c r="TFZ78" s="473"/>
      <c r="TGA78" s="473"/>
      <c r="TGB78" s="473"/>
      <c r="TGC78" s="473"/>
      <c r="TGD78" s="473"/>
      <c r="TGE78" s="473"/>
      <c r="TGF78" s="473"/>
      <c r="TGG78" s="473"/>
      <c r="TGH78" s="473"/>
      <c r="TGI78" s="473"/>
      <c r="TGJ78" s="473"/>
      <c r="TGK78" s="473"/>
      <c r="TGL78" s="473"/>
      <c r="TGM78" s="473"/>
      <c r="TGN78" s="473"/>
      <c r="TGO78" s="473"/>
      <c r="TGP78" s="473"/>
      <c r="TGQ78" s="473"/>
      <c r="TGR78" s="473"/>
      <c r="TGS78" s="473"/>
      <c r="TGT78" s="473"/>
      <c r="TGU78" s="473"/>
      <c r="TGV78" s="473"/>
      <c r="TGW78" s="473"/>
      <c r="TGX78" s="473"/>
      <c r="TGY78" s="473"/>
      <c r="TGZ78" s="473"/>
      <c r="THA78" s="473"/>
      <c r="THB78" s="473"/>
      <c r="THC78" s="473"/>
      <c r="THD78" s="473"/>
      <c r="THE78" s="473"/>
      <c r="THF78" s="473"/>
      <c r="THG78" s="473"/>
      <c r="THH78" s="473"/>
      <c r="THI78" s="473"/>
      <c r="THJ78" s="473"/>
      <c r="THK78" s="473"/>
      <c r="THL78" s="473"/>
      <c r="THM78" s="473"/>
      <c r="THN78" s="473"/>
      <c r="THO78" s="473"/>
      <c r="THP78" s="473"/>
      <c r="THQ78" s="473"/>
      <c r="THR78" s="473"/>
      <c r="THS78" s="473"/>
      <c r="THT78" s="473"/>
      <c r="THU78" s="473"/>
      <c r="THV78" s="473"/>
      <c r="THW78" s="473"/>
      <c r="THX78" s="473"/>
      <c r="THY78" s="473"/>
      <c r="THZ78" s="473"/>
      <c r="TIA78" s="473"/>
      <c r="TIB78" s="473"/>
      <c r="TIC78" s="473"/>
      <c r="TID78" s="473"/>
      <c r="TIE78" s="473"/>
      <c r="TIF78" s="473"/>
      <c r="TIG78" s="473"/>
      <c r="TIH78" s="473"/>
      <c r="TII78" s="473"/>
      <c r="TIJ78" s="473"/>
      <c r="TIK78" s="473"/>
      <c r="TIL78" s="473"/>
      <c r="TIM78" s="473"/>
      <c r="TIN78" s="473"/>
      <c r="TIO78" s="473"/>
      <c r="TIP78" s="473"/>
      <c r="TIQ78" s="473"/>
      <c r="TIR78" s="473"/>
      <c r="TIS78" s="473"/>
      <c r="TIT78" s="473"/>
      <c r="TIU78" s="473"/>
      <c r="TIV78" s="473"/>
      <c r="TIW78" s="473"/>
      <c r="TIX78" s="473"/>
      <c r="TIY78" s="473"/>
      <c r="TIZ78" s="473"/>
      <c r="TJA78" s="473"/>
      <c r="TJB78" s="473"/>
      <c r="TJC78" s="473"/>
      <c r="TJD78" s="473"/>
      <c r="TJE78" s="473"/>
      <c r="TJF78" s="473"/>
      <c r="TJG78" s="473"/>
      <c r="TJH78" s="473"/>
      <c r="TJI78" s="473"/>
      <c r="TJJ78" s="473"/>
      <c r="TJK78" s="473"/>
      <c r="TJL78" s="473"/>
      <c r="TJM78" s="473"/>
      <c r="TJN78" s="473"/>
      <c r="TJO78" s="473"/>
      <c r="TJP78" s="473"/>
      <c r="TJQ78" s="473"/>
      <c r="TJR78" s="473"/>
      <c r="TJS78" s="473"/>
      <c r="TJT78" s="473"/>
      <c r="TJU78" s="473"/>
      <c r="TJV78" s="473"/>
      <c r="TJW78" s="473"/>
      <c r="TJX78" s="473"/>
      <c r="TJY78" s="473"/>
      <c r="TJZ78" s="473"/>
      <c r="TKA78" s="473"/>
      <c r="TKB78" s="473"/>
      <c r="TKC78" s="473"/>
      <c r="TKD78" s="473"/>
      <c r="TKE78" s="473"/>
      <c r="TKF78" s="473"/>
      <c r="TKG78" s="473"/>
      <c r="TKH78" s="473"/>
      <c r="TKI78" s="473"/>
      <c r="TKJ78" s="473"/>
      <c r="TKK78" s="473"/>
      <c r="TKL78" s="473"/>
      <c r="TKM78" s="473"/>
      <c r="TKN78" s="473"/>
      <c r="TKO78" s="473"/>
      <c r="TKP78" s="473"/>
      <c r="TKQ78" s="473"/>
      <c r="TKR78" s="473"/>
      <c r="TKS78" s="473"/>
      <c r="TKT78" s="473"/>
      <c r="TKU78" s="473"/>
      <c r="TKV78" s="473"/>
      <c r="TKW78" s="473"/>
      <c r="TKX78" s="473"/>
      <c r="TKY78" s="473"/>
      <c r="TKZ78" s="473"/>
      <c r="TLA78" s="473"/>
      <c r="TLB78" s="473"/>
      <c r="TLC78" s="473"/>
      <c r="TLD78" s="473"/>
      <c r="TLE78" s="473"/>
      <c r="TLF78" s="473"/>
      <c r="TLG78" s="473"/>
      <c r="TLH78" s="473"/>
      <c r="TLI78" s="473"/>
      <c r="TLJ78" s="473"/>
      <c r="TLK78" s="473"/>
      <c r="TLL78" s="473"/>
      <c r="TLM78" s="473"/>
      <c r="TLN78" s="473"/>
      <c r="TLO78" s="473"/>
      <c r="TLP78" s="473"/>
      <c r="TLQ78" s="473"/>
      <c r="TLR78" s="473"/>
      <c r="TLS78" s="473"/>
      <c r="TLT78" s="473"/>
      <c r="TLU78" s="473"/>
      <c r="TLV78" s="473"/>
      <c r="TLW78" s="473"/>
      <c r="TLX78" s="473"/>
      <c r="TLY78" s="473"/>
      <c r="TLZ78" s="473"/>
      <c r="TMA78" s="473"/>
      <c r="TMB78" s="473"/>
      <c r="TMC78" s="473"/>
      <c r="TMD78" s="473"/>
      <c r="TME78" s="473"/>
      <c r="TMF78" s="473"/>
      <c r="TMG78" s="473"/>
      <c r="TMH78" s="473"/>
      <c r="TMI78" s="473"/>
      <c r="TMJ78" s="473"/>
      <c r="TMK78" s="473"/>
      <c r="TML78" s="473"/>
      <c r="TMM78" s="473"/>
      <c r="TMN78" s="473"/>
      <c r="TMO78" s="473"/>
      <c r="TMP78" s="473"/>
      <c r="TMQ78" s="473"/>
      <c r="TMR78" s="473"/>
      <c r="TMS78" s="473"/>
      <c r="TMT78" s="473"/>
      <c r="TMU78" s="473"/>
      <c r="TMV78" s="473"/>
      <c r="TMW78" s="473"/>
      <c r="TMX78" s="473"/>
      <c r="TMY78" s="473"/>
      <c r="TMZ78" s="473"/>
      <c r="TNA78" s="473"/>
      <c r="TNB78" s="473"/>
      <c r="TNC78" s="473"/>
      <c r="TND78" s="473"/>
      <c r="TNE78" s="473"/>
      <c r="TNF78" s="473"/>
      <c r="TNG78" s="473"/>
      <c r="TNH78" s="473"/>
      <c r="TNI78" s="473"/>
      <c r="TNJ78" s="473"/>
      <c r="TNK78" s="473"/>
      <c r="TNL78" s="473"/>
      <c r="TNM78" s="473"/>
      <c r="TNN78" s="473"/>
      <c r="TNO78" s="473"/>
      <c r="TNP78" s="473"/>
      <c r="TNQ78" s="473"/>
      <c r="TNR78" s="473"/>
      <c r="TNS78" s="473"/>
      <c r="TNT78" s="473"/>
      <c r="TNU78" s="473"/>
      <c r="TNV78" s="473"/>
      <c r="TNW78" s="473"/>
      <c r="TNX78" s="473"/>
      <c r="TNY78" s="473"/>
      <c r="TNZ78" s="473"/>
      <c r="TOA78" s="473"/>
      <c r="TOB78" s="473"/>
      <c r="TOC78" s="473"/>
      <c r="TOD78" s="473"/>
      <c r="TOE78" s="473"/>
      <c r="TOF78" s="473"/>
      <c r="TOG78" s="473"/>
      <c r="TOH78" s="473"/>
      <c r="TOI78" s="473"/>
      <c r="TOJ78" s="473"/>
      <c r="TOK78" s="473"/>
      <c r="TOL78" s="473"/>
      <c r="TOM78" s="473"/>
      <c r="TON78" s="473"/>
      <c r="TOO78" s="473"/>
      <c r="TOP78" s="473"/>
      <c r="TOQ78" s="473"/>
      <c r="TOR78" s="473"/>
      <c r="TOS78" s="473"/>
      <c r="TOT78" s="473"/>
      <c r="TOU78" s="473"/>
      <c r="TOV78" s="473"/>
      <c r="TOW78" s="473"/>
      <c r="TOX78" s="473"/>
      <c r="TOY78" s="473"/>
      <c r="TOZ78" s="473"/>
      <c r="TPA78" s="473"/>
      <c r="TPB78" s="473"/>
      <c r="TPC78" s="473"/>
      <c r="TPD78" s="473"/>
      <c r="TPE78" s="473"/>
      <c r="TPF78" s="473"/>
      <c r="TPG78" s="473"/>
      <c r="TPH78" s="473"/>
      <c r="TPI78" s="473"/>
      <c r="TPJ78" s="473"/>
      <c r="TPK78" s="473"/>
      <c r="TPL78" s="473"/>
      <c r="TPM78" s="473"/>
      <c r="TPN78" s="473"/>
      <c r="TPO78" s="473"/>
      <c r="TPP78" s="473"/>
      <c r="TPQ78" s="473"/>
      <c r="TPR78" s="473"/>
      <c r="TPS78" s="473"/>
      <c r="TPT78" s="473"/>
      <c r="TPU78" s="473"/>
      <c r="TPV78" s="473"/>
      <c r="TPW78" s="473"/>
      <c r="TPX78" s="473"/>
      <c r="TPY78" s="473"/>
      <c r="TPZ78" s="473"/>
      <c r="TQA78" s="473"/>
      <c r="TQB78" s="473"/>
      <c r="TQC78" s="473"/>
      <c r="TQD78" s="473"/>
      <c r="TQE78" s="473"/>
      <c r="TQF78" s="473"/>
      <c r="TQG78" s="473"/>
      <c r="TQH78" s="473"/>
      <c r="TQI78" s="473"/>
      <c r="TQJ78" s="473"/>
      <c r="TQK78" s="473"/>
      <c r="TQL78" s="473"/>
      <c r="TQM78" s="473"/>
      <c r="TQN78" s="473"/>
      <c r="TQO78" s="473"/>
      <c r="TQP78" s="473"/>
      <c r="TQQ78" s="473"/>
      <c r="TQR78" s="473"/>
      <c r="TQS78" s="473"/>
      <c r="TQT78" s="473"/>
      <c r="TQU78" s="473"/>
      <c r="TQV78" s="473"/>
      <c r="TQW78" s="473"/>
      <c r="TQX78" s="473"/>
      <c r="TQY78" s="473"/>
      <c r="TQZ78" s="473"/>
      <c r="TRA78" s="473"/>
      <c r="TRB78" s="473"/>
      <c r="TRC78" s="473"/>
      <c r="TRD78" s="473"/>
      <c r="TRE78" s="473"/>
      <c r="TRF78" s="473"/>
      <c r="TRG78" s="473"/>
      <c r="TRH78" s="473"/>
      <c r="TRI78" s="473"/>
      <c r="TRJ78" s="473"/>
      <c r="TRK78" s="473"/>
      <c r="TRL78" s="473"/>
      <c r="TRM78" s="473"/>
      <c r="TRN78" s="473"/>
      <c r="TRO78" s="473"/>
      <c r="TRP78" s="473"/>
      <c r="TRQ78" s="473"/>
      <c r="TRR78" s="473"/>
      <c r="TRS78" s="473"/>
      <c r="TRT78" s="473"/>
      <c r="TRU78" s="473"/>
      <c r="TRV78" s="473"/>
      <c r="TRW78" s="473"/>
      <c r="TRX78" s="473"/>
      <c r="TRY78" s="473"/>
      <c r="TRZ78" s="473"/>
      <c r="TSA78" s="473"/>
      <c r="TSB78" s="473"/>
      <c r="TSC78" s="473"/>
      <c r="TSD78" s="473"/>
      <c r="TSE78" s="473"/>
      <c r="TSF78" s="473"/>
      <c r="TSG78" s="473"/>
      <c r="TSH78" s="473"/>
      <c r="TSI78" s="473"/>
      <c r="TSJ78" s="473"/>
      <c r="TSK78" s="473"/>
      <c r="TSL78" s="473"/>
      <c r="TSM78" s="473"/>
      <c r="TSN78" s="473"/>
      <c r="TSO78" s="473"/>
      <c r="TSP78" s="473"/>
      <c r="TSQ78" s="473"/>
      <c r="TSR78" s="473"/>
      <c r="TSS78" s="473"/>
      <c r="TST78" s="473"/>
      <c r="TSU78" s="473"/>
      <c r="TSV78" s="473"/>
      <c r="TSW78" s="473"/>
      <c r="TSX78" s="473"/>
      <c r="TSY78" s="473"/>
      <c r="TSZ78" s="473"/>
      <c r="TTA78" s="473"/>
      <c r="TTB78" s="473"/>
      <c r="TTC78" s="473"/>
      <c r="TTD78" s="473"/>
      <c r="TTE78" s="473"/>
      <c r="TTF78" s="473"/>
      <c r="TTG78" s="473"/>
      <c r="TTH78" s="473"/>
      <c r="TTI78" s="473"/>
      <c r="TTJ78" s="473"/>
      <c r="TTK78" s="473"/>
      <c r="TTL78" s="473"/>
      <c r="TTM78" s="473"/>
      <c r="TTN78" s="473"/>
      <c r="TTO78" s="473"/>
      <c r="TTP78" s="473"/>
      <c r="TTQ78" s="473"/>
      <c r="TTR78" s="473"/>
      <c r="TTS78" s="473"/>
      <c r="TTT78" s="473"/>
      <c r="TTU78" s="473"/>
      <c r="TTV78" s="473"/>
      <c r="TTW78" s="473"/>
      <c r="TTX78" s="473"/>
      <c r="TTY78" s="473"/>
      <c r="TTZ78" s="473"/>
      <c r="TUA78" s="473"/>
      <c r="TUB78" s="473"/>
      <c r="TUC78" s="473"/>
      <c r="TUD78" s="473"/>
      <c r="TUE78" s="473"/>
      <c r="TUF78" s="473"/>
      <c r="TUG78" s="473"/>
      <c r="TUH78" s="473"/>
      <c r="TUI78" s="473"/>
      <c r="TUJ78" s="473"/>
      <c r="TUK78" s="473"/>
      <c r="TUL78" s="473"/>
      <c r="TUM78" s="473"/>
      <c r="TUN78" s="473"/>
      <c r="TUO78" s="473"/>
      <c r="TUP78" s="473"/>
      <c r="TUQ78" s="473"/>
      <c r="TUR78" s="473"/>
      <c r="TUS78" s="473"/>
      <c r="TUT78" s="473"/>
      <c r="TUU78" s="473"/>
      <c r="TUV78" s="473"/>
      <c r="TUW78" s="473"/>
      <c r="TUX78" s="473"/>
      <c r="TUY78" s="473"/>
      <c r="TUZ78" s="473"/>
      <c r="TVA78" s="473"/>
      <c r="TVB78" s="473"/>
      <c r="TVC78" s="473"/>
      <c r="TVD78" s="473"/>
      <c r="TVE78" s="473"/>
      <c r="TVF78" s="473"/>
      <c r="TVG78" s="473"/>
      <c r="TVH78" s="473"/>
      <c r="TVI78" s="473"/>
      <c r="TVJ78" s="473"/>
      <c r="TVK78" s="473"/>
      <c r="TVL78" s="473"/>
      <c r="TVM78" s="473"/>
      <c r="TVN78" s="473"/>
      <c r="TVO78" s="473"/>
      <c r="TVP78" s="473"/>
      <c r="TVQ78" s="473"/>
      <c r="TVR78" s="473"/>
      <c r="TVS78" s="473"/>
      <c r="TVT78" s="473"/>
      <c r="TVU78" s="473"/>
      <c r="TVV78" s="473"/>
      <c r="TVW78" s="473"/>
      <c r="TVX78" s="473"/>
      <c r="TVY78" s="473"/>
      <c r="TVZ78" s="473"/>
      <c r="TWA78" s="473"/>
      <c r="TWB78" s="473"/>
      <c r="TWC78" s="473"/>
      <c r="TWD78" s="473"/>
      <c r="TWE78" s="473"/>
      <c r="TWF78" s="473"/>
      <c r="TWG78" s="473"/>
      <c r="TWH78" s="473"/>
      <c r="TWI78" s="473"/>
      <c r="TWJ78" s="473"/>
      <c r="TWK78" s="473"/>
      <c r="TWL78" s="473"/>
      <c r="TWM78" s="473"/>
      <c r="TWN78" s="473"/>
      <c r="TWO78" s="473"/>
      <c r="TWP78" s="473"/>
      <c r="TWQ78" s="473"/>
      <c r="TWR78" s="473"/>
      <c r="TWS78" s="473"/>
      <c r="TWT78" s="473"/>
      <c r="TWU78" s="473"/>
      <c r="TWV78" s="473"/>
      <c r="TWW78" s="473"/>
      <c r="TWX78" s="473"/>
      <c r="TWY78" s="473"/>
      <c r="TWZ78" s="473"/>
      <c r="TXA78" s="473"/>
      <c r="TXB78" s="473"/>
      <c r="TXC78" s="473"/>
      <c r="TXD78" s="473"/>
      <c r="TXE78" s="473"/>
      <c r="TXF78" s="473"/>
      <c r="TXG78" s="473"/>
      <c r="TXH78" s="473"/>
      <c r="TXI78" s="473"/>
      <c r="TXJ78" s="473"/>
      <c r="TXK78" s="473"/>
      <c r="TXL78" s="473"/>
      <c r="TXM78" s="473"/>
      <c r="TXN78" s="473"/>
      <c r="TXO78" s="473"/>
      <c r="TXP78" s="473"/>
      <c r="TXQ78" s="473"/>
      <c r="TXR78" s="473"/>
      <c r="TXS78" s="473"/>
      <c r="TXT78" s="473"/>
      <c r="TXU78" s="473"/>
      <c r="TXV78" s="473"/>
      <c r="TXW78" s="473"/>
      <c r="TXX78" s="473"/>
      <c r="TXY78" s="473"/>
      <c r="TXZ78" s="473"/>
      <c r="TYA78" s="473"/>
      <c r="TYB78" s="473"/>
      <c r="TYC78" s="473"/>
      <c r="TYD78" s="473"/>
      <c r="TYE78" s="473"/>
      <c r="TYF78" s="473"/>
      <c r="TYG78" s="473"/>
      <c r="TYH78" s="473"/>
      <c r="TYI78" s="473"/>
      <c r="TYJ78" s="473"/>
      <c r="TYK78" s="473"/>
      <c r="TYL78" s="473"/>
      <c r="TYM78" s="473"/>
      <c r="TYN78" s="473"/>
      <c r="TYO78" s="473"/>
      <c r="TYP78" s="473"/>
      <c r="TYQ78" s="473"/>
      <c r="TYR78" s="473"/>
      <c r="TYS78" s="473"/>
      <c r="TYT78" s="473"/>
      <c r="TYU78" s="473"/>
      <c r="TYV78" s="473"/>
      <c r="TYW78" s="473"/>
      <c r="TYX78" s="473"/>
      <c r="TYY78" s="473"/>
      <c r="TYZ78" s="473"/>
      <c r="TZA78" s="473"/>
      <c r="TZB78" s="473"/>
      <c r="TZC78" s="473"/>
      <c r="TZD78" s="473"/>
      <c r="TZE78" s="473"/>
      <c r="TZF78" s="473"/>
      <c r="TZG78" s="473"/>
      <c r="TZH78" s="473"/>
      <c r="TZI78" s="473"/>
      <c r="TZJ78" s="473"/>
      <c r="TZK78" s="473"/>
      <c r="TZL78" s="473"/>
      <c r="TZM78" s="473"/>
      <c r="TZN78" s="473"/>
      <c r="TZO78" s="473"/>
      <c r="TZP78" s="473"/>
      <c r="TZQ78" s="473"/>
      <c r="TZR78" s="473"/>
      <c r="TZS78" s="473"/>
      <c r="TZT78" s="473"/>
      <c r="TZU78" s="473"/>
      <c r="TZV78" s="473"/>
      <c r="TZW78" s="473"/>
      <c r="TZX78" s="473"/>
      <c r="TZY78" s="473"/>
      <c r="TZZ78" s="473"/>
      <c r="UAA78" s="473"/>
      <c r="UAB78" s="473"/>
      <c r="UAC78" s="473"/>
      <c r="UAD78" s="473"/>
      <c r="UAE78" s="473"/>
      <c r="UAF78" s="473"/>
      <c r="UAG78" s="473"/>
      <c r="UAH78" s="473"/>
      <c r="UAI78" s="473"/>
      <c r="UAJ78" s="473"/>
      <c r="UAK78" s="473"/>
      <c r="UAL78" s="473"/>
      <c r="UAM78" s="473"/>
      <c r="UAN78" s="473"/>
      <c r="UAO78" s="473"/>
      <c r="UAP78" s="473"/>
      <c r="UAQ78" s="473"/>
      <c r="UAR78" s="473"/>
      <c r="UAS78" s="473"/>
      <c r="UAT78" s="473"/>
      <c r="UAU78" s="473"/>
      <c r="UAV78" s="473"/>
      <c r="UAW78" s="473"/>
      <c r="UAX78" s="473"/>
      <c r="UAY78" s="473"/>
      <c r="UAZ78" s="473"/>
      <c r="UBA78" s="473"/>
      <c r="UBB78" s="473"/>
      <c r="UBC78" s="473"/>
      <c r="UBD78" s="473"/>
      <c r="UBE78" s="473"/>
      <c r="UBF78" s="473"/>
      <c r="UBG78" s="473"/>
      <c r="UBH78" s="473"/>
      <c r="UBI78" s="473"/>
      <c r="UBJ78" s="473"/>
      <c r="UBK78" s="473"/>
      <c r="UBL78" s="473"/>
      <c r="UBM78" s="473"/>
      <c r="UBN78" s="473"/>
      <c r="UBO78" s="473"/>
      <c r="UBP78" s="473"/>
      <c r="UBQ78" s="473"/>
      <c r="UBR78" s="473"/>
      <c r="UBS78" s="473"/>
      <c r="UBT78" s="473"/>
      <c r="UBU78" s="473"/>
      <c r="UBV78" s="473"/>
      <c r="UBW78" s="473"/>
      <c r="UBX78" s="473"/>
      <c r="UBY78" s="473"/>
      <c r="UBZ78" s="473"/>
      <c r="UCA78" s="473"/>
      <c r="UCB78" s="473"/>
      <c r="UCC78" s="473"/>
      <c r="UCD78" s="473"/>
      <c r="UCE78" s="473"/>
      <c r="UCF78" s="473"/>
      <c r="UCG78" s="473"/>
      <c r="UCH78" s="473"/>
      <c r="UCI78" s="473"/>
      <c r="UCJ78" s="473"/>
      <c r="UCK78" s="473"/>
      <c r="UCL78" s="473"/>
      <c r="UCM78" s="473"/>
      <c r="UCN78" s="473"/>
      <c r="UCO78" s="473"/>
      <c r="UCP78" s="473"/>
      <c r="UCQ78" s="473"/>
      <c r="UCR78" s="473"/>
      <c r="UCS78" s="473"/>
      <c r="UCT78" s="473"/>
      <c r="UCU78" s="473"/>
      <c r="UCV78" s="473"/>
      <c r="UCW78" s="473"/>
      <c r="UCX78" s="473"/>
      <c r="UCY78" s="473"/>
      <c r="UCZ78" s="473"/>
      <c r="UDA78" s="473"/>
      <c r="UDB78" s="473"/>
      <c r="UDC78" s="473"/>
      <c r="UDD78" s="473"/>
      <c r="UDE78" s="473"/>
      <c r="UDF78" s="473"/>
      <c r="UDG78" s="473"/>
      <c r="UDH78" s="473"/>
      <c r="UDI78" s="473"/>
      <c r="UDJ78" s="473"/>
      <c r="UDK78" s="473"/>
      <c r="UDL78" s="473"/>
      <c r="UDM78" s="473"/>
      <c r="UDN78" s="473"/>
      <c r="UDO78" s="473"/>
      <c r="UDP78" s="473"/>
      <c r="UDQ78" s="473"/>
      <c r="UDR78" s="473"/>
      <c r="UDS78" s="473"/>
      <c r="UDT78" s="473"/>
      <c r="UDU78" s="473"/>
      <c r="UDV78" s="473"/>
      <c r="UDW78" s="473"/>
      <c r="UDX78" s="473"/>
      <c r="UDY78" s="473"/>
      <c r="UDZ78" s="473"/>
      <c r="UEA78" s="473"/>
      <c r="UEB78" s="473"/>
      <c r="UEC78" s="473"/>
      <c r="UED78" s="473"/>
      <c r="UEE78" s="473"/>
      <c r="UEF78" s="473"/>
      <c r="UEG78" s="473"/>
      <c r="UEH78" s="473"/>
      <c r="UEI78" s="473"/>
      <c r="UEJ78" s="473"/>
      <c r="UEK78" s="473"/>
      <c r="UEL78" s="473"/>
      <c r="UEM78" s="473"/>
      <c r="UEN78" s="473"/>
      <c r="UEO78" s="473"/>
      <c r="UEP78" s="473"/>
      <c r="UEQ78" s="473"/>
      <c r="UER78" s="473"/>
      <c r="UES78" s="473"/>
      <c r="UET78" s="473"/>
      <c r="UEU78" s="473"/>
      <c r="UEV78" s="473"/>
      <c r="UEW78" s="473"/>
      <c r="UEX78" s="473"/>
      <c r="UEY78" s="473"/>
      <c r="UEZ78" s="473"/>
      <c r="UFA78" s="473"/>
      <c r="UFB78" s="473"/>
      <c r="UFC78" s="473"/>
      <c r="UFD78" s="473"/>
      <c r="UFE78" s="473"/>
      <c r="UFF78" s="473"/>
      <c r="UFG78" s="473"/>
      <c r="UFH78" s="473"/>
      <c r="UFI78" s="473"/>
      <c r="UFJ78" s="473"/>
      <c r="UFK78" s="473"/>
      <c r="UFL78" s="473"/>
      <c r="UFM78" s="473"/>
      <c r="UFN78" s="473"/>
      <c r="UFO78" s="473"/>
      <c r="UFP78" s="473"/>
      <c r="UFQ78" s="473"/>
      <c r="UFR78" s="473"/>
      <c r="UFS78" s="473"/>
      <c r="UFT78" s="473"/>
      <c r="UFU78" s="473"/>
      <c r="UFV78" s="473"/>
      <c r="UFW78" s="473"/>
      <c r="UFX78" s="473"/>
      <c r="UFY78" s="473"/>
      <c r="UFZ78" s="473"/>
      <c r="UGA78" s="473"/>
      <c r="UGB78" s="473"/>
      <c r="UGC78" s="473"/>
      <c r="UGD78" s="473"/>
      <c r="UGE78" s="473"/>
      <c r="UGF78" s="473"/>
      <c r="UGG78" s="473"/>
      <c r="UGH78" s="473"/>
      <c r="UGI78" s="473"/>
      <c r="UGJ78" s="473"/>
      <c r="UGK78" s="473"/>
      <c r="UGL78" s="473"/>
      <c r="UGM78" s="473"/>
      <c r="UGN78" s="473"/>
      <c r="UGO78" s="473"/>
      <c r="UGP78" s="473"/>
      <c r="UGQ78" s="473"/>
      <c r="UGR78" s="473"/>
      <c r="UGS78" s="473"/>
      <c r="UGT78" s="473"/>
      <c r="UGU78" s="473"/>
      <c r="UGV78" s="473"/>
      <c r="UGW78" s="473"/>
      <c r="UGX78" s="473"/>
      <c r="UGY78" s="473"/>
      <c r="UGZ78" s="473"/>
      <c r="UHA78" s="473"/>
      <c r="UHB78" s="473"/>
      <c r="UHC78" s="473"/>
      <c r="UHD78" s="473"/>
      <c r="UHE78" s="473"/>
      <c r="UHF78" s="473"/>
      <c r="UHG78" s="473"/>
      <c r="UHH78" s="473"/>
      <c r="UHI78" s="473"/>
      <c r="UHJ78" s="473"/>
      <c r="UHK78" s="473"/>
      <c r="UHL78" s="473"/>
      <c r="UHM78" s="473"/>
      <c r="UHN78" s="473"/>
      <c r="UHO78" s="473"/>
      <c r="UHP78" s="473"/>
      <c r="UHQ78" s="473"/>
      <c r="UHR78" s="473"/>
      <c r="UHS78" s="473"/>
      <c r="UHT78" s="473"/>
      <c r="UHU78" s="473"/>
      <c r="UHV78" s="473"/>
      <c r="UHW78" s="473"/>
      <c r="UHX78" s="473"/>
      <c r="UHY78" s="473"/>
      <c r="UHZ78" s="473"/>
      <c r="UIA78" s="473"/>
      <c r="UIB78" s="473"/>
      <c r="UIC78" s="473"/>
      <c r="UID78" s="473"/>
      <c r="UIE78" s="473"/>
      <c r="UIF78" s="473"/>
      <c r="UIG78" s="473"/>
      <c r="UIH78" s="473"/>
      <c r="UII78" s="473"/>
      <c r="UIJ78" s="473"/>
      <c r="UIK78" s="473"/>
      <c r="UIL78" s="473"/>
      <c r="UIM78" s="473"/>
      <c r="UIN78" s="473"/>
      <c r="UIO78" s="473"/>
      <c r="UIP78" s="473"/>
      <c r="UIQ78" s="473"/>
      <c r="UIR78" s="473"/>
      <c r="UIS78" s="473"/>
      <c r="UIT78" s="473"/>
      <c r="UIU78" s="473"/>
      <c r="UIV78" s="473"/>
      <c r="UIW78" s="473"/>
      <c r="UIX78" s="473"/>
      <c r="UIY78" s="473"/>
      <c r="UIZ78" s="473"/>
      <c r="UJA78" s="473"/>
      <c r="UJB78" s="473"/>
      <c r="UJC78" s="473"/>
      <c r="UJD78" s="473"/>
      <c r="UJE78" s="473"/>
      <c r="UJF78" s="473"/>
      <c r="UJG78" s="473"/>
      <c r="UJH78" s="473"/>
      <c r="UJI78" s="473"/>
      <c r="UJJ78" s="473"/>
      <c r="UJK78" s="473"/>
      <c r="UJL78" s="473"/>
      <c r="UJM78" s="473"/>
      <c r="UJN78" s="473"/>
      <c r="UJO78" s="473"/>
      <c r="UJP78" s="473"/>
      <c r="UJQ78" s="473"/>
      <c r="UJR78" s="473"/>
      <c r="UJS78" s="473"/>
      <c r="UJT78" s="473"/>
      <c r="UJU78" s="473"/>
      <c r="UJV78" s="473"/>
      <c r="UJW78" s="473"/>
      <c r="UJX78" s="473"/>
      <c r="UJY78" s="473"/>
      <c r="UJZ78" s="473"/>
      <c r="UKA78" s="473"/>
      <c r="UKB78" s="473"/>
      <c r="UKC78" s="473"/>
      <c r="UKD78" s="473"/>
      <c r="UKE78" s="473"/>
      <c r="UKF78" s="473"/>
      <c r="UKG78" s="473"/>
      <c r="UKH78" s="473"/>
      <c r="UKI78" s="473"/>
      <c r="UKJ78" s="473"/>
      <c r="UKK78" s="473"/>
      <c r="UKL78" s="473"/>
      <c r="UKM78" s="473"/>
      <c r="UKN78" s="473"/>
      <c r="UKO78" s="473"/>
      <c r="UKP78" s="473"/>
      <c r="UKQ78" s="473"/>
      <c r="UKR78" s="473"/>
      <c r="UKS78" s="473"/>
      <c r="UKT78" s="473"/>
      <c r="UKU78" s="473"/>
      <c r="UKV78" s="473"/>
      <c r="UKW78" s="473"/>
      <c r="UKX78" s="473"/>
      <c r="UKY78" s="473"/>
      <c r="UKZ78" s="473"/>
      <c r="ULA78" s="473"/>
      <c r="ULB78" s="473"/>
      <c r="ULC78" s="473"/>
      <c r="ULD78" s="473"/>
      <c r="ULE78" s="473"/>
      <c r="ULF78" s="473"/>
      <c r="ULG78" s="473"/>
      <c r="ULH78" s="473"/>
      <c r="ULI78" s="473"/>
      <c r="ULJ78" s="473"/>
      <c r="ULK78" s="473"/>
      <c r="ULL78" s="473"/>
      <c r="ULM78" s="473"/>
      <c r="ULN78" s="473"/>
      <c r="ULO78" s="473"/>
      <c r="ULP78" s="473"/>
      <c r="ULQ78" s="473"/>
      <c r="ULR78" s="473"/>
      <c r="ULS78" s="473"/>
      <c r="ULT78" s="473"/>
      <c r="ULU78" s="473"/>
      <c r="ULV78" s="473"/>
      <c r="ULW78" s="473"/>
      <c r="ULX78" s="473"/>
      <c r="ULY78" s="473"/>
      <c r="ULZ78" s="473"/>
      <c r="UMA78" s="473"/>
      <c r="UMB78" s="473"/>
      <c r="UMC78" s="473"/>
      <c r="UMD78" s="473"/>
      <c r="UME78" s="473"/>
      <c r="UMF78" s="473"/>
      <c r="UMG78" s="473"/>
      <c r="UMH78" s="473"/>
      <c r="UMI78" s="473"/>
      <c r="UMJ78" s="473"/>
      <c r="UMK78" s="473"/>
      <c r="UML78" s="473"/>
      <c r="UMM78" s="473"/>
      <c r="UMN78" s="473"/>
      <c r="UMO78" s="473"/>
      <c r="UMP78" s="473"/>
      <c r="UMQ78" s="473"/>
      <c r="UMR78" s="473"/>
      <c r="UMS78" s="473"/>
      <c r="UMT78" s="473"/>
      <c r="UMU78" s="473"/>
      <c r="UMV78" s="473"/>
      <c r="UMW78" s="473"/>
      <c r="UMX78" s="473"/>
      <c r="UMY78" s="473"/>
      <c r="UMZ78" s="473"/>
      <c r="UNA78" s="473"/>
      <c r="UNB78" s="473"/>
      <c r="UNC78" s="473"/>
      <c r="UND78" s="473"/>
      <c r="UNE78" s="473"/>
      <c r="UNF78" s="473"/>
      <c r="UNG78" s="473"/>
      <c r="UNH78" s="473"/>
      <c r="UNI78" s="473"/>
      <c r="UNJ78" s="473"/>
      <c r="UNK78" s="473"/>
      <c r="UNL78" s="473"/>
      <c r="UNM78" s="473"/>
      <c r="UNN78" s="473"/>
      <c r="UNO78" s="473"/>
      <c r="UNP78" s="473"/>
      <c r="UNQ78" s="473"/>
      <c r="UNR78" s="473"/>
      <c r="UNS78" s="473"/>
      <c r="UNT78" s="473"/>
      <c r="UNU78" s="473"/>
      <c r="UNV78" s="473"/>
      <c r="UNW78" s="473"/>
      <c r="UNX78" s="473"/>
      <c r="UNY78" s="473"/>
      <c r="UNZ78" s="473"/>
      <c r="UOA78" s="473"/>
      <c r="UOB78" s="473"/>
      <c r="UOC78" s="473"/>
      <c r="UOD78" s="473"/>
      <c r="UOE78" s="473"/>
      <c r="UOF78" s="473"/>
      <c r="UOG78" s="473"/>
      <c r="UOH78" s="473"/>
      <c r="UOI78" s="473"/>
      <c r="UOJ78" s="473"/>
      <c r="UOK78" s="473"/>
      <c r="UOL78" s="473"/>
      <c r="UOM78" s="473"/>
      <c r="UON78" s="473"/>
      <c r="UOO78" s="473"/>
      <c r="UOP78" s="473"/>
      <c r="UOQ78" s="473"/>
      <c r="UOR78" s="473"/>
      <c r="UOS78" s="473"/>
      <c r="UOT78" s="473"/>
      <c r="UOU78" s="473"/>
      <c r="UOV78" s="473"/>
      <c r="UOW78" s="473"/>
      <c r="UOX78" s="473"/>
      <c r="UOY78" s="473"/>
      <c r="UOZ78" s="473"/>
      <c r="UPA78" s="473"/>
      <c r="UPB78" s="473"/>
      <c r="UPC78" s="473"/>
      <c r="UPD78" s="473"/>
      <c r="UPE78" s="473"/>
      <c r="UPF78" s="473"/>
      <c r="UPG78" s="473"/>
      <c r="UPH78" s="473"/>
      <c r="UPI78" s="473"/>
      <c r="UPJ78" s="473"/>
      <c r="UPK78" s="473"/>
      <c r="UPL78" s="473"/>
      <c r="UPM78" s="473"/>
      <c r="UPN78" s="473"/>
      <c r="UPO78" s="473"/>
      <c r="UPP78" s="473"/>
      <c r="UPQ78" s="473"/>
      <c r="UPR78" s="473"/>
      <c r="UPS78" s="473"/>
      <c r="UPT78" s="473"/>
      <c r="UPU78" s="473"/>
      <c r="UPV78" s="473"/>
      <c r="UPW78" s="473"/>
      <c r="UPX78" s="473"/>
      <c r="UPY78" s="473"/>
      <c r="UPZ78" s="473"/>
      <c r="UQA78" s="473"/>
      <c r="UQB78" s="473"/>
      <c r="UQC78" s="473"/>
      <c r="UQD78" s="473"/>
      <c r="UQE78" s="473"/>
      <c r="UQF78" s="473"/>
      <c r="UQG78" s="473"/>
      <c r="UQH78" s="473"/>
      <c r="UQI78" s="473"/>
      <c r="UQJ78" s="473"/>
      <c r="UQK78" s="473"/>
      <c r="UQL78" s="473"/>
      <c r="UQM78" s="473"/>
      <c r="UQN78" s="473"/>
      <c r="UQO78" s="473"/>
      <c r="UQP78" s="473"/>
      <c r="UQQ78" s="473"/>
      <c r="UQR78" s="473"/>
      <c r="UQS78" s="473"/>
      <c r="UQT78" s="473"/>
      <c r="UQU78" s="473"/>
      <c r="UQV78" s="473"/>
      <c r="UQW78" s="473"/>
      <c r="UQX78" s="473"/>
      <c r="UQY78" s="473"/>
      <c r="UQZ78" s="473"/>
      <c r="URA78" s="473"/>
      <c r="URB78" s="473"/>
      <c r="URC78" s="473"/>
      <c r="URD78" s="473"/>
      <c r="URE78" s="473"/>
      <c r="URF78" s="473"/>
      <c r="URG78" s="473"/>
      <c r="URH78" s="473"/>
      <c r="URI78" s="473"/>
      <c r="URJ78" s="473"/>
      <c r="URK78" s="473"/>
      <c r="URL78" s="473"/>
      <c r="URM78" s="473"/>
      <c r="URN78" s="473"/>
      <c r="URO78" s="473"/>
      <c r="URP78" s="473"/>
      <c r="URQ78" s="473"/>
      <c r="URR78" s="473"/>
      <c r="URS78" s="473"/>
      <c r="URT78" s="473"/>
      <c r="URU78" s="473"/>
      <c r="URV78" s="473"/>
      <c r="URW78" s="473"/>
      <c r="URX78" s="473"/>
      <c r="URY78" s="473"/>
      <c r="URZ78" s="473"/>
      <c r="USA78" s="473"/>
      <c r="USB78" s="473"/>
      <c r="USC78" s="473"/>
      <c r="USD78" s="473"/>
      <c r="USE78" s="473"/>
      <c r="USF78" s="473"/>
      <c r="USG78" s="473"/>
      <c r="USH78" s="473"/>
      <c r="USI78" s="473"/>
      <c r="USJ78" s="473"/>
      <c r="USK78" s="473"/>
      <c r="USL78" s="473"/>
      <c r="USM78" s="473"/>
      <c r="USN78" s="473"/>
      <c r="USO78" s="473"/>
      <c r="USP78" s="473"/>
      <c r="USQ78" s="473"/>
      <c r="USR78" s="473"/>
      <c r="USS78" s="473"/>
      <c r="UST78" s="473"/>
      <c r="USU78" s="473"/>
      <c r="USV78" s="473"/>
      <c r="USW78" s="473"/>
      <c r="USX78" s="473"/>
      <c r="USY78" s="473"/>
      <c r="USZ78" s="473"/>
      <c r="UTA78" s="473"/>
      <c r="UTB78" s="473"/>
      <c r="UTC78" s="473"/>
      <c r="UTD78" s="473"/>
      <c r="UTE78" s="473"/>
      <c r="UTF78" s="473"/>
      <c r="UTG78" s="473"/>
      <c r="UTH78" s="473"/>
      <c r="UTI78" s="473"/>
      <c r="UTJ78" s="473"/>
      <c r="UTK78" s="473"/>
      <c r="UTL78" s="473"/>
      <c r="UTM78" s="473"/>
      <c r="UTN78" s="473"/>
      <c r="UTO78" s="473"/>
      <c r="UTP78" s="473"/>
      <c r="UTQ78" s="473"/>
      <c r="UTR78" s="473"/>
      <c r="UTS78" s="473"/>
      <c r="UTT78" s="473"/>
      <c r="UTU78" s="473"/>
      <c r="UTV78" s="473"/>
      <c r="UTW78" s="473"/>
      <c r="UTX78" s="473"/>
      <c r="UTY78" s="473"/>
      <c r="UTZ78" s="473"/>
      <c r="UUA78" s="473"/>
      <c r="UUB78" s="473"/>
      <c r="UUC78" s="473"/>
      <c r="UUD78" s="473"/>
      <c r="UUE78" s="473"/>
      <c r="UUF78" s="473"/>
      <c r="UUG78" s="473"/>
      <c r="UUH78" s="473"/>
      <c r="UUI78" s="473"/>
      <c r="UUJ78" s="473"/>
      <c r="UUK78" s="473"/>
      <c r="UUL78" s="473"/>
      <c r="UUM78" s="473"/>
      <c r="UUN78" s="473"/>
      <c r="UUO78" s="473"/>
      <c r="UUP78" s="473"/>
      <c r="UUQ78" s="473"/>
      <c r="UUR78" s="473"/>
      <c r="UUS78" s="473"/>
      <c r="UUT78" s="473"/>
      <c r="UUU78" s="473"/>
      <c r="UUV78" s="473"/>
      <c r="UUW78" s="473"/>
      <c r="UUX78" s="473"/>
      <c r="UUY78" s="473"/>
      <c r="UUZ78" s="473"/>
      <c r="UVA78" s="473"/>
      <c r="UVB78" s="473"/>
      <c r="UVC78" s="473"/>
      <c r="UVD78" s="473"/>
      <c r="UVE78" s="473"/>
      <c r="UVF78" s="473"/>
      <c r="UVG78" s="473"/>
      <c r="UVH78" s="473"/>
      <c r="UVI78" s="473"/>
      <c r="UVJ78" s="473"/>
      <c r="UVK78" s="473"/>
      <c r="UVL78" s="473"/>
      <c r="UVM78" s="473"/>
      <c r="UVN78" s="473"/>
      <c r="UVO78" s="473"/>
      <c r="UVP78" s="473"/>
      <c r="UVQ78" s="473"/>
      <c r="UVR78" s="473"/>
      <c r="UVS78" s="473"/>
      <c r="UVT78" s="473"/>
      <c r="UVU78" s="473"/>
      <c r="UVV78" s="473"/>
      <c r="UVW78" s="473"/>
      <c r="UVX78" s="473"/>
      <c r="UVY78" s="473"/>
      <c r="UVZ78" s="473"/>
      <c r="UWA78" s="473"/>
      <c r="UWB78" s="473"/>
      <c r="UWC78" s="473"/>
      <c r="UWD78" s="473"/>
      <c r="UWE78" s="473"/>
      <c r="UWF78" s="473"/>
      <c r="UWG78" s="473"/>
      <c r="UWH78" s="473"/>
      <c r="UWI78" s="473"/>
      <c r="UWJ78" s="473"/>
      <c r="UWK78" s="473"/>
      <c r="UWL78" s="473"/>
      <c r="UWM78" s="473"/>
      <c r="UWN78" s="473"/>
      <c r="UWO78" s="473"/>
      <c r="UWP78" s="473"/>
      <c r="UWQ78" s="473"/>
      <c r="UWR78" s="473"/>
      <c r="UWS78" s="473"/>
      <c r="UWT78" s="473"/>
      <c r="UWU78" s="473"/>
      <c r="UWV78" s="473"/>
      <c r="UWW78" s="473"/>
      <c r="UWX78" s="473"/>
      <c r="UWY78" s="473"/>
      <c r="UWZ78" s="473"/>
      <c r="UXA78" s="473"/>
      <c r="UXB78" s="473"/>
      <c r="UXC78" s="473"/>
      <c r="UXD78" s="473"/>
      <c r="UXE78" s="473"/>
      <c r="UXF78" s="473"/>
      <c r="UXG78" s="473"/>
      <c r="UXH78" s="473"/>
      <c r="UXI78" s="473"/>
      <c r="UXJ78" s="473"/>
      <c r="UXK78" s="473"/>
      <c r="UXL78" s="473"/>
      <c r="UXM78" s="473"/>
      <c r="UXN78" s="473"/>
      <c r="UXO78" s="473"/>
      <c r="UXP78" s="473"/>
      <c r="UXQ78" s="473"/>
      <c r="UXR78" s="473"/>
      <c r="UXS78" s="473"/>
      <c r="UXT78" s="473"/>
      <c r="UXU78" s="473"/>
      <c r="UXV78" s="473"/>
      <c r="UXW78" s="473"/>
      <c r="UXX78" s="473"/>
      <c r="UXY78" s="473"/>
      <c r="UXZ78" s="473"/>
      <c r="UYA78" s="473"/>
      <c r="UYB78" s="473"/>
      <c r="UYC78" s="473"/>
      <c r="UYD78" s="473"/>
      <c r="UYE78" s="473"/>
      <c r="UYF78" s="473"/>
      <c r="UYG78" s="473"/>
      <c r="UYH78" s="473"/>
      <c r="UYI78" s="473"/>
      <c r="UYJ78" s="473"/>
      <c r="UYK78" s="473"/>
      <c r="UYL78" s="473"/>
      <c r="UYM78" s="473"/>
      <c r="UYN78" s="473"/>
      <c r="UYO78" s="473"/>
      <c r="UYP78" s="473"/>
      <c r="UYQ78" s="473"/>
      <c r="UYR78" s="473"/>
      <c r="UYS78" s="473"/>
      <c r="UYT78" s="473"/>
      <c r="UYU78" s="473"/>
      <c r="UYV78" s="473"/>
      <c r="UYW78" s="473"/>
      <c r="UYX78" s="473"/>
      <c r="UYY78" s="473"/>
      <c r="UYZ78" s="473"/>
      <c r="UZA78" s="473"/>
      <c r="UZB78" s="473"/>
      <c r="UZC78" s="473"/>
      <c r="UZD78" s="473"/>
      <c r="UZE78" s="473"/>
      <c r="UZF78" s="473"/>
      <c r="UZG78" s="473"/>
      <c r="UZH78" s="473"/>
      <c r="UZI78" s="473"/>
      <c r="UZJ78" s="473"/>
      <c r="UZK78" s="473"/>
      <c r="UZL78" s="473"/>
      <c r="UZM78" s="473"/>
      <c r="UZN78" s="473"/>
      <c r="UZO78" s="473"/>
      <c r="UZP78" s="473"/>
      <c r="UZQ78" s="473"/>
      <c r="UZR78" s="473"/>
      <c r="UZS78" s="473"/>
      <c r="UZT78" s="473"/>
      <c r="UZU78" s="473"/>
      <c r="UZV78" s="473"/>
      <c r="UZW78" s="473"/>
      <c r="UZX78" s="473"/>
      <c r="UZY78" s="473"/>
      <c r="UZZ78" s="473"/>
      <c r="VAA78" s="473"/>
      <c r="VAB78" s="473"/>
      <c r="VAC78" s="473"/>
      <c r="VAD78" s="473"/>
      <c r="VAE78" s="473"/>
      <c r="VAF78" s="473"/>
      <c r="VAG78" s="473"/>
      <c r="VAH78" s="473"/>
      <c r="VAI78" s="473"/>
      <c r="VAJ78" s="473"/>
      <c r="VAK78" s="473"/>
      <c r="VAL78" s="473"/>
      <c r="VAM78" s="473"/>
      <c r="VAN78" s="473"/>
      <c r="VAO78" s="473"/>
      <c r="VAP78" s="473"/>
      <c r="VAQ78" s="473"/>
      <c r="VAR78" s="473"/>
      <c r="VAS78" s="473"/>
      <c r="VAT78" s="473"/>
      <c r="VAU78" s="473"/>
      <c r="VAV78" s="473"/>
      <c r="VAW78" s="473"/>
      <c r="VAX78" s="473"/>
      <c r="VAY78" s="473"/>
      <c r="VAZ78" s="473"/>
      <c r="VBA78" s="473"/>
      <c r="VBB78" s="473"/>
      <c r="VBC78" s="473"/>
      <c r="VBD78" s="473"/>
      <c r="VBE78" s="473"/>
      <c r="VBF78" s="473"/>
      <c r="VBG78" s="473"/>
      <c r="VBH78" s="473"/>
      <c r="VBI78" s="473"/>
      <c r="VBJ78" s="473"/>
      <c r="VBK78" s="473"/>
      <c r="VBL78" s="473"/>
      <c r="VBM78" s="473"/>
      <c r="VBN78" s="473"/>
      <c r="VBO78" s="473"/>
      <c r="VBP78" s="473"/>
      <c r="VBQ78" s="473"/>
      <c r="VBR78" s="473"/>
      <c r="VBS78" s="473"/>
      <c r="VBT78" s="473"/>
      <c r="VBU78" s="473"/>
      <c r="VBV78" s="473"/>
      <c r="VBW78" s="473"/>
      <c r="VBX78" s="473"/>
      <c r="VBY78" s="473"/>
      <c r="VBZ78" s="473"/>
      <c r="VCA78" s="473"/>
      <c r="VCB78" s="473"/>
      <c r="VCC78" s="473"/>
      <c r="VCD78" s="473"/>
      <c r="VCE78" s="473"/>
      <c r="VCF78" s="473"/>
      <c r="VCG78" s="473"/>
      <c r="VCH78" s="473"/>
      <c r="VCI78" s="473"/>
      <c r="VCJ78" s="473"/>
      <c r="VCK78" s="473"/>
      <c r="VCL78" s="473"/>
      <c r="VCM78" s="473"/>
      <c r="VCN78" s="473"/>
      <c r="VCO78" s="473"/>
      <c r="VCP78" s="473"/>
      <c r="VCQ78" s="473"/>
      <c r="VCR78" s="473"/>
      <c r="VCS78" s="473"/>
      <c r="VCT78" s="473"/>
      <c r="VCU78" s="473"/>
      <c r="VCV78" s="473"/>
      <c r="VCW78" s="473"/>
      <c r="VCX78" s="473"/>
      <c r="VCY78" s="473"/>
      <c r="VCZ78" s="473"/>
      <c r="VDA78" s="473"/>
      <c r="VDB78" s="473"/>
      <c r="VDC78" s="473"/>
      <c r="VDD78" s="473"/>
      <c r="VDE78" s="473"/>
      <c r="VDF78" s="473"/>
      <c r="VDG78" s="473"/>
      <c r="VDH78" s="473"/>
      <c r="VDI78" s="473"/>
      <c r="VDJ78" s="473"/>
      <c r="VDK78" s="473"/>
      <c r="VDL78" s="473"/>
      <c r="VDM78" s="473"/>
      <c r="VDN78" s="473"/>
      <c r="VDO78" s="473"/>
      <c r="VDP78" s="473"/>
      <c r="VDQ78" s="473"/>
      <c r="VDR78" s="473"/>
      <c r="VDS78" s="473"/>
      <c r="VDT78" s="473"/>
      <c r="VDU78" s="473"/>
      <c r="VDV78" s="473"/>
      <c r="VDW78" s="473"/>
      <c r="VDX78" s="473"/>
      <c r="VDY78" s="473"/>
      <c r="VDZ78" s="473"/>
      <c r="VEA78" s="473"/>
      <c r="VEB78" s="473"/>
      <c r="VEC78" s="473"/>
      <c r="VED78" s="473"/>
      <c r="VEE78" s="473"/>
      <c r="VEF78" s="473"/>
      <c r="VEG78" s="473"/>
      <c r="VEH78" s="473"/>
      <c r="VEI78" s="473"/>
      <c r="VEJ78" s="473"/>
      <c r="VEK78" s="473"/>
      <c r="VEL78" s="473"/>
      <c r="VEM78" s="473"/>
      <c r="VEN78" s="473"/>
      <c r="VEO78" s="473"/>
      <c r="VEP78" s="473"/>
      <c r="VEQ78" s="473"/>
      <c r="VER78" s="473"/>
      <c r="VES78" s="473"/>
      <c r="VET78" s="473"/>
      <c r="VEU78" s="473"/>
      <c r="VEV78" s="473"/>
      <c r="VEW78" s="473"/>
      <c r="VEX78" s="473"/>
      <c r="VEY78" s="473"/>
      <c r="VEZ78" s="473"/>
      <c r="VFA78" s="473"/>
      <c r="VFB78" s="473"/>
      <c r="VFC78" s="473"/>
      <c r="VFD78" s="473"/>
      <c r="VFE78" s="473"/>
      <c r="VFF78" s="473"/>
      <c r="VFG78" s="473"/>
      <c r="VFH78" s="473"/>
      <c r="VFI78" s="473"/>
      <c r="VFJ78" s="473"/>
      <c r="VFK78" s="473"/>
      <c r="VFL78" s="473"/>
      <c r="VFM78" s="473"/>
      <c r="VFN78" s="473"/>
      <c r="VFO78" s="473"/>
      <c r="VFP78" s="473"/>
      <c r="VFQ78" s="473"/>
      <c r="VFR78" s="473"/>
      <c r="VFS78" s="473"/>
      <c r="VFT78" s="473"/>
      <c r="VFU78" s="473"/>
      <c r="VFV78" s="473"/>
      <c r="VFW78" s="473"/>
      <c r="VFX78" s="473"/>
      <c r="VFY78" s="473"/>
      <c r="VFZ78" s="473"/>
      <c r="VGA78" s="473"/>
      <c r="VGB78" s="473"/>
      <c r="VGC78" s="473"/>
      <c r="VGD78" s="473"/>
      <c r="VGE78" s="473"/>
      <c r="VGF78" s="473"/>
      <c r="VGG78" s="473"/>
      <c r="VGH78" s="473"/>
      <c r="VGI78" s="473"/>
      <c r="VGJ78" s="473"/>
      <c r="VGK78" s="473"/>
      <c r="VGL78" s="473"/>
      <c r="VGM78" s="473"/>
      <c r="VGN78" s="473"/>
      <c r="VGO78" s="473"/>
      <c r="VGP78" s="473"/>
      <c r="VGQ78" s="473"/>
      <c r="VGR78" s="473"/>
      <c r="VGS78" s="473"/>
      <c r="VGT78" s="473"/>
      <c r="VGU78" s="473"/>
      <c r="VGV78" s="473"/>
      <c r="VGW78" s="473"/>
      <c r="VGX78" s="473"/>
      <c r="VGY78" s="473"/>
      <c r="VGZ78" s="473"/>
      <c r="VHA78" s="473"/>
      <c r="VHB78" s="473"/>
      <c r="VHC78" s="473"/>
      <c r="VHD78" s="473"/>
      <c r="VHE78" s="473"/>
      <c r="VHF78" s="473"/>
      <c r="VHG78" s="473"/>
      <c r="VHH78" s="473"/>
      <c r="VHI78" s="473"/>
      <c r="VHJ78" s="473"/>
      <c r="VHK78" s="473"/>
      <c r="VHL78" s="473"/>
      <c r="VHM78" s="473"/>
      <c r="VHN78" s="473"/>
      <c r="VHO78" s="473"/>
      <c r="VHP78" s="473"/>
      <c r="VHQ78" s="473"/>
      <c r="VHR78" s="473"/>
      <c r="VHS78" s="473"/>
      <c r="VHT78" s="473"/>
      <c r="VHU78" s="473"/>
      <c r="VHV78" s="473"/>
      <c r="VHW78" s="473"/>
      <c r="VHX78" s="473"/>
      <c r="VHY78" s="473"/>
      <c r="VHZ78" s="473"/>
      <c r="VIA78" s="473"/>
      <c r="VIB78" s="473"/>
      <c r="VIC78" s="473"/>
      <c r="VID78" s="473"/>
      <c r="VIE78" s="473"/>
      <c r="VIF78" s="473"/>
      <c r="VIG78" s="473"/>
      <c r="VIH78" s="473"/>
      <c r="VII78" s="473"/>
      <c r="VIJ78" s="473"/>
      <c r="VIK78" s="473"/>
      <c r="VIL78" s="473"/>
      <c r="VIM78" s="473"/>
      <c r="VIN78" s="473"/>
      <c r="VIO78" s="473"/>
      <c r="VIP78" s="473"/>
      <c r="VIQ78" s="473"/>
      <c r="VIR78" s="473"/>
      <c r="VIS78" s="473"/>
      <c r="VIT78" s="473"/>
      <c r="VIU78" s="473"/>
      <c r="VIV78" s="473"/>
      <c r="VIW78" s="473"/>
      <c r="VIX78" s="473"/>
      <c r="VIY78" s="473"/>
      <c r="VIZ78" s="473"/>
      <c r="VJA78" s="473"/>
      <c r="VJB78" s="473"/>
      <c r="VJC78" s="473"/>
      <c r="VJD78" s="473"/>
      <c r="VJE78" s="473"/>
      <c r="VJF78" s="473"/>
      <c r="VJG78" s="473"/>
      <c r="VJH78" s="473"/>
      <c r="VJI78" s="473"/>
      <c r="VJJ78" s="473"/>
      <c r="VJK78" s="473"/>
      <c r="VJL78" s="473"/>
      <c r="VJM78" s="473"/>
      <c r="VJN78" s="473"/>
      <c r="VJO78" s="473"/>
      <c r="VJP78" s="473"/>
      <c r="VJQ78" s="473"/>
      <c r="VJR78" s="473"/>
      <c r="VJS78" s="473"/>
      <c r="VJT78" s="473"/>
      <c r="VJU78" s="473"/>
      <c r="VJV78" s="473"/>
      <c r="VJW78" s="473"/>
      <c r="VJX78" s="473"/>
      <c r="VJY78" s="473"/>
      <c r="VJZ78" s="473"/>
      <c r="VKA78" s="473"/>
      <c r="VKB78" s="473"/>
      <c r="VKC78" s="473"/>
      <c r="VKD78" s="473"/>
      <c r="VKE78" s="473"/>
      <c r="VKF78" s="473"/>
      <c r="VKG78" s="473"/>
      <c r="VKH78" s="473"/>
      <c r="VKI78" s="473"/>
      <c r="VKJ78" s="473"/>
      <c r="VKK78" s="473"/>
      <c r="VKL78" s="473"/>
      <c r="VKM78" s="473"/>
      <c r="VKN78" s="473"/>
      <c r="VKO78" s="473"/>
      <c r="VKP78" s="473"/>
      <c r="VKQ78" s="473"/>
      <c r="VKR78" s="473"/>
      <c r="VKS78" s="473"/>
      <c r="VKT78" s="473"/>
      <c r="VKU78" s="473"/>
      <c r="VKV78" s="473"/>
      <c r="VKW78" s="473"/>
      <c r="VKX78" s="473"/>
      <c r="VKY78" s="473"/>
      <c r="VKZ78" s="473"/>
      <c r="VLA78" s="473"/>
      <c r="VLB78" s="473"/>
      <c r="VLC78" s="473"/>
      <c r="VLD78" s="473"/>
      <c r="VLE78" s="473"/>
      <c r="VLF78" s="473"/>
      <c r="VLG78" s="473"/>
      <c r="VLH78" s="473"/>
      <c r="VLI78" s="473"/>
      <c r="VLJ78" s="473"/>
      <c r="VLK78" s="473"/>
      <c r="VLL78" s="473"/>
      <c r="VLM78" s="473"/>
      <c r="VLN78" s="473"/>
      <c r="VLO78" s="473"/>
      <c r="VLP78" s="473"/>
      <c r="VLQ78" s="473"/>
      <c r="VLR78" s="473"/>
      <c r="VLS78" s="473"/>
      <c r="VLT78" s="473"/>
      <c r="VLU78" s="473"/>
      <c r="VLV78" s="473"/>
      <c r="VLW78" s="473"/>
      <c r="VLX78" s="473"/>
      <c r="VLY78" s="473"/>
      <c r="VLZ78" s="473"/>
      <c r="VMA78" s="473"/>
      <c r="VMB78" s="473"/>
      <c r="VMC78" s="473"/>
      <c r="VMD78" s="473"/>
      <c r="VME78" s="473"/>
      <c r="VMF78" s="473"/>
      <c r="VMG78" s="473"/>
      <c r="VMH78" s="473"/>
      <c r="VMI78" s="473"/>
      <c r="VMJ78" s="473"/>
      <c r="VMK78" s="473"/>
      <c r="VML78" s="473"/>
      <c r="VMM78" s="473"/>
      <c r="VMN78" s="473"/>
      <c r="VMO78" s="473"/>
      <c r="VMP78" s="473"/>
      <c r="VMQ78" s="473"/>
      <c r="VMR78" s="473"/>
      <c r="VMS78" s="473"/>
      <c r="VMT78" s="473"/>
      <c r="VMU78" s="473"/>
      <c r="VMV78" s="473"/>
      <c r="VMW78" s="473"/>
      <c r="VMX78" s="473"/>
      <c r="VMY78" s="473"/>
      <c r="VMZ78" s="473"/>
      <c r="VNA78" s="473"/>
      <c r="VNB78" s="473"/>
      <c r="VNC78" s="473"/>
      <c r="VND78" s="473"/>
      <c r="VNE78" s="473"/>
      <c r="VNF78" s="473"/>
      <c r="VNG78" s="473"/>
      <c r="VNH78" s="473"/>
      <c r="VNI78" s="473"/>
      <c r="VNJ78" s="473"/>
      <c r="VNK78" s="473"/>
      <c r="VNL78" s="473"/>
      <c r="VNM78" s="473"/>
      <c r="VNN78" s="473"/>
      <c r="VNO78" s="473"/>
      <c r="VNP78" s="473"/>
      <c r="VNQ78" s="473"/>
      <c r="VNR78" s="473"/>
      <c r="VNS78" s="473"/>
      <c r="VNT78" s="473"/>
      <c r="VNU78" s="473"/>
      <c r="VNV78" s="473"/>
      <c r="VNW78" s="473"/>
      <c r="VNX78" s="473"/>
      <c r="VNY78" s="473"/>
      <c r="VNZ78" s="473"/>
      <c r="VOA78" s="473"/>
      <c r="VOB78" s="473"/>
      <c r="VOC78" s="473"/>
      <c r="VOD78" s="473"/>
      <c r="VOE78" s="473"/>
      <c r="VOF78" s="473"/>
      <c r="VOG78" s="473"/>
      <c r="VOH78" s="473"/>
      <c r="VOI78" s="473"/>
      <c r="VOJ78" s="473"/>
      <c r="VOK78" s="473"/>
      <c r="VOL78" s="473"/>
      <c r="VOM78" s="473"/>
      <c r="VON78" s="473"/>
      <c r="VOO78" s="473"/>
      <c r="VOP78" s="473"/>
      <c r="VOQ78" s="473"/>
      <c r="VOR78" s="473"/>
      <c r="VOS78" s="473"/>
      <c r="VOT78" s="473"/>
      <c r="VOU78" s="473"/>
      <c r="VOV78" s="473"/>
      <c r="VOW78" s="473"/>
      <c r="VOX78" s="473"/>
      <c r="VOY78" s="473"/>
      <c r="VOZ78" s="473"/>
      <c r="VPA78" s="473"/>
      <c r="VPB78" s="473"/>
      <c r="VPC78" s="473"/>
      <c r="VPD78" s="473"/>
      <c r="VPE78" s="473"/>
      <c r="VPF78" s="473"/>
      <c r="VPG78" s="473"/>
      <c r="VPH78" s="473"/>
      <c r="VPI78" s="473"/>
      <c r="VPJ78" s="473"/>
      <c r="VPK78" s="473"/>
      <c r="VPL78" s="473"/>
      <c r="VPM78" s="473"/>
      <c r="VPN78" s="473"/>
      <c r="VPO78" s="473"/>
      <c r="VPP78" s="473"/>
      <c r="VPQ78" s="473"/>
      <c r="VPR78" s="473"/>
      <c r="VPS78" s="473"/>
      <c r="VPT78" s="473"/>
      <c r="VPU78" s="473"/>
      <c r="VPV78" s="473"/>
      <c r="VPW78" s="473"/>
      <c r="VPX78" s="473"/>
      <c r="VPY78" s="473"/>
      <c r="VPZ78" s="473"/>
      <c r="VQA78" s="473"/>
      <c r="VQB78" s="473"/>
      <c r="VQC78" s="473"/>
      <c r="VQD78" s="473"/>
      <c r="VQE78" s="473"/>
      <c r="VQF78" s="473"/>
      <c r="VQG78" s="473"/>
      <c r="VQH78" s="473"/>
      <c r="VQI78" s="473"/>
      <c r="VQJ78" s="473"/>
      <c r="VQK78" s="473"/>
      <c r="VQL78" s="473"/>
      <c r="VQM78" s="473"/>
      <c r="VQN78" s="473"/>
      <c r="VQO78" s="473"/>
      <c r="VQP78" s="473"/>
      <c r="VQQ78" s="473"/>
      <c r="VQR78" s="473"/>
      <c r="VQS78" s="473"/>
      <c r="VQT78" s="473"/>
      <c r="VQU78" s="473"/>
      <c r="VQV78" s="473"/>
      <c r="VQW78" s="473"/>
      <c r="VQX78" s="473"/>
      <c r="VQY78" s="473"/>
      <c r="VQZ78" s="473"/>
      <c r="VRA78" s="473"/>
      <c r="VRB78" s="473"/>
      <c r="VRC78" s="473"/>
      <c r="VRD78" s="473"/>
      <c r="VRE78" s="473"/>
      <c r="VRF78" s="473"/>
      <c r="VRG78" s="473"/>
      <c r="VRH78" s="473"/>
      <c r="VRI78" s="473"/>
      <c r="VRJ78" s="473"/>
      <c r="VRK78" s="473"/>
      <c r="VRL78" s="473"/>
      <c r="VRM78" s="473"/>
      <c r="VRN78" s="473"/>
      <c r="VRO78" s="473"/>
      <c r="VRP78" s="473"/>
      <c r="VRQ78" s="473"/>
      <c r="VRR78" s="473"/>
      <c r="VRS78" s="473"/>
      <c r="VRT78" s="473"/>
      <c r="VRU78" s="473"/>
      <c r="VRV78" s="473"/>
      <c r="VRW78" s="473"/>
      <c r="VRX78" s="473"/>
      <c r="VRY78" s="473"/>
      <c r="VRZ78" s="473"/>
      <c r="VSA78" s="473"/>
      <c r="VSB78" s="473"/>
      <c r="VSC78" s="473"/>
      <c r="VSD78" s="473"/>
      <c r="VSE78" s="473"/>
      <c r="VSF78" s="473"/>
      <c r="VSG78" s="473"/>
      <c r="VSH78" s="473"/>
      <c r="VSI78" s="473"/>
      <c r="VSJ78" s="473"/>
      <c r="VSK78" s="473"/>
      <c r="VSL78" s="473"/>
      <c r="VSM78" s="473"/>
      <c r="VSN78" s="473"/>
      <c r="VSO78" s="473"/>
      <c r="VSP78" s="473"/>
      <c r="VSQ78" s="473"/>
      <c r="VSR78" s="473"/>
      <c r="VSS78" s="473"/>
      <c r="VST78" s="473"/>
      <c r="VSU78" s="473"/>
      <c r="VSV78" s="473"/>
      <c r="VSW78" s="473"/>
      <c r="VSX78" s="473"/>
      <c r="VSY78" s="473"/>
      <c r="VSZ78" s="473"/>
      <c r="VTA78" s="473"/>
      <c r="VTB78" s="473"/>
      <c r="VTC78" s="473"/>
      <c r="VTD78" s="473"/>
      <c r="VTE78" s="473"/>
      <c r="VTF78" s="473"/>
      <c r="VTG78" s="473"/>
      <c r="VTH78" s="473"/>
      <c r="VTI78" s="473"/>
      <c r="VTJ78" s="473"/>
      <c r="VTK78" s="473"/>
      <c r="VTL78" s="473"/>
      <c r="VTM78" s="473"/>
      <c r="VTN78" s="473"/>
      <c r="VTO78" s="473"/>
      <c r="VTP78" s="473"/>
      <c r="VTQ78" s="473"/>
      <c r="VTR78" s="473"/>
      <c r="VTS78" s="473"/>
      <c r="VTT78" s="473"/>
      <c r="VTU78" s="473"/>
      <c r="VTV78" s="473"/>
      <c r="VTW78" s="473"/>
      <c r="VTX78" s="473"/>
      <c r="VTY78" s="473"/>
      <c r="VTZ78" s="473"/>
      <c r="VUA78" s="473"/>
      <c r="VUB78" s="473"/>
      <c r="VUC78" s="473"/>
      <c r="VUD78" s="473"/>
      <c r="VUE78" s="473"/>
      <c r="VUF78" s="473"/>
      <c r="VUG78" s="473"/>
      <c r="VUH78" s="473"/>
      <c r="VUI78" s="473"/>
      <c r="VUJ78" s="473"/>
      <c r="VUK78" s="473"/>
      <c r="VUL78" s="473"/>
      <c r="VUM78" s="473"/>
      <c r="VUN78" s="473"/>
      <c r="VUO78" s="473"/>
      <c r="VUP78" s="473"/>
      <c r="VUQ78" s="473"/>
      <c r="VUR78" s="473"/>
      <c r="VUS78" s="473"/>
      <c r="VUT78" s="473"/>
      <c r="VUU78" s="473"/>
      <c r="VUV78" s="473"/>
      <c r="VUW78" s="473"/>
      <c r="VUX78" s="473"/>
      <c r="VUY78" s="473"/>
      <c r="VUZ78" s="473"/>
      <c r="VVA78" s="473"/>
      <c r="VVB78" s="473"/>
      <c r="VVC78" s="473"/>
      <c r="VVD78" s="473"/>
      <c r="VVE78" s="473"/>
      <c r="VVF78" s="473"/>
      <c r="VVG78" s="473"/>
      <c r="VVH78" s="473"/>
      <c r="VVI78" s="473"/>
      <c r="VVJ78" s="473"/>
      <c r="VVK78" s="473"/>
      <c r="VVL78" s="473"/>
      <c r="VVM78" s="473"/>
      <c r="VVN78" s="473"/>
      <c r="VVO78" s="473"/>
      <c r="VVP78" s="473"/>
      <c r="VVQ78" s="473"/>
      <c r="VVR78" s="473"/>
      <c r="VVS78" s="473"/>
      <c r="VVT78" s="473"/>
      <c r="VVU78" s="473"/>
      <c r="VVV78" s="473"/>
      <c r="VVW78" s="473"/>
      <c r="VVX78" s="473"/>
      <c r="VVY78" s="473"/>
      <c r="VVZ78" s="473"/>
      <c r="VWA78" s="473"/>
      <c r="VWB78" s="473"/>
      <c r="VWC78" s="473"/>
      <c r="VWD78" s="473"/>
      <c r="VWE78" s="473"/>
      <c r="VWF78" s="473"/>
      <c r="VWG78" s="473"/>
      <c r="VWH78" s="473"/>
      <c r="VWI78" s="473"/>
      <c r="VWJ78" s="473"/>
      <c r="VWK78" s="473"/>
      <c r="VWL78" s="473"/>
      <c r="VWM78" s="473"/>
      <c r="VWN78" s="473"/>
      <c r="VWO78" s="473"/>
      <c r="VWP78" s="473"/>
      <c r="VWQ78" s="473"/>
      <c r="VWR78" s="473"/>
      <c r="VWS78" s="473"/>
      <c r="VWT78" s="473"/>
      <c r="VWU78" s="473"/>
      <c r="VWV78" s="473"/>
      <c r="VWW78" s="473"/>
      <c r="VWX78" s="473"/>
      <c r="VWY78" s="473"/>
      <c r="VWZ78" s="473"/>
      <c r="VXA78" s="473"/>
      <c r="VXB78" s="473"/>
      <c r="VXC78" s="473"/>
      <c r="VXD78" s="473"/>
      <c r="VXE78" s="473"/>
      <c r="VXF78" s="473"/>
      <c r="VXG78" s="473"/>
      <c r="VXH78" s="473"/>
      <c r="VXI78" s="473"/>
      <c r="VXJ78" s="473"/>
      <c r="VXK78" s="473"/>
      <c r="VXL78" s="473"/>
      <c r="VXM78" s="473"/>
      <c r="VXN78" s="473"/>
      <c r="VXO78" s="473"/>
      <c r="VXP78" s="473"/>
      <c r="VXQ78" s="473"/>
      <c r="VXR78" s="473"/>
      <c r="VXS78" s="473"/>
      <c r="VXT78" s="473"/>
      <c r="VXU78" s="473"/>
      <c r="VXV78" s="473"/>
      <c r="VXW78" s="473"/>
      <c r="VXX78" s="473"/>
      <c r="VXY78" s="473"/>
      <c r="VXZ78" s="473"/>
      <c r="VYA78" s="473"/>
      <c r="VYB78" s="473"/>
      <c r="VYC78" s="473"/>
      <c r="VYD78" s="473"/>
      <c r="VYE78" s="473"/>
      <c r="VYF78" s="473"/>
      <c r="VYG78" s="473"/>
      <c r="VYH78" s="473"/>
      <c r="VYI78" s="473"/>
      <c r="VYJ78" s="473"/>
      <c r="VYK78" s="473"/>
      <c r="VYL78" s="473"/>
      <c r="VYM78" s="473"/>
      <c r="VYN78" s="473"/>
      <c r="VYO78" s="473"/>
      <c r="VYP78" s="473"/>
      <c r="VYQ78" s="473"/>
      <c r="VYR78" s="473"/>
      <c r="VYS78" s="473"/>
      <c r="VYT78" s="473"/>
      <c r="VYU78" s="473"/>
      <c r="VYV78" s="473"/>
      <c r="VYW78" s="473"/>
      <c r="VYX78" s="473"/>
      <c r="VYY78" s="473"/>
      <c r="VYZ78" s="473"/>
      <c r="VZA78" s="473"/>
      <c r="VZB78" s="473"/>
      <c r="VZC78" s="473"/>
      <c r="VZD78" s="473"/>
      <c r="VZE78" s="473"/>
      <c r="VZF78" s="473"/>
      <c r="VZG78" s="473"/>
      <c r="VZH78" s="473"/>
      <c r="VZI78" s="473"/>
      <c r="VZJ78" s="473"/>
      <c r="VZK78" s="473"/>
      <c r="VZL78" s="473"/>
      <c r="VZM78" s="473"/>
      <c r="VZN78" s="473"/>
      <c r="VZO78" s="473"/>
      <c r="VZP78" s="473"/>
      <c r="VZQ78" s="473"/>
      <c r="VZR78" s="473"/>
      <c r="VZS78" s="473"/>
      <c r="VZT78" s="473"/>
      <c r="VZU78" s="473"/>
      <c r="VZV78" s="473"/>
      <c r="VZW78" s="473"/>
      <c r="VZX78" s="473"/>
      <c r="VZY78" s="473"/>
      <c r="VZZ78" s="473"/>
      <c r="WAA78" s="473"/>
      <c r="WAB78" s="473"/>
      <c r="WAC78" s="473"/>
      <c r="WAD78" s="473"/>
      <c r="WAE78" s="473"/>
      <c r="WAF78" s="473"/>
      <c r="WAG78" s="473"/>
      <c r="WAH78" s="473"/>
      <c r="WAI78" s="473"/>
      <c r="WAJ78" s="473"/>
      <c r="WAK78" s="473"/>
      <c r="WAL78" s="473"/>
      <c r="WAM78" s="473"/>
      <c r="WAN78" s="473"/>
      <c r="WAO78" s="473"/>
      <c r="WAP78" s="473"/>
      <c r="WAQ78" s="473"/>
      <c r="WAR78" s="473"/>
      <c r="WAS78" s="473"/>
      <c r="WAT78" s="473"/>
      <c r="WAU78" s="473"/>
      <c r="WAV78" s="473"/>
      <c r="WAW78" s="473"/>
      <c r="WAX78" s="473"/>
      <c r="WAY78" s="473"/>
      <c r="WAZ78" s="473"/>
      <c r="WBA78" s="473"/>
      <c r="WBB78" s="473"/>
      <c r="WBC78" s="473"/>
      <c r="WBD78" s="473"/>
      <c r="WBE78" s="473"/>
      <c r="WBF78" s="473"/>
      <c r="WBG78" s="473"/>
      <c r="WBH78" s="473"/>
      <c r="WBI78" s="473"/>
      <c r="WBJ78" s="473"/>
      <c r="WBK78" s="473"/>
      <c r="WBL78" s="473"/>
      <c r="WBM78" s="473"/>
      <c r="WBN78" s="473"/>
      <c r="WBO78" s="473"/>
      <c r="WBP78" s="473"/>
      <c r="WBQ78" s="473"/>
      <c r="WBR78" s="473"/>
      <c r="WBS78" s="473"/>
      <c r="WBT78" s="473"/>
      <c r="WBU78" s="473"/>
      <c r="WBV78" s="473"/>
      <c r="WBW78" s="473"/>
      <c r="WBX78" s="473"/>
      <c r="WBY78" s="473"/>
      <c r="WBZ78" s="473"/>
      <c r="WCA78" s="473"/>
      <c r="WCB78" s="473"/>
      <c r="WCC78" s="473"/>
      <c r="WCD78" s="473"/>
      <c r="WCE78" s="473"/>
      <c r="WCF78" s="473"/>
      <c r="WCG78" s="473"/>
      <c r="WCH78" s="473"/>
      <c r="WCI78" s="473"/>
      <c r="WCJ78" s="473"/>
      <c r="WCK78" s="473"/>
      <c r="WCL78" s="473"/>
      <c r="WCM78" s="473"/>
      <c r="WCN78" s="473"/>
      <c r="WCO78" s="473"/>
      <c r="WCP78" s="473"/>
      <c r="WCQ78" s="473"/>
      <c r="WCR78" s="473"/>
      <c r="WCS78" s="473"/>
      <c r="WCT78" s="473"/>
      <c r="WCU78" s="473"/>
      <c r="WCV78" s="473"/>
      <c r="WCW78" s="473"/>
      <c r="WCX78" s="473"/>
      <c r="WCY78" s="473"/>
      <c r="WCZ78" s="473"/>
      <c r="WDA78" s="473"/>
      <c r="WDB78" s="473"/>
      <c r="WDC78" s="473"/>
      <c r="WDD78" s="473"/>
      <c r="WDE78" s="473"/>
      <c r="WDF78" s="473"/>
      <c r="WDG78" s="473"/>
      <c r="WDH78" s="473"/>
      <c r="WDI78" s="473"/>
      <c r="WDJ78" s="473"/>
      <c r="WDK78" s="473"/>
      <c r="WDL78" s="473"/>
      <c r="WDM78" s="473"/>
      <c r="WDN78" s="473"/>
      <c r="WDO78" s="473"/>
      <c r="WDP78" s="473"/>
      <c r="WDQ78" s="473"/>
      <c r="WDR78" s="473"/>
      <c r="WDS78" s="473"/>
      <c r="WDT78" s="473"/>
      <c r="WDU78" s="473"/>
      <c r="WDV78" s="473"/>
      <c r="WDW78" s="473"/>
      <c r="WDX78" s="473"/>
      <c r="WDY78" s="473"/>
      <c r="WDZ78" s="473"/>
      <c r="WEA78" s="473"/>
      <c r="WEB78" s="473"/>
      <c r="WEC78" s="473"/>
      <c r="WED78" s="473"/>
      <c r="WEE78" s="473"/>
      <c r="WEF78" s="473"/>
      <c r="WEG78" s="473"/>
      <c r="WEH78" s="473"/>
      <c r="WEI78" s="473"/>
      <c r="WEJ78" s="473"/>
      <c r="WEK78" s="473"/>
      <c r="WEL78" s="473"/>
      <c r="WEM78" s="473"/>
      <c r="WEN78" s="473"/>
      <c r="WEO78" s="473"/>
      <c r="WEP78" s="473"/>
      <c r="WEQ78" s="473"/>
      <c r="WER78" s="473"/>
      <c r="WES78" s="473"/>
      <c r="WET78" s="473"/>
      <c r="WEU78" s="473"/>
      <c r="WEV78" s="473"/>
      <c r="WEW78" s="473"/>
      <c r="WEX78" s="473"/>
      <c r="WEY78" s="473"/>
      <c r="WEZ78" s="473"/>
      <c r="WFA78" s="473"/>
      <c r="WFB78" s="473"/>
      <c r="WFC78" s="473"/>
      <c r="WFD78" s="473"/>
      <c r="WFE78" s="473"/>
      <c r="WFF78" s="473"/>
      <c r="WFG78" s="473"/>
      <c r="WFH78" s="473"/>
      <c r="WFI78" s="473"/>
      <c r="WFJ78" s="473"/>
      <c r="WFK78" s="473"/>
      <c r="WFL78" s="473"/>
      <c r="WFM78" s="473"/>
      <c r="WFN78" s="473"/>
      <c r="WFO78" s="473"/>
      <c r="WFP78" s="473"/>
      <c r="WFQ78" s="473"/>
      <c r="WFR78" s="473"/>
      <c r="WFS78" s="473"/>
      <c r="WFT78" s="473"/>
      <c r="WFU78" s="473"/>
      <c r="WFV78" s="473"/>
      <c r="WFW78" s="473"/>
      <c r="WFX78" s="473"/>
      <c r="WFY78" s="473"/>
      <c r="WFZ78" s="473"/>
      <c r="WGA78" s="473"/>
      <c r="WGB78" s="473"/>
      <c r="WGC78" s="473"/>
      <c r="WGD78" s="473"/>
      <c r="WGE78" s="473"/>
      <c r="WGF78" s="473"/>
      <c r="WGG78" s="473"/>
      <c r="WGH78" s="473"/>
      <c r="WGI78" s="473"/>
      <c r="WGJ78" s="473"/>
      <c r="WGK78" s="473"/>
      <c r="WGL78" s="473"/>
      <c r="WGM78" s="473"/>
      <c r="WGN78" s="473"/>
      <c r="WGO78" s="473"/>
      <c r="WGP78" s="473"/>
      <c r="WGQ78" s="473"/>
      <c r="WGR78" s="473"/>
      <c r="WGS78" s="473"/>
      <c r="WGT78" s="473"/>
      <c r="WGU78" s="473"/>
      <c r="WGV78" s="473"/>
      <c r="WGW78" s="473"/>
      <c r="WGX78" s="473"/>
      <c r="WGY78" s="473"/>
      <c r="WGZ78" s="473"/>
      <c r="WHA78" s="473"/>
      <c r="WHB78" s="473"/>
      <c r="WHC78" s="473"/>
      <c r="WHD78" s="473"/>
      <c r="WHE78" s="473"/>
      <c r="WHF78" s="473"/>
      <c r="WHG78" s="473"/>
      <c r="WHH78" s="473"/>
      <c r="WHI78" s="473"/>
      <c r="WHJ78" s="473"/>
      <c r="WHK78" s="473"/>
      <c r="WHL78" s="473"/>
      <c r="WHM78" s="473"/>
      <c r="WHN78" s="473"/>
      <c r="WHO78" s="473"/>
      <c r="WHP78" s="473"/>
      <c r="WHQ78" s="473"/>
      <c r="WHR78" s="473"/>
      <c r="WHS78" s="473"/>
      <c r="WHT78" s="473"/>
      <c r="WHU78" s="473"/>
      <c r="WHV78" s="473"/>
      <c r="WHW78" s="473"/>
      <c r="WHX78" s="473"/>
      <c r="WHY78" s="473"/>
      <c r="WHZ78" s="473"/>
      <c r="WIA78" s="473"/>
      <c r="WIB78" s="473"/>
      <c r="WIC78" s="473"/>
      <c r="WID78" s="473"/>
      <c r="WIE78" s="473"/>
      <c r="WIF78" s="473"/>
      <c r="WIG78" s="473"/>
      <c r="WIH78" s="473"/>
      <c r="WII78" s="473"/>
      <c r="WIJ78" s="473"/>
      <c r="WIK78" s="473"/>
      <c r="WIL78" s="473"/>
      <c r="WIM78" s="473"/>
      <c r="WIN78" s="473"/>
      <c r="WIO78" s="473"/>
      <c r="WIP78" s="473"/>
      <c r="WIQ78" s="473"/>
      <c r="WIR78" s="473"/>
      <c r="WIS78" s="473"/>
      <c r="WIT78" s="473"/>
      <c r="WIU78" s="473"/>
      <c r="WIV78" s="473"/>
      <c r="WIW78" s="473"/>
      <c r="WIX78" s="473"/>
      <c r="WIY78" s="473"/>
      <c r="WIZ78" s="473"/>
      <c r="WJA78" s="473"/>
      <c r="WJB78" s="473"/>
      <c r="WJC78" s="473"/>
      <c r="WJD78" s="473"/>
      <c r="WJE78" s="473"/>
      <c r="WJF78" s="473"/>
      <c r="WJG78" s="473"/>
      <c r="WJH78" s="473"/>
      <c r="WJI78" s="473"/>
      <c r="WJJ78" s="473"/>
      <c r="WJK78" s="473"/>
      <c r="WJL78" s="473"/>
      <c r="WJM78" s="473"/>
      <c r="WJN78" s="473"/>
      <c r="WJO78" s="473"/>
      <c r="WJP78" s="473"/>
      <c r="WJQ78" s="473"/>
      <c r="WJR78" s="473"/>
      <c r="WJS78" s="473"/>
      <c r="WJT78" s="473"/>
      <c r="WJU78" s="473"/>
      <c r="WJV78" s="473"/>
      <c r="WJW78" s="473"/>
      <c r="WJX78" s="473"/>
      <c r="WJY78" s="473"/>
      <c r="WJZ78" s="473"/>
      <c r="WKA78" s="473"/>
      <c r="WKB78" s="473"/>
      <c r="WKC78" s="473"/>
      <c r="WKD78" s="473"/>
      <c r="WKE78" s="473"/>
      <c r="WKF78" s="473"/>
      <c r="WKG78" s="473"/>
      <c r="WKH78" s="473"/>
      <c r="WKI78" s="473"/>
      <c r="WKJ78" s="473"/>
      <c r="WKK78" s="473"/>
      <c r="WKL78" s="473"/>
      <c r="WKM78" s="473"/>
      <c r="WKN78" s="473"/>
      <c r="WKO78" s="473"/>
      <c r="WKP78" s="473"/>
      <c r="WKQ78" s="473"/>
      <c r="WKR78" s="473"/>
      <c r="WKS78" s="473"/>
      <c r="WKT78" s="473"/>
      <c r="WKU78" s="473"/>
      <c r="WKV78" s="473"/>
      <c r="WKW78" s="473"/>
      <c r="WKX78" s="473"/>
      <c r="WKY78" s="473"/>
      <c r="WKZ78" s="473"/>
      <c r="WLA78" s="473"/>
      <c r="WLB78" s="473"/>
      <c r="WLC78" s="473"/>
      <c r="WLD78" s="473"/>
      <c r="WLE78" s="473"/>
      <c r="WLF78" s="473"/>
      <c r="WLG78" s="473"/>
      <c r="WLH78" s="473"/>
      <c r="WLI78" s="473"/>
      <c r="WLJ78" s="473"/>
      <c r="WLK78" s="473"/>
      <c r="WLL78" s="473"/>
      <c r="WLM78" s="473"/>
      <c r="WLN78" s="473"/>
      <c r="WLO78" s="473"/>
      <c r="WLP78" s="473"/>
      <c r="WLQ78" s="473"/>
      <c r="WLR78" s="473"/>
      <c r="WLS78" s="473"/>
      <c r="WLT78" s="473"/>
      <c r="WLU78" s="473"/>
      <c r="WLV78" s="473"/>
      <c r="WLW78" s="473"/>
      <c r="WLX78" s="473"/>
      <c r="WLY78" s="473"/>
      <c r="WLZ78" s="473"/>
      <c r="WMA78" s="473"/>
      <c r="WMB78" s="473"/>
      <c r="WMC78" s="473"/>
      <c r="WMD78" s="473"/>
      <c r="WME78" s="473"/>
      <c r="WMF78" s="473"/>
      <c r="WMG78" s="473"/>
      <c r="WMH78" s="473"/>
      <c r="WMI78" s="473"/>
      <c r="WMJ78" s="473"/>
      <c r="WMK78" s="473"/>
      <c r="WML78" s="473"/>
      <c r="WMM78" s="473"/>
      <c r="WMN78" s="473"/>
      <c r="WMO78" s="473"/>
      <c r="WMP78" s="473"/>
      <c r="WMQ78" s="473"/>
      <c r="WMR78" s="473"/>
      <c r="WMS78" s="473"/>
      <c r="WMT78" s="473"/>
      <c r="WMU78" s="473"/>
      <c r="WMV78" s="473"/>
      <c r="WMW78" s="473"/>
      <c r="WMX78" s="473"/>
      <c r="WMY78" s="473"/>
      <c r="WMZ78" s="473"/>
      <c r="WNA78" s="473"/>
      <c r="WNB78" s="473"/>
      <c r="WNC78" s="473"/>
      <c r="WND78" s="473"/>
      <c r="WNE78" s="473"/>
      <c r="WNF78" s="473"/>
      <c r="WNG78" s="473"/>
      <c r="WNH78" s="473"/>
      <c r="WNI78" s="473"/>
      <c r="WNJ78" s="473"/>
      <c r="WNK78" s="473"/>
      <c r="WNL78" s="473"/>
      <c r="WNM78" s="473"/>
      <c r="WNN78" s="473"/>
      <c r="WNO78" s="473"/>
      <c r="WNP78" s="473"/>
      <c r="WNQ78" s="473"/>
      <c r="WNR78" s="473"/>
      <c r="WNS78" s="473"/>
      <c r="WNT78" s="473"/>
      <c r="WNU78" s="473"/>
      <c r="WNV78" s="473"/>
      <c r="WNW78" s="473"/>
      <c r="WNX78" s="473"/>
      <c r="WNY78" s="473"/>
      <c r="WNZ78" s="473"/>
      <c r="WOA78" s="473"/>
      <c r="WOB78" s="473"/>
      <c r="WOC78" s="473"/>
      <c r="WOD78" s="473"/>
      <c r="WOE78" s="473"/>
      <c r="WOF78" s="473"/>
      <c r="WOG78" s="473"/>
      <c r="WOH78" s="473"/>
      <c r="WOI78" s="473"/>
      <c r="WOJ78" s="473"/>
      <c r="WOK78" s="473"/>
      <c r="WOL78" s="473"/>
      <c r="WOM78" s="473"/>
      <c r="WON78" s="473"/>
      <c r="WOO78" s="473"/>
      <c r="WOP78" s="473"/>
      <c r="WOQ78" s="473"/>
      <c r="WOR78" s="473"/>
      <c r="WOS78" s="473"/>
      <c r="WOT78" s="473"/>
      <c r="WOU78" s="473"/>
      <c r="WOV78" s="473"/>
      <c r="WOW78" s="473"/>
      <c r="WOX78" s="473"/>
      <c r="WOY78" s="473"/>
      <c r="WOZ78" s="473"/>
      <c r="WPA78" s="473"/>
      <c r="WPB78" s="473"/>
      <c r="WPC78" s="473"/>
      <c r="WPD78" s="473"/>
      <c r="WPE78" s="473"/>
      <c r="WPF78" s="473"/>
      <c r="WPG78" s="473"/>
      <c r="WPH78" s="473"/>
      <c r="WPI78" s="473"/>
      <c r="WPJ78" s="473"/>
      <c r="WPK78" s="473"/>
      <c r="WPL78" s="473"/>
      <c r="WPM78" s="473"/>
      <c r="WPN78" s="473"/>
      <c r="WPO78" s="473"/>
      <c r="WPP78" s="473"/>
      <c r="WPQ78" s="473"/>
      <c r="WPR78" s="473"/>
      <c r="WPS78" s="473"/>
      <c r="WPT78" s="473"/>
      <c r="WPU78" s="473"/>
      <c r="WPV78" s="473"/>
      <c r="WPW78" s="473"/>
      <c r="WPX78" s="473"/>
      <c r="WPY78" s="473"/>
      <c r="WPZ78" s="473"/>
      <c r="WQA78" s="473"/>
      <c r="WQB78" s="473"/>
      <c r="WQC78" s="473"/>
      <c r="WQD78" s="473"/>
      <c r="WQE78" s="473"/>
      <c r="WQF78" s="473"/>
      <c r="WQG78" s="473"/>
      <c r="WQH78" s="473"/>
      <c r="WQI78" s="473"/>
      <c r="WQJ78" s="473"/>
      <c r="WQK78" s="473"/>
      <c r="WQL78" s="473"/>
      <c r="WQM78" s="473"/>
      <c r="WQN78" s="473"/>
      <c r="WQO78" s="473"/>
      <c r="WQP78" s="473"/>
      <c r="WQQ78" s="473"/>
      <c r="WQR78" s="473"/>
      <c r="WQS78" s="473"/>
      <c r="WQT78" s="473"/>
      <c r="WQU78" s="473"/>
      <c r="WQV78" s="473"/>
      <c r="WQW78" s="473"/>
      <c r="WQX78" s="473"/>
      <c r="WQY78" s="473"/>
      <c r="WQZ78" s="473"/>
      <c r="WRA78" s="473"/>
      <c r="WRB78" s="473"/>
      <c r="WRC78" s="473"/>
      <c r="WRD78" s="473"/>
      <c r="WRE78" s="473"/>
      <c r="WRF78" s="473"/>
      <c r="WRG78" s="473"/>
      <c r="WRH78" s="473"/>
      <c r="WRI78" s="473"/>
      <c r="WRJ78" s="473"/>
      <c r="WRK78" s="473"/>
      <c r="WRL78" s="473"/>
      <c r="WRM78" s="473"/>
      <c r="WRN78" s="473"/>
      <c r="WRO78" s="473"/>
      <c r="WRP78" s="473"/>
      <c r="WRQ78" s="473"/>
      <c r="WRR78" s="473"/>
      <c r="WRS78" s="473"/>
      <c r="WRT78" s="473"/>
      <c r="WRU78" s="473"/>
      <c r="WRV78" s="473"/>
      <c r="WRW78" s="473"/>
      <c r="WRX78" s="473"/>
      <c r="WRY78" s="473"/>
      <c r="WRZ78" s="473"/>
      <c r="WSA78" s="473"/>
      <c r="WSB78" s="473"/>
      <c r="WSC78" s="473"/>
      <c r="WSD78" s="473"/>
      <c r="WSE78" s="473"/>
      <c r="WSF78" s="473"/>
      <c r="WSG78" s="473"/>
      <c r="WSH78" s="473"/>
      <c r="WSI78" s="473"/>
      <c r="WSJ78" s="473"/>
      <c r="WSK78" s="473"/>
      <c r="WSL78" s="473"/>
      <c r="WSM78" s="473"/>
      <c r="WSN78" s="473"/>
      <c r="WSO78" s="473"/>
      <c r="WSP78" s="473"/>
      <c r="WSQ78" s="473"/>
      <c r="WSR78" s="473"/>
      <c r="WSS78" s="473"/>
      <c r="WST78" s="473"/>
      <c r="WSU78" s="473"/>
      <c r="WSV78" s="473"/>
      <c r="WSW78" s="473"/>
      <c r="WSX78" s="473"/>
      <c r="WSY78" s="473"/>
      <c r="WSZ78" s="473"/>
      <c r="WTA78" s="473"/>
      <c r="WTB78" s="473"/>
      <c r="WTC78" s="473"/>
      <c r="WTD78" s="473"/>
      <c r="WTE78" s="473"/>
      <c r="WTF78" s="473"/>
      <c r="WTG78" s="473"/>
      <c r="WTH78" s="473"/>
      <c r="WTI78" s="473"/>
      <c r="WTJ78" s="473"/>
      <c r="WTK78" s="473"/>
      <c r="WTL78" s="473"/>
      <c r="WTM78" s="473"/>
      <c r="WTN78" s="473"/>
      <c r="WTO78" s="473"/>
      <c r="WTP78" s="473"/>
      <c r="WTQ78" s="473"/>
      <c r="WTR78" s="473"/>
      <c r="WTS78" s="473"/>
      <c r="WTT78" s="473"/>
      <c r="WTU78" s="473"/>
      <c r="WTV78" s="473"/>
      <c r="WTW78" s="473"/>
      <c r="WTX78" s="473"/>
      <c r="WTY78" s="473"/>
      <c r="WTZ78" s="473"/>
      <c r="WUA78" s="473"/>
      <c r="WUB78" s="473"/>
      <c r="WUC78" s="473"/>
      <c r="WUD78" s="473"/>
      <c r="WUE78" s="473"/>
      <c r="WUF78" s="473"/>
      <c r="WUG78" s="473"/>
      <c r="WUH78" s="473"/>
      <c r="WUI78" s="473"/>
      <c r="WUJ78" s="473"/>
      <c r="WUK78" s="473"/>
      <c r="WUL78" s="473"/>
      <c r="WUM78" s="473"/>
      <c r="WUN78" s="473"/>
      <c r="WUO78" s="473"/>
      <c r="WUP78" s="473"/>
      <c r="WUQ78" s="473"/>
      <c r="WUR78" s="473"/>
      <c r="WUS78" s="473"/>
      <c r="WUT78" s="473"/>
      <c r="WUU78" s="473"/>
      <c r="WUV78" s="473"/>
      <c r="WUW78" s="473"/>
      <c r="WUX78" s="473"/>
      <c r="WUY78" s="473"/>
      <c r="WUZ78" s="473"/>
      <c r="WVA78" s="473"/>
      <c r="WVB78" s="473"/>
      <c r="WVC78" s="473"/>
      <c r="WVD78" s="473"/>
      <c r="WVE78" s="473"/>
      <c r="WVF78" s="473"/>
      <c r="WVG78" s="473"/>
      <c r="WVH78" s="473"/>
      <c r="WVI78" s="473"/>
      <c r="WVJ78" s="473"/>
      <c r="WVK78" s="473"/>
      <c r="WVL78" s="473"/>
      <c r="WVM78" s="473"/>
      <c r="WVN78" s="473"/>
      <c r="WVO78" s="473"/>
      <c r="WVP78" s="473"/>
      <c r="WVQ78" s="473"/>
      <c r="WVR78" s="473"/>
      <c r="WVS78" s="473"/>
      <c r="WVT78" s="473"/>
      <c r="WVU78" s="473"/>
      <c r="WVV78" s="473"/>
      <c r="WVW78" s="473"/>
      <c r="WVX78" s="473"/>
      <c r="WVY78" s="473"/>
      <c r="WVZ78" s="473"/>
      <c r="WWA78" s="473"/>
      <c r="WWB78" s="473"/>
      <c r="WWC78" s="473"/>
      <c r="WWD78" s="473"/>
      <c r="WWE78" s="473"/>
      <c r="WWF78" s="473"/>
      <c r="WWG78" s="473"/>
      <c r="WWH78" s="473"/>
      <c r="WWI78" s="473"/>
      <c r="WWJ78" s="473"/>
      <c r="WWK78" s="473"/>
      <c r="WWL78" s="473"/>
      <c r="WWM78" s="473"/>
      <c r="WWN78" s="473"/>
      <c r="WWO78" s="473"/>
      <c r="WWP78" s="473"/>
      <c r="WWQ78" s="473"/>
      <c r="WWR78" s="473"/>
      <c r="WWS78" s="473"/>
      <c r="WWT78" s="473"/>
      <c r="WWU78" s="473"/>
      <c r="WWV78" s="473"/>
      <c r="WWW78" s="473"/>
      <c r="WWX78" s="473"/>
      <c r="WWY78" s="473"/>
      <c r="WWZ78" s="473"/>
      <c r="WXA78" s="473"/>
      <c r="WXB78" s="473"/>
      <c r="WXC78" s="473"/>
      <c r="WXD78" s="473"/>
      <c r="WXE78" s="473"/>
      <c r="WXF78" s="473"/>
      <c r="WXG78" s="473"/>
      <c r="WXH78" s="473"/>
      <c r="WXI78" s="473"/>
      <c r="WXJ78" s="473"/>
      <c r="WXK78" s="473"/>
      <c r="WXL78" s="473"/>
      <c r="WXM78" s="473"/>
      <c r="WXN78" s="473"/>
      <c r="WXO78" s="473"/>
      <c r="WXP78" s="473"/>
      <c r="WXQ78" s="473"/>
      <c r="WXR78" s="473"/>
      <c r="WXS78" s="473"/>
      <c r="WXT78" s="473"/>
      <c r="WXU78" s="473"/>
      <c r="WXV78" s="473"/>
      <c r="WXW78" s="473"/>
      <c r="WXX78" s="473"/>
      <c r="WXY78" s="473"/>
      <c r="WXZ78" s="473"/>
      <c r="WYA78" s="473"/>
      <c r="WYB78" s="473"/>
      <c r="WYC78" s="473"/>
      <c r="WYD78" s="473"/>
      <c r="WYE78" s="473"/>
      <c r="WYF78" s="473"/>
      <c r="WYG78" s="473"/>
      <c r="WYH78" s="473"/>
      <c r="WYI78" s="473"/>
      <c r="WYJ78" s="473"/>
      <c r="WYK78" s="473"/>
      <c r="WYL78" s="473"/>
      <c r="WYM78" s="473"/>
      <c r="WYN78" s="473"/>
      <c r="WYO78" s="473"/>
      <c r="WYP78" s="473"/>
      <c r="WYQ78" s="473"/>
      <c r="WYR78" s="473"/>
      <c r="WYS78" s="473"/>
      <c r="WYT78" s="473"/>
      <c r="WYU78" s="473"/>
      <c r="WYV78" s="473"/>
      <c r="WYW78" s="473"/>
      <c r="WYX78" s="473"/>
      <c r="WYY78" s="473"/>
      <c r="WYZ78" s="473"/>
      <c r="WZA78" s="473"/>
      <c r="WZB78" s="473"/>
      <c r="WZC78" s="473"/>
      <c r="WZD78" s="473"/>
      <c r="WZE78" s="473"/>
      <c r="WZF78" s="473"/>
      <c r="WZG78" s="473"/>
      <c r="WZH78" s="473"/>
      <c r="WZI78" s="473"/>
      <c r="WZJ78" s="473"/>
      <c r="WZK78" s="473"/>
      <c r="WZL78" s="473"/>
      <c r="WZM78" s="473"/>
      <c r="WZN78" s="473"/>
      <c r="WZO78" s="473"/>
      <c r="WZP78" s="473"/>
      <c r="WZQ78" s="473"/>
      <c r="WZR78" s="473"/>
      <c r="WZS78" s="473"/>
      <c r="WZT78" s="473"/>
      <c r="WZU78" s="473"/>
      <c r="WZV78" s="473"/>
      <c r="WZW78" s="473"/>
      <c r="WZX78" s="473"/>
      <c r="WZY78" s="473"/>
      <c r="WZZ78" s="473"/>
      <c r="XAA78" s="473"/>
      <c r="XAB78" s="473"/>
      <c r="XAC78" s="473"/>
      <c r="XAD78" s="473"/>
      <c r="XAE78" s="473"/>
      <c r="XAF78" s="473"/>
      <c r="XAG78" s="473"/>
      <c r="XAH78" s="473"/>
      <c r="XAI78" s="473"/>
      <c r="XAJ78" s="473"/>
      <c r="XAK78" s="473"/>
      <c r="XAL78" s="473"/>
      <c r="XAM78" s="473"/>
      <c r="XAN78" s="473"/>
      <c r="XAO78" s="473"/>
      <c r="XAP78" s="473"/>
      <c r="XAQ78" s="473"/>
      <c r="XAR78" s="473"/>
      <c r="XAS78" s="473"/>
      <c r="XAT78" s="473"/>
      <c r="XAU78" s="473"/>
      <c r="XAV78" s="473"/>
      <c r="XAW78" s="473"/>
      <c r="XAX78" s="473"/>
      <c r="XAY78" s="473"/>
      <c r="XAZ78" s="473"/>
      <c r="XBA78" s="473"/>
      <c r="XBB78" s="473"/>
      <c r="XBC78" s="473"/>
      <c r="XBD78" s="473"/>
      <c r="XBE78" s="473"/>
      <c r="XBF78" s="473"/>
      <c r="XBG78" s="473"/>
      <c r="XBH78" s="473"/>
      <c r="XBI78" s="473"/>
      <c r="XBJ78" s="473"/>
      <c r="XBK78" s="473"/>
      <c r="XBL78" s="473"/>
      <c r="XBM78" s="473"/>
      <c r="XBN78" s="473"/>
      <c r="XBO78" s="473"/>
      <c r="XBP78" s="473"/>
      <c r="XBQ78" s="473"/>
      <c r="XBR78" s="473"/>
      <c r="XBS78" s="473"/>
      <c r="XBT78" s="473"/>
    </row>
    <row r="79" spans="1:16296" s="474" customFormat="1" ht="35.25" customHeight="1" x14ac:dyDescent="0.2">
      <c r="A79" s="630" t="s">
        <v>186</v>
      </c>
      <c r="B79" s="630"/>
      <c r="C79" s="577" t="s">
        <v>134</v>
      </c>
      <c r="D79" s="577" t="s">
        <v>134</v>
      </c>
      <c r="E79" s="475" t="s">
        <v>134</v>
      </c>
      <c r="F79" s="577" t="s">
        <v>134</v>
      </c>
      <c r="G79" s="577" t="s">
        <v>134</v>
      </c>
      <c r="H79" s="577" t="s">
        <v>134</v>
      </c>
      <c r="I79" s="577">
        <v>273213.59000000003</v>
      </c>
      <c r="J79" s="577">
        <f>J78+J59+J30+J37</f>
        <v>2861289.3200000003</v>
      </c>
      <c r="K79" s="577">
        <f>K78+K59+K30+K37</f>
        <v>0</v>
      </c>
      <c r="L79" s="577">
        <f>L78+L59+L30+L37</f>
        <v>1970000.0000000002</v>
      </c>
      <c r="M79" s="577">
        <f>M78+M59+M30+M37</f>
        <v>891289.32</v>
      </c>
      <c r="BC79" s="473"/>
      <c r="BD79" s="473"/>
      <c r="BE79" s="473"/>
      <c r="BF79" s="473"/>
      <c r="BG79" s="473"/>
      <c r="BH79" s="473"/>
      <c r="BI79" s="473"/>
      <c r="BJ79" s="473"/>
      <c r="BK79" s="473"/>
      <c r="BL79" s="473"/>
      <c r="BM79" s="473"/>
      <c r="BN79" s="473"/>
      <c r="BO79" s="473"/>
      <c r="BP79" s="473"/>
      <c r="BQ79" s="473"/>
      <c r="BR79" s="473"/>
      <c r="BS79" s="473"/>
      <c r="BT79" s="473"/>
      <c r="BU79" s="473"/>
      <c r="BV79" s="473"/>
      <c r="BW79" s="473"/>
      <c r="BX79" s="473"/>
      <c r="BY79" s="473"/>
      <c r="BZ79" s="473"/>
      <c r="CA79" s="473"/>
      <c r="CB79" s="473"/>
      <c r="CC79" s="473"/>
      <c r="CD79" s="473"/>
      <c r="CE79" s="473"/>
      <c r="CF79" s="473"/>
      <c r="CG79" s="473"/>
      <c r="CH79" s="473"/>
      <c r="CI79" s="473"/>
      <c r="CJ79" s="473"/>
      <c r="CK79" s="473"/>
      <c r="CL79" s="473"/>
      <c r="CM79" s="473"/>
      <c r="CN79" s="473"/>
      <c r="CO79" s="473"/>
      <c r="CP79" s="473"/>
      <c r="CQ79" s="473"/>
      <c r="CR79" s="473"/>
      <c r="CS79" s="473"/>
      <c r="CT79" s="473"/>
      <c r="CU79" s="473"/>
      <c r="CV79" s="473"/>
      <c r="CW79" s="473"/>
      <c r="CX79" s="473"/>
      <c r="CY79" s="473"/>
      <c r="CZ79" s="473"/>
      <c r="DA79" s="473"/>
      <c r="DB79" s="473"/>
      <c r="DC79" s="473"/>
      <c r="DD79" s="473"/>
      <c r="DE79" s="473"/>
      <c r="DF79" s="473"/>
      <c r="DG79" s="473"/>
      <c r="DH79" s="473"/>
      <c r="DI79" s="473"/>
      <c r="DJ79" s="473"/>
      <c r="DK79" s="473"/>
      <c r="DL79" s="473"/>
      <c r="DM79" s="473"/>
      <c r="DN79" s="473"/>
      <c r="DO79" s="473"/>
      <c r="DP79" s="473"/>
      <c r="DQ79" s="473"/>
      <c r="DR79" s="473"/>
      <c r="DS79" s="473"/>
      <c r="DT79" s="473"/>
      <c r="DU79" s="473"/>
      <c r="DV79" s="473"/>
      <c r="DW79" s="473"/>
      <c r="DX79" s="473"/>
      <c r="DY79" s="473"/>
      <c r="DZ79" s="473"/>
      <c r="EA79" s="473"/>
      <c r="EB79" s="473"/>
      <c r="EC79" s="473"/>
      <c r="ED79" s="473"/>
      <c r="EE79" s="473"/>
      <c r="EF79" s="473"/>
      <c r="EG79" s="473"/>
      <c r="EH79" s="473"/>
      <c r="EI79" s="473"/>
      <c r="EJ79" s="473"/>
      <c r="EK79" s="473"/>
      <c r="EL79" s="473"/>
      <c r="EM79" s="473"/>
      <c r="EN79" s="473"/>
      <c r="EO79" s="473"/>
      <c r="EP79" s="473"/>
      <c r="EQ79" s="473"/>
      <c r="ER79" s="473"/>
      <c r="ES79" s="473"/>
      <c r="ET79" s="473"/>
      <c r="EU79" s="473"/>
      <c r="EV79" s="473"/>
      <c r="EW79" s="473"/>
      <c r="EX79" s="473"/>
      <c r="EY79" s="473"/>
      <c r="EZ79" s="473"/>
      <c r="FA79" s="473"/>
      <c r="FB79" s="473"/>
      <c r="FC79" s="473"/>
      <c r="FD79" s="473"/>
      <c r="FE79" s="473"/>
      <c r="FF79" s="473"/>
      <c r="FG79" s="473"/>
      <c r="FH79" s="473"/>
      <c r="FI79" s="473"/>
      <c r="FJ79" s="473"/>
      <c r="FK79" s="473"/>
      <c r="FL79" s="473"/>
      <c r="FM79" s="473"/>
      <c r="FN79" s="473"/>
      <c r="FO79" s="473"/>
      <c r="FP79" s="473"/>
      <c r="FQ79" s="473"/>
      <c r="FR79" s="473"/>
      <c r="FS79" s="473"/>
      <c r="FT79" s="473"/>
      <c r="FU79" s="473"/>
      <c r="FV79" s="473"/>
      <c r="FW79" s="473"/>
      <c r="FX79" s="473"/>
      <c r="FY79" s="473"/>
      <c r="FZ79" s="473"/>
      <c r="GA79" s="473"/>
      <c r="GB79" s="473"/>
      <c r="GC79" s="473"/>
      <c r="GD79" s="473"/>
      <c r="GE79" s="473"/>
      <c r="GF79" s="473"/>
      <c r="GG79" s="473"/>
      <c r="GH79" s="473"/>
      <c r="GI79" s="473"/>
      <c r="GJ79" s="473"/>
      <c r="GK79" s="473"/>
      <c r="GL79" s="473"/>
      <c r="GM79" s="473"/>
      <c r="GN79" s="473"/>
      <c r="GO79" s="473"/>
      <c r="GP79" s="473"/>
      <c r="GQ79" s="473"/>
      <c r="GR79" s="473"/>
      <c r="GS79" s="473"/>
      <c r="GT79" s="473"/>
      <c r="GU79" s="473"/>
      <c r="GV79" s="473"/>
      <c r="GW79" s="473"/>
      <c r="GX79" s="473"/>
      <c r="GY79" s="473"/>
      <c r="GZ79" s="473"/>
      <c r="HA79" s="473"/>
      <c r="HB79" s="473"/>
      <c r="HC79" s="473"/>
      <c r="HD79" s="473"/>
      <c r="HE79" s="473"/>
      <c r="HF79" s="473"/>
      <c r="HG79" s="473"/>
      <c r="HH79" s="473"/>
      <c r="HI79" s="473"/>
      <c r="HJ79" s="473"/>
      <c r="HK79" s="473"/>
      <c r="HL79" s="473"/>
      <c r="HM79" s="473"/>
      <c r="HN79" s="473"/>
      <c r="HO79" s="473"/>
      <c r="HP79" s="473"/>
      <c r="HQ79" s="473"/>
      <c r="HR79" s="473"/>
      <c r="HS79" s="473"/>
      <c r="HT79" s="473"/>
      <c r="HU79" s="473"/>
      <c r="HV79" s="473"/>
      <c r="HW79" s="473"/>
      <c r="HX79" s="473"/>
      <c r="HY79" s="473"/>
      <c r="HZ79" s="473"/>
      <c r="IA79" s="473"/>
      <c r="IB79" s="473"/>
      <c r="IC79" s="473"/>
      <c r="ID79" s="473"/>
      <c r="IE79" s="473"/>
      <c r="IF79" s="473"/>
      <c r="IG79" s="473"/>
      <c r="IH79" s="473"/>
      <c r="II79" s="473"/>
      <c r="IJ79" s="473"/>
      <c r="IK79" s="473"/>
      <c r="IL79" s="473"/>
      <c r="IM79" s="473"/>
      <c r="IN79" s="473"/>
      <c r="IO79" s="473"/>
      <c r="IP79" s="473"/>
      <c r="IQ79" s="473"/>
      <c r="IR79" s="473"/>
      <c r="IS79" s="473"/>
      <c r="IT79" s="473"/>
      <c r="IU79" s="473"/>
      <c r="IV79" s="473"/>
      <c r="IW79" s="473"/>
      <c r="IX79" s="473"/>
      <c r="IY79" s="473"/>
      <c r="IZ79" s="473"/>
      <c r="JA79" s="473"/>
      <c r="JB79" s="473"/>
      <c r="JC79" s="473"/>
      <c r="JD79" s="473"/>
      <c r="JE79" s="473"/>
      <c r="JF79" s="473"/>
      <c r="JG79" s="473"/>
      <c r="JH79" s="473"/>
      <c r="JI79" s="473"/>
      <c r="JJ79" s="473"/>
      <c r="JK79" s="473"/>
      <c r="JL79" s="473"/>
      <c r="JM79" s="473"/>
      <c r="JN79" s="473"/>
      <c r="JO79" s="473"/>
      <c r="JP79" s="473"/>
      <c r="JQ79" s="473"/>
      <c r="JR79" s="473"/>
      <c r="JS79" s="473"/>
      <c r="JT79" s="473"/>
      <c r="JU79" s="473"/>
      <c r="JV79" s="473"/>
      <c r="JW79" s="473"/>
      <c r="JX79" s="473"/>
      <c r="JY79" s="473"/>
      <c r="JZ79" s="473"/>
      <c r="KA79" s="473"/>
      <c r="KB79" s="473"/>
      <c r="KC79" s="473"/>
      <c r="KD79" s="473"/>
      <c r="KE79" s="473"/>
      <c r="KF79" s="473"/>
      <c r="KG79" s="473"/>
      <c r="KH79" s="473"/>
      <c r="KI79" s="473"/>
      <c r="KJ79" s="473"/>
      <c r="KK79" s="473"/>
      <c r="KL79" s="473"/>
      <c r="KM79" s="473"/>
      <c r="KN79" s="473"/>
      <c r="KO79" s="473"/>
      <c r="KP79" s="473"/>
      <c r="KQ79" s="473"/>
      <c r="KR79" s="473"/>
      <c r="KS79" s="473"/>
      <c r="KT79" s="473"/>
      <c r="KU79" s="473"/>
      <c r="KV79" s="473"/>
      <c r="KW79" s="473"/>
      <c r="KX79" s="473"/>
      <c r="KY79" s="473"/>
      <c r="KZ79" s="473"/>
      <c r="LA79" s="473"/>
      <c r="LB79" s="473"/>
      <c r="LC79" s="473"/>
      <c r="LD79" s="473"/>
      <c r="LE79" s="473"/>
      <c r="LF79" s="473"/>
      <c r="LG79" s="473"/>
      <c r="LH79" s="473"/>
      <c r="LI79" s="473"/>
      <c r="LJ79" s="473"/>
      <c r="LK79" s="473"/>
      <c r="LL79" s="473"/>
      <c r="LM79" s="473"/>
      <c r="LN79" s="473"/>
      <c r="LO79" s="473"/>
      <c r="LP79" s="473"/>
      <c r="LQ79" s="473"/>
      <c r="LR79" s="473"/>
      <c r="LS79" s="473"/>
      <c r="LT79" s="473"/>
      <c r="LU79" s="473"/>
      <c r="LV79" s="473"/>
      <c r="LW79" s="473"/>
      <c r="LX79" s="473"/>
      <c r="LY79" s="473"/>
      <c r="LZ79" s="473"/>
      <c r="MA79" s="473"/>
      <c r="MB79" s="473"/>
      <c r="MC79" s="473"/>
      <c r="MD79" s="473"/>
      <c r="ME79" s="473"/>
      <c r="MF79" s="473"/>
      <c r="MG79" s="473"/>
      <c r="MH79" s="473"/>
      <c r="MI79" s="473"/>
      <c r="MJ79" s="473"/>
      <c r="MK79" s="473"/>
      <c r="ML79" s="473"/>
      <c r="MM79" s="473"/>
      <c r="MN79" s="473"/>
      <c r="MO79" s="473"/>
      <c r="MP79" s="473"/>
      <c r="MQ79" s="473"/>
      <c r="MR79" s="473"/>
      <c r="MS79" s="473"/>
      <c r="MT79" s="473"/>
      <c r="MU79" s="473"/>
      <c r="MV79" s="473"/>
      <c r="MW79" s="473"/>
      <c r="MX79" s="473"/>
      <c r="MY79" s="473"/>
      <c r="MZ79" s="473"/>
      <c r="NA79" s="473"/>
      <c r="NB79" s="473"/>
      <c r="NC79" s="473"/>
      <c r="ND79" s="473"/>
      <c r="NE79" s="473"/>
      <c r="NF79" s="473"/>
      <c r="NG79" s="473"/>
      <c r="NH79" s="473"/>
      <c r="NI79" s="473"/>
      <c r="NJ79" s="473"/>
      <c r="NK79" s="473"/>
      <c r="NL79" s="473"/>
      <c r="NM79" s="473"/>
      <c r="NN79" s="473"/>
      <c r="NO79" s="473"/>
      <c r="NP79" s="473"/>
      <c r="NQ79" s="473"/>
      <c r="NR79" s="473"/>
      <c r="NS79" s="473"/>
      <c r="NT79" s="473"/>
      <c r="NU79" s="473"/>
      <c r="NV79" s="473"/>
      <c r="NW79" s="473"/>
      <c r="NX79" s="473"/>
      <c r="NY79" s="473"/>
      <c r="NZ79" s="473"/>
      <c r="OA79" s="473"/>
      <c r="OB79" s="473"/>
      <c r="OC79" s="473"/>
      <c r="OD79" s="473"/>
      <c r="OE79" s="473"/>
      <c r="OF79" s="473"/>
      <c r="OG79" s="473"/>
      <c r="OH79" s="473"/>
      <c r="OI79" s="473"/>
      <c r="OJ79" s="473"/>
      <c r="OK79" s="473"/>
      <c r="OL79" s="473"/>
      <c r="OM79" s="473"/>
      <c r="ON79" s="473"/>
      <c r="OO79" s="473"/>
      <c r="OP79" s="473"/>
      <c r="OQ79" s="473"/>
      <c r="OR79" s="473"/>
      <c r="OS79" s="473"/>
      <c r="OT79" s="473"/>
      <c r="OU79" s="473"/>
      <c r="OV79" s="473"/>
      <c r="OW79" s="473"/>
      <c r="OX79" s="473"/>
      <c r="OY79" s="473"/>
      <c r="OZ79" s="473"/>
      <c r="PA79" s="473"/>
      <c r="PB79" s="473"/>
      <c r="PC79" s="473"/>
      <c r="PD79" s="473"/>
      <c r="PE79" s="473"/>
      <c r="PF79" s="473"/>
      <c r="PG79" s="473"/>
      <c r="PH79" s="473"/>
      <c r="PI79" s="473"/>
      <c r="PJ79" s="473"/>
      <c r="PK79" s="473"/>
      <c r="PL79" s="473"/>
      <c r="PM79" s="473"/>
      <c r="PN79" s="473"/>
      <c r="PO79" s="473"/>
      <c r="PP79" s="473"/>
      <c r="PQ79" s="473"/>
      <c r="PR79" s="473"/>
      <c r="PS79" s="473"/>
      <c r="PT79" s="473"/>
      <c r="PU79" s="473"/>
      <c r="PV79" s="473"/>
      <c r="PW79" s="473"/>
      <c r="PX79" s="473"/>
      <c r="PY79" s="473"/>
      <c r="PZ79" s="473"/>
      <c r="QA79" s="473"/>
      <c r="QB79" s="473"/>
      <c r="QC79" s="473"/>
      <c r="QD79" s="473"/>
      <c r="QE79" s="473"/>
      <c r="QF79" s="473"/>
      <c r="QG79" s="473"/>
      <c r="QH79" s="473"/>
      <c r="QI79" s="473"/>
      <c r="QJ79" s="473"/>
      <c r="QK79" s="473"/>
      <c r="QL79" s="473"/>
      <c r="QM79" s="473"/>
      <c r="QN79" s="473"/>
      <c r="QO79" s="473"/>
      <c r="QP79" s="473"/>
      <c r="QQ79" s="473"/>
      <c r="QR79" s="473"/>
      <c r="QS79" s="473"/>
      <c r="QT79" s="473"/>
      <c r="QU79" s="473"/>
      <c r="QV79" s="473"/>
      <c r="QW79" s="473"/>
      <c r="QX79" s="473"/>
      <c r="QY79" s="473"/>
      <c r="QZ79" s="473"/>
      <c r="RA79" s="473"/>
      <c r="RB79" s="473"/>
      <c r="RC79" s="473"/>
      <c r="RD79" s="473"/>
      <c r="RE79" s="473"/>
      <c r="RF79" s="473"/>
      <c r="RG79" s="473"/>
      <c r="RH79" s="473"/>
      <c r="RI79" s="473"/>
      <c r="RJ79" s="473"/>
      <c r="RK79" s="473"/>
      <c r="RL79" s="473"/>
      <c r="RM79" s="473"/>
      <c r="RN79" s="473"/>
      <c r="RO79" s="473"/>
      <c r="RP79" s="473"/>
      <c r="RQ79" s="473"/>
      <c r="RR79" s="473"/>
      <c r="RS79" s="473"/>
      <c r="RT79" s="473"/>
      <c r="RU79" s="473"/>
      <c r="RV79" s="473"/>
      <c r="RW79" s="473"/>
      <c r="RX79" s="473"/>
      <c r="RY79" s="473"/>
      <c r="RZ79" s="473"/>
      <c r="SA79" s="473"/>
      <c r="SB79" s="473"/>
      <c r="SC79" s="473"/>
      <c r="SD79" s="473"/>
      <c r="SE79" s="473"/>
      <c r="SF79" s="473"/>
      <c r="SG79" s="473"/>
      <c r="SH79" s="473"/>
      <c r="SI79" s="473"/>
      <c r="SJ79" s="473"/>
      <c r="SK79" s="473"/>
      <c r="SL79" s="473"/>
      <c r="SM79" s="473"/>
      <c r="SN79" s="473"/>
      <c r="SO79" s="473"/>
      <c r="SP79" s="473"/>
      <c r="SQ79" s="473"/>
      <c r="SR79" s="473"/>
      <c r="SS79" s="473"/>
      <c r="ST79" s="473"/>
      <c r="SU79" s="473"/>
      <c r="SV79" s="473"/>
      <c r="SW79" s="473"/>
      <c r="SX79" s="473"/>
      <c r="SY79" s="473"/>
      <c r="SZ79" s="473"/>
      <c r="TA79" s="473"/>
      <c r="TB79" s="473"/>
      <c r="TC79" s="473"/>
      <c r="TD79" s="473"/>
      <c r="TE79" s="473"/>
      <c r="TF79" s="473"/>
      <c r="TG79" s="473"/>
      <c r="TH79" s="473"/>
      <c r="TI79" s="473"/>
      <c r="TJ79" s="473"/>
      <c r="TK79" s="473"/>
      <c r="TL79" s="473"/>
      <c r="TM79" s="473"/>
      <c r="TN79" s="473"/>
      <c r="TO79" s="473"/>
      <c r="TP79" s="473"/>
      <c r="TQ79" s="473"/>
      <c r="TR79" s="473"/>
      <c r="TS79" s="473"/>
      <c r="TT79" s="473"/>
      <c r="TU79" s="473"/>
      <c r="TV79" s="473"/>
      <c r="TW79" s="473"/>
      <c r="TX79" s="473"/>
      <c r="TY79" s="473"/>
      <c r="TZ79" s="473"/>
      <c r="UA79" s="473"/>
      <c r="UB79" s="473"/>
      <c r="UC79" s="473"/>
      <c r="UD79" s="473"/>
      <c r="UE79" s="473"/>
      <c r="UF79" s="473"/>
      <c r="UG79" s="473"/>
      <c r="UH79" s="473"/>
      <c r="UI79" s="473"/>
      <c r="UJ79" s="473"/>
      <c r="UK79" s="473"/>
      <c r="UL79" s="473"/>
      <c r="UM79" s="473"/>
      <c r="UN79" s="473"/>
      <c r="UO79" s="473"/>
      <c r="UP79" s="473"/>
      <c r="UQ79" s="473"/>
      <c r="UR79" s="473"/>
      <c r="US79" s="473"/>
      <c r="UT79" s="473"/>
      <c r="UU79" s="473"/>
      <c r="UV79" s="473"/>
      <c r="UW79" s="473"/>
      <c r="UX79" s="473"/>
      <c r="UY79" s="473"/>
      <c r="UZ79" s="473"/>
      <c r="VA79" s="473"/>
      <c r="VB79" s="473"/>
      <c r="VC79" s="473"/>
      <c r="VD79" s="473"/>
      <c r="VE79" s="473"/>
      <c r="VF79" s="473"/>
      <c r="VG79" s="473"/>
      <c r="VH79" s="473"/>
      <c r="VI79" s="473"/>
      <c r="VJ79" s="473"/>
      <c r="VK79" s="473"/>
      <c r="VL79" s="473"/>
      <c r="VM79" s="473"/>
      <c r="VN79" s="473"/>
      <c r="VO79" s="473"/>
      <c r="VP79" s="473"/>
      <c r="VQ79" s="473"/>
      <c r="VR79" s="473"/>
      <c r="VS79" s="473"/>
      <c r="VT79" s="473"/>
      <c r="VU79" s="473"/>
      <c r="VV79" s="473"/>
      <c r="VW79" s="473"/>
      <c r="VX79" s="473"/>
      <c r="VY79" s="473"/>
      <c r="VZ79" s="473"/>
      <c r="WA79" s="473"/>
      <c r="WB79" s="473"/>
      <c r="WC79" s="473"/>
      <c r="WD79" s="473"/>
      <c r="WE79" s="473"/>
      <c r="WF79" s="473"/>
      <c r="WG79" s="473"/>
      <c r="WH79" s="473"/>
      <c r="WI79" s="473"/>
      <c r="WJ79" s="473"/>
      <c r="WK79" s="473"/>
      <c r="WL79" s="473"/>
      <c r="WM79" s="473"/>
      <c r="WN79" s="473"/>
      <c r="WO79" s="473"/>
      <c r="WP79" s="473"/>
      <c r="WQ79" s="473"/>
      <c r="WR79" s="473"/>
      <c r="WS79" s="473"/>
      <c r="WT79" s="473"/>
      <c r="WU79" s="473"/>
      <c r="WV79" s="473"/>
      <c r="WW79" s="473"/>
      <c r="WX79" s="473"/>
      <c r="WY79" s="473"/>
      <c r="WZ79" s="473"/>
      <c r="XA79" s="473"/>
      <c r="XB79" s="473"/>
      <c r="XC79" s="473"/>
      <c r="XD79" s="473"/>
      <c r="XE79" s="473"/>
      <c r="XF79" s="473"/>
      <c r="XG79" s="473"/>
      <c r="XH79" s="473"/>
      <c r="XI79" s="473"/>
      <c r="XJ79" s="473"/>
      <c r="XK79" s="473"/>
      <c r="XL79" s="473"/>
      <c r="XM79" s="473"/>
      <c r="XN79" s="473"/>
      <c r="XO79" s="473"/>
      <c r="XP79" s="473"/>
      <c r="XQ79" s="473"/>
      <c r="XR79" s="473"/>
      <c r="XS79" s="473"/>
      <c r="XT79" s="473"/>
      <c r="XU79" s="473"/>
      <c r="XV79" s="473"/>
      <c r="XW79" s="473"/>
      <c r="XX79" s="473"/>
      <c r="XY79" s="473"/>
      <c r="XZ79" s="473"/>
      <c r="YA79" s="473"/>
      <c r="YB79" s="473"/>
      <c r="YC79" s="473"/>
      <c r="YD79" s="473"/>
      <c r="YE79" s="473"/>
      <c r="YF79" s="473"/>
      <c r="YG79" s="473"/>
      <c r="YH79" s="473"/>
      <c r="YI79" s="473"/>
      <c r="YJ79" s="473"/>
      <c r="YK79" s="473"/>
      <c r="YL79" s="473"/>
      <c r="YM79" s="473"/>
      <c r="YN79" s="473"/>
      <c r="YO79" s="473"/>
      <c r="YP79" s="473"/>
      <c r="YQ79" s="473"/>
      <c r="YR79" s="473"/>
      <c r="YS79" s="473"/>
      <c r="YT79" s="473"/>
      <c r="YU79" s="473"/>
      <c r="YV79" s="473"/>
      <c r="YW79" s="473"/>
      <c r="YX79" s="473"/>
      <c r="YY79" s="473"/>
      <c r="YZ79" s="473"/>
      <c r="ZA79" s="473"/>
      <c r="ZB79" s="473"/>
      <c r="ZC79" s="473"/>
      <c r="ZD79" s="473"/>
      <c r="ZE79" s="473"/>
      <c r="ZF79" s="473"/>
      <c r="ZG79" s="473"/>
      <c r="ZH79" s="473"/>
      <c r="ZI79" s="473"/>
      <c r="ZJ79" s="473"/>
      <c r="ZK79" s="473"/>
      <c r="ZL79" s="473"/>
      <c r="ZM79" s="473"/>
      <c r="ZN79" s="473"/>
      <c r="ZO79" s="473"/>
      <c r="ZP79" s="473"/>
      <c r="ZQ79" s="473"/>
      <c r="ZR79" s="473"/>
      <c r="ZS79" s="473"/>
      <c r="ZT79" s="473"/>
      <c r="ZU79" s="473"/>
      <c r="ZV79" s="473"/>
      <c r="ZW79" s="473"/>
      <c r="ZX79" s="473"/>
      <c r="ZY79" s="473"/>
      <c r="ZZ79" s="473"/>
      <c r="AAA79" s="473"/>
      <c r="AAB79" s="473"/>
      <c r="AAC79" s="473"/>
      <c r="AAD79" s="473"/>
      <c r="AAE79" s="473"/>
      <c r="AAF79" s="473"/>
      <c r="AAG79" s="473"/>
      <c r="AAH79" s="473"/>
      <c r="AAI79" s="473"/>
      <c r="AAJ79" s="473"/>
      <c r="AAK79" s="473"/>
      <c r="AAL79" s="473"/>
      <c r="AAM79" s="473"/>
      <c r="AAN79" s="473"/>
      <c r="AAO79" s="473"/>
      <c r="AAP79" s="473"/>
      <c r="AAQ79" s="473"/>
      <c r="AAR79" s="473"/>
      <c r="AAS79" s="473"/>
      <c r="AAT79" s="473"/>
      <c r="AAU79" s="473"/>
      <c r="AAV79" s="473"/>
      <c r="AAW79" s="473"/>
      <c r="AAX79" s="473"/>
      <c r="AAY79" s="473"/>
      <c r="AAZ79" s="473"/>
      <c r="ABA79" s="473"/>
      <c r="ABB79" s="473"/>
      <c r="ABC79" s="473"/>
      <c r="ABD79" s="473"/>
      <c r="ABE79" s="473"/>
      <c r="ABF79" s="473"/>
      <c r="ABG79" s="473"/>
      <c r="ABH79" s="473"/>
      <c r="ABI79" s="473"/>
      <c r="ABJ79" s="473"/>
      <c r="ABK79" s="473"/>
      <c r="ABL79" s="473"/>
      <c r="ABM79" s="473"/>
      <c r="ABN79" s="473"/>
      <c r="ABO79" s="473"/>
      <c r="ABP79" s="473"/>
      <c r="ABQ79" s="473"/>
      <c r="ABR79" s="473"/>
      <c r="ABS79" s="473"/>
      <c r="ABT79" s="473"/>
      <c r="ABU79" s="473"/>
      <c r="ABV79" s="473"/>
      <c r="ABW79" s="473"/>
      <c r="ABX79" s="473"/>
      <c r="ABY79" s="473"/>
      <c r="ABZ79" s="473"/>
      <c r="ACA79" s="473"/>
      <c r="ACB79" s="473"/>
      <c r="ACC79" s="473"/>
      <c r="ACD79" s="473"/>
      <c r="ACE79" s="473"/>
      <c r="ACF79" s="473"/>
      <c r="ACG79" s="473"/>
      <c r="ACH79" s="473"/>
      <c r="ACI79" s="473"/>
      <c r="ACJ79" s="473"/>
      <c r="ACK79" s="473"/>
      <c r="ACL79" s="473"/>
      <c r="ACM79" s="473"/>
      <c r="ACN79" s="473"/>
      <c r="ACO79" s="473"/>
      <c r="ACP79" s="473"/>
      <c r="ACQ79" s="473"/>
      <c r="ACR79" s="473"/>
      <c r="ACS79" s="473"/>
      <c r="ACT79" s="473"/>
      <c r="ACU79" s="473"/>
      <c r="ACV79" s="473"/>
      <c r="ACW79" s="473"/>
      <c r="ACX79" s="473"/>
      <c r="ACY79" s="473"/>
      <c r="ACZ79" s="473"/>
      <c r="ADA79" s="473"/>
      <c r="ADB79" s="473"/>
      <c r="ADC79" s="473"/>
      <c r="ADD79" s="473"/>
      <c r="ADE79" s="473"/>
      <c r="ADF79" s="473"/>
      <c r="ADG79" s="473"/>
      <c r="ADH79" s="473"/>
      <c r="ADI79" s="473"/>
      <c r="ADJ79" s="473"/>
      <c r="ADK79" s="473"/>
      <c r="ADL79" s="473"/>
      <c r="ADM79" s="473"/>
      <c r="ADN79" s="473"/>
      <c r="ADO79" s="473"/>
      <c r="ADP79" s="473"/>
      <c r="ADQ79" s="473"/>
      <c r="ADR79" s="473"/>
      <c r="ADS79" s="473"/>
      <c r="ADT79" s="473"/>
      <c r="ADU79" s="473"/>
      <c r="ADV79" s="473"/>
      <c r="ADW79" s="473"/>
      <c r="ADX79" s="473"/>
      <c r="ADY79" s="473"/>
      <c r="ADZ79" s="473"/>
      <c r="AEA79" s="473"/>
      <c r="AEB79" s="473"/>
      <c r="AEC79" s="473"/>
      <c r="AED79" s="473"/>
      <c r="AEE79" s="473"/>
      <c r="AEF79" s="473"/>
      <c r="AEG79" s="473"/>
      <c r="AEH79" s="473"/>
      <c r="AEI79" s="473"/>
      <c r="AEJ79" s="473"/>
      <c r="AEK79" s="473"/>
      <c r="AEL79" s="473"/>
      <c r="AEM79" s="473"/>
      <c r="AEN79" s="473"/>
      <c r="AEO79" s="473"/>
      <c r="AEP79" s="473"/>
      <c r="AEQ79" s="473"/>
      <c r="AER79" s="473"/>
      <c r="AES79" s="473"/>
      <c r="AET79" s="473"/>
      <c r="AEU79" s="473"/>
      <c r="AEV79" s="473"/>
      <c r="AEW79" s="473"/>
      <c r="AEX79" s="473"/>
      <c r="AEY79" s="473"/>
      <c r="AEZ79" s="473"/>
      <c r="AFA79" s="473"/>
      <c r="AFB79" s="473"/>
      <c r="AFC79" s="473"/>
      <c r="AFD79" s="473"/>
      <c r="AFE79" s="473"/>
      <c r="AFF79" s="473"/>
      <c r="AFG79" s="473"/>
      <c r="AFH79" s="473"/>
      <c r="AFI79" s="473"/>
      <c r="AFJ79" s="473"/>
      <c r="AFK79" s="473"/>
      <c r="AFL79" s="473"/>
      <c r="AFM79" s="473"/>
      <c r="AFN79" s="473"/>
      <c r="AFO79" s="473"/>
      <c r="AFP79" s="473"/>
      <c r="AFQ79" s="473"/>
      <c r="AFR79" s="473"/>
      <c r="AFS79" s="473"/>
      <c r="AFT79" s="473"/>
      <c r="AFU79" s="473"/>
      <c r="AFV79" s="473"/>
      <c r="AFW79" s="473"/>
      <c r="AFX79" s="473"/>
      <c r="AFY79" s="473"/>
      <c r="AFZ79" s="473"/>
      <c r="AGA79" s="473"/>
      <c r="AGB79" s="473"/>
      <c r="AGC79" s="473"/>
      <c r="AGD79" s="473"/>
      <c r="AGE79" s="473"/>
      <c r="AGF79" s="473"/>
      <c r="AGG79" s="473"/>
      <c r="AGH79" s="473"/>
      <c r="AGI79" s="473"/>
      <c r="AGJ79" s="473"/>
      <c r="AGK79" s="473"/>
      <c r="AGL79" s="473"/>
      <c r="AGM79" s="473"/>
      <c r="AGN79" s="473"/>
      <c r="AGO79" s="473"/>
      <c r="AGP79" s="473"/>
      <c r="AGQ79" s="473"/>
      <c r="AGR79" s="473"/>
      <c r="AGS79" s="473"/>
      <c r="AGT79" s="473"/>
      <c r="AGU79" s="473"/>
      <c r="AGV79" s="473"/>
      <c r="AGW79" s="473"/>
      <c r="AGX79" s="473"/>
      <c r="AGY79" s="473"/>
      <c r="AGZ79" s="473"/>
      <c r="AHA79" s="473"/>
      <c r="AHB79" s="473"/>
      <c r="AHC79" s="473"/>
      <c r="AHD79" s="473"/>
      <c r="AHE79" s="473"/>
      <c r="AHF79" s="473"/>
      <c r="AHG79" s="473"/>
      <c r="AHH79" s="473"/>
      <c r="AHI79" s="473"/>
      <c r="AHJ79" s="473"/>
      <c r="AHK79" s="473"/>
      <c r="AHL79" s="473"/>
      <c r="AHM79" s="473"/>
      <c r="AHN79" s="473"/>
      <c r="AHO79" s="473"/>
      <c r="AHP79" s="473"/>
      <c r="AHQ79" s="473"/>
      <c r="AHR79" s="473"/>
      <c r="AHS79" s="473"/>
      <c r="AHT79" s="473"/>
      <c r="AHU79" s="473"/>
      <c r="AHV79" s="473"/>
      <c r="AHW79" s="473"/>
      <c r="AHX79" s="473"/>
      <c r="AHY79" s="473"/>
      <c r="AHZ79" s="473"/>
      <c r="AIA79" s="473"/>
      <c r="AIB79" s="473"/>
      <c r="AIC79" s="473"/>
      <c r="AID79" s="473"/>
      <c r="AIE79" s="473"/>
      <c r="AIF79" s="473"/>
      <c r="AIG79" s="473"/>
      <c r="AIH79" s="473"/>
      <c r="AII79" s="473"/>
      <c r="AIJ79" s="473"/>
      <c r="AIK79" s="473"/>
      <c r="AIL79" s="473"/>
      <c r="AIM79" s="473"/>
      <c r="AIN79" s="473"/>
      <c r="AIO79" s="473"/>
      <c r="AIP79" s="473"/>
      <c r="AIQ79" s="473"/>
      <c r="AIR79" s="473"/>
      <c r="AIS79" s="473"/>
      <c r="AIT79" s="473"/>
      <c r="AIU79" s="473"/>
      <c r="AIV79" s="473"/>
      <c r="AIW79" s="473"/>
      <c r="AIX79" s="473"/>
      <c r="AIY79" s="473"/>
      <c r="AIZ79" s="473"/>
      <c r="AJA79" s="473"/>
      <c r="AJB79" s="473"/>
      <c r="AJC79" s="473"/>
      <c r="AJD79" s="473"/>
      <c r="AJE79" s="473"/>
      <c r="AJF79" s="473"/>
      <c r="AJG79" s="473"/>
      <c r="AJH79" s="473"/>
      <c r="AJI79" s="473"/>
      <c r="AJJ79" s="473"/>
      <c r="AJK79" s="473"/>
      <c r="AJL79" s="473"/>
      <c r="AJM79" s="473"/>
      <c r="AJN79" s="473"/>
      <c r="AJO79" s="473"/>
      <c r="AJP79" s="473"/>
      <c r="AJQ79" s="473"/>
      <c r="AJR79" s="473"/>
      <c r="AJS79" s="473"/>
      <c r="AJT79" s="473"/>
      <c r="AJU79" s="473"/>
      <c r="AJV79" s="473"/>
      <c r="AJW79" s="473"/>
      <c r="AJX79" s="473"/>
      <c r="AJY79" s="473"/>
      <c r="AJZ79" s="473"/>
      <c r="AKA79" s="473"/>
      <c r="AKB79" s="473"/>
      <c r="AKC79" s="473"/>
      <c r="AKD79" s="473"/>
      <c r="AKE79" s="473"/>
      <c r="AKF79" s="473"/>
      <c r="AKG79" s="473"/>
      <c r="AKH79" s="473"/>
      <c r="AKI79" s="473"/>
      <c r="AKJ79" s="473"/>
      <c r="AKK79" s="473"/>
      <c r="AKL79" s="473"/>
      <c r="AKM79" s="473"/>
      <c r="AKN79" s="473"/>
      <c r="AKO79" s="473"/>
      <c r="AKP79" s="473"/>
      <c r="AKQ79" s="473"/>
      <c r="AKR79" s="473"/>
      <c r="AKS79" s="473"/>
      <c r="AKT79" s="473"/>
      <c r="AKU79" s="473"/>
      <c r="AKV79" s="473"/>
      <c r="AKW79" s="473"/>
      <c r="AKX79" s="473"/>
      <c r="AKY79" s="473"/>
      <c r="AKZ79" s="473"/>
      <c r="ALA79" s="473"/>
      <c r="ALB79" s="473"/>
      <c r="ALC79" s="473"/>
      <c r="ALD79" s="473"/>
      <c r="ALE79" s="473"/>
      <c r="ALF79" s="473"/>
      <c r="ALG79" s="473"/>
      <c r="ALH79" s="473"/>
      <c r="ALI79" s="473"/>
      <c r="ALJ79" s="473"/>
      <c r="ALK79" s="473"/>
      <c r="ALL79" s="473"/>
      <c r="ALM79" s="473"/>
      <c r="ALN79" s="473"/>
      <c r="ALO79" s="473"/>
      <c r="ALP79" s="473"/>
      <c r="ALQ79" s="473"/>
      <c r="ALR79" s="473"/>
      <c r="ALS79" s="473"/>
      <c r="ALT79" s="473"/>
      <c r="ALU79" s="473"/>
      <c r="ALV79" s="473"/>
      <c r="ALW79" s="473"/>
      <c r="ALX79" s="473"/>
      <c r="ALY79" s="473"/>
      <c r="ALZ79" s="473"/>
      <c r="AMA79" s="473"/>
      <c r="AMB79" s="473"/>
      <c r="AMC79" s="473"/>
      <c r="AMD79" s="473"/>
      <c r="AME79" s="473"/>
      <c r="AMF79" s="473"/>
      <c r="AMG79" s="473"/>
      <c r="AMH79" s="473"/>
      <c r="AMI79" s="473"/>
      <c r="AMJ79" s="473"/>
      <c r="AMK79" s="473"/>
      <c r="AML79" s="473"/>
      <c r="AMM79" s="473"/>
      <c r="AMN79" s="473"/>
      <c r="AMO79" s="473"/>
      <c r="AMP79" s="473"/>
      <c r="AMQ79" s="473"/>
      <c r="AMR79" s="473"/>
      <c r="AMS79" s="473"/>
      <c r="AMT79" s="473"/>
      <c r="AMU79" s="473"/>
      <c r="AMV79" s="473"/>
      <c r="AMW79" s="473"/>
      <c r="AMX79" s="473"/>
      <c r="AMY79" s="473"/>
      <c r="AMZ79" s="473"/>
      <c r="ANA79" s="473"/>
      <c r="ANB79" s="473"/>
      <c r="ANC79" s="473"/>
      <c r="AND79" s="473"/>
      <c r="ANE79" s="473"/>
      <c r="ANF79" s="473"/>
      <c r="ANG79" s="473"/>
      <c r="ANH79" s="473"/>
      <c r="ANI79" s="473"/>
      <c r="ANJ79" s="473"/>
      <c r="ANK79" s="473"/>
      <c r="ANL79" s="473"/>
      <c r="ANM79" s="473"/>
      <c r="ANN79" s="473"/>
      <c r="ANO79" s="473"/>
      <c r="ANP79" s="473"/>
      <c r="ANQ79" s="473"/>
      <c r="ANR79" s="473"/>
      <c r="ANS79" s="473"/>
      <c r="ANT79" s="473"/>
      <c r="ANU79" s="473"/>
      <c r="ANV79" s="473"/>
      <c r="ANW79" s="473"/>
      <c r="ANX79" s="473"/>
      <c r="ANY79" s="473"/>
      <c r="ANZ79" s="473"/>
      <c r="AOA79" s="473"/>
      <c r="AOB79" s="473"/>
      <c r="AOC79" s="473"/>
      <c r="AOD79" s="473"/>
      <c r="AOE79" s="473"/>
      <c r="AOF79" s="473"/>
      <c r="AOG79" s="473"/>
      <c r="AOH79" s="473"/>
      <c r="AOI79" s="473"/>
      <c r="AOJ79" s="473"/>
      <c r="AOK79" s="473"/>
      <c r="AOL79" s="473"/>
      <c r="AOM79" s="473"/>
      <c r="AON79" s="473"/>
      <c r="AOO79" s="473"/>
      <c r="AOP79" s="473"/>
      <c r="AOQ79" s="473"/>
      <c r="AOR79" s="473"/>
      <c r="AOS79" s="473"/>
      <c r="AOT79" s="473"/>
      <c r="AOU79" s="473"/>
      <c r="AOV79" s="473"/>
      <c r="AOW79" s="473"/>
      <c r="AOX79" s="473"/>
      <c r="AOY79" s="473"/>
      <c r="AOZ79" s="473"/>
      <c r="APA79" s="473"/>
      <c r="APB79" s="473"/>
      <c r="APC79" s="473"/>
      <c r="APD79" s="473"/>
      <c r="APE79" s="473"/>
      <c r="APF79" s="473"/>
      <c r="APG79" s="473"/>
      <c r="APH79" s="473"/>
      <c r="API79" s="473"/>
      <c r="APJ79" s="473"/>
      <c r="APK79" s="473"/>
      <c r="APL79" s="473"/>
      <c r="APM79" s="473"/>
      <c r="APN79" s="473"/>
      <c r="APO79" s="473"/>
      <c r="APP79" s="473"/>
      <c r="APQ79" s="473"/>
      <c r="APR79" s="473"/>
      <c r="APS79" s="473"/>
      <c r="APT79" s="473"/>
      <c r="APU79" s="473"/>
      <c r="APV79" s="473"/>
      <c r="APW79" s="473"/>
      <c r="APX79" s="473"/>
      <c r="APY79" s="473"/>
      <c r="APZ79" s="473"/>
      <c r="AQA79" s="473"/>
      <c r="AQB79" s="473"/>
      <c r="AQC79" s="473"/>
      <c r="AQD79" s="473"/>
      <c r="AQE79" s="473"/>
      <c r="AQF79" s="473"/>
      <c r="AQG79" s="473"/>
      <c r="AQH79" s="473"/>
      <c r="AQI79" s="473"/>
      <c r="AQJ79" s="473"/>
      <c r="AQK79" s="473"/>
      <c r="AQL79" s="473"/>
      <c r="AQM79" s="473"/>
      <c r="AQN79" s="473"/>
      <c r="AQO79" s="473"/>
      <c r="AQP79" s="473"/>
      <c r="AQQ79" s="473"/>
      <c r="AQR79" s="473"/>
      <c r="AQS79" s="473"/>
      <c r="AQT79" s="473"/>
      <c r="AQU79" s="473"/>
      <c r="AQV79" s="473"/>
      <c r="AQW79" s="473"/>
      <c r="AQX79" s="473"/>
      <c r="AQY79" s="473"/>
      <c r="AQZ79" s="473"/>
      <c r="ARA79" s="473"/>
      <c r="ARB79" s="473"/>
      <c r="ARC79" s="473"/>
      <c r="ARD79" s="473"/>
      <c r="ARE79" s="473"/>
      <c r="ARF79" s="473"/>
      <c r="ARG79" s="473"/>
      <c r="ARH79" s="473"/>
      <c r="ARI79" s="473"/>
      <c r="ARJ79" s="473"/>
      <c r="ARK79" s="473"/>
      <c r="ARL79" s="473"/>
      <c r="ARM79" s="473"/>
      <c r="ARN79" s="473"/>
      <c r="ARO79" s="473"/>
      <c r="ARP79" s="473"/>
      <c r="ARQ79" s="473"/>
      <c r="ARR79" s="473"/>
      <c r="ARS79" s="473"/>
      <c r="ART79" s="473"/>
      <c r="ARU79" s="473"/>
      <c r="ARV79" s="473"/>
      <c r="ARW79" s="473"/>
      <c r="ARX79" s="473"/>
      <c r="ARY79" s="473"/>
      <c r="ARZ79" s="473"/>
      <c r="ASA79" s="473"/>
      <c r="ASB79" s="473"/>
      <c r="ASC79" s="473"/>
      <c r="ASD79" s="473"/>
      <c r="ASE79" s="473"/>
      <c r="ASF79" s="473"/>
      <c r="ASG79" s="473"/>
      <c r="ASH79" s="473"/>
      <c r="ASI79" s="473"/>
      <c r="ASJ79" s="473"/>
      <c r="ASK79" s="473"/>
      <c r="ASL79" s="473"/>
      <c r="ASM79" s="473"/>
      <c r="ASN79" s="473"/>
      <c r="ASO79" s="473"/>
      <c r="ASP79" s="473"/>
      <c r="ASQ79" s="473"/>
      <c r="ASR79" s="473"/>
      <c r="ASS79" s="473"/>
      <c r="AST79" s="473"/>
      <c r="ASU79" s="473"/>
      <c r="ASV79" s="473"/>
      <c r="ASW79" s="473"/>
      <c r="ASX79" s="473"/>
      <c r="ASY79" s="473"/>
      <c r="ASZ79" s="473"/>
      <c r="ATA79" s="473"/>
      <c r="ATB79" s="473"/>
      <c r="ATC79" s="473"/>
      <c r="ATD79" s="473"/>
      <c r="ATE79" s="473"/>
      <c r="ATF79" s="473"/>
      <c r="ATG79" s="473"/>
      <c r="ATH79" s="473"/>
      <c r="ATI79" s="473"/>
      <c r="ATJ79" s="473"/>
      <c r="ATK79" s="473"/>
      <c r="ATL79" s="473"/>
      <c r="ATM79" s="473"/>
      <c r="ATN79" s="473"/>
      <c r="ATO79" s="473"/>
      <c r="ATP79" s="473"/>
      <c r="ATQ79" s="473"/>
      <c r="ATR79" s="473"/>
      <c r="ATS79" s="473"/>
      <c r="ATT79" s="473"/>
      <c r="ATU79" s="473"/>
      <c r="ATV79" s="473"/>
      <c r="ATW79" s="473"/>
      <c r="ATX79" s="473"/>
      <c r="ATY79" s="473"/>
      <c r="ATZ79" s="473"/>
      <c r="AUA79" s="473"/>
      <c r="AUB79" s="473"/>
      <c r="AUC79" s="473"/>
      <c r="AUD79" s="473"/>
      <c r="AUE79" s="473"/>
      <c r="AUF79" s="473"/>
      <c r="AUG79" s="473"/>
      <c r="AUH79" s="473"/>
      <c r="AUI79" s="473"/>
      <c r="AUJ79" s="473"/>
      <c r="AUK79" s="473"/>
      <c r="AUL79" s="473"/>
      <c r="AUM79" s="473"/>
      <c r="AUN79" s="473"/>
      <c r="AUO79" s="473"/>
      <c r="AUP79" s="473"/>
      <c r="AUQ79" s="473"/>
      <c r="AUR79" s="473"/>
      <c r="AUS79" s="473"/>
      <c r="AUT79" s="473"/>
      <c r="AUU79" s="473"/>
      <c r="AUV79" s="473"/>
      <c r="AUW79" s="473"/>
      <c r="AUX79" s="473"/>
      <c r="AUY79" s="473"/>
      <c r="AUZ79" s="473"/>
      <c r="AVA79" s="473"/>
      <c r="AVB79" s="473"/>
      <c r="AVC79" s="473"/>
      <c r="AVD79" s="473"/>
      <c r="AVE79" s="473"/>
      <c r="AVF79" s="473"/>
      <c r="AVG79" s="473"/>
      <c r="AVH79" s="473"/>
      <c r="AVI79" s="473"/>
      <c r="AVJ79" s="473"/>
      <c r="AVK79" s="473"/>
      <c r="AVL79" s="473"/>
      <c r="AVM79" s="473"/>
      <c r="AVN79" s="473"/>
      <c r="AVO79" s="473"/>
      <c r="AVP79" s="473"/>
      <c r="AVQ79" s="473"/>
      <c r="AVR79" s="473"/>
      <c r="AVS79" s="473"/>
      <c r="AVT79" s="473"/>
      <c r="AVU79" s="473"/>
      <c r="AVV79" s="473"/>
      <c r="AVW79" s="473"/>
      <c r="AVX79" s="473"/>
      <c r="AVY79" s="473"/>
      <c r="AVZ79" s="473"/>
      <c r="AWA79" s="473"/>
      <c r="AWB79" s="473"/>
      <c r="AWC79" s="473"/>
      <c r="AWD79" s="473"/>
      <c r="AWE79" s="473"/>
      <c r="AWF79" s="473"/>
      <c r="AWG79" s="473"/>
      <c r="AWH79" s="473"/>
      <c r="AWI79" s="473"/>
      <c r="AWJ79" s="473"/>
      <c r="AWK79" s="473"/>
      <c r="AWL79" s="473"/>
      <c r="AWM79" s="473"/>
      <c r="AWN79" s="473"/>
      <c r="AWO79" s="473"/>
      <c r="AWP79" s="473"/>
      <c r="AWQ79" s="473"/>
      <c r="AWR79" s="473"/>
      <c r="AWS79" s="473"/>
      <c r="AWT79" s="473"/>
      <c r="AWU79" s="473"/>
      <c r="AWV79" s="473"/>
      <c r="AWW79" s="473"/>
      <c r="AWX79" s="473"/>
      <c r="AWY79" s="473"/>
      <c r="AWZ79" s="473"/>
      <c r="AXA79" s="473"/>
      <c r="AXB79" s="473"/>
      <c r="AXC79" s="473"/>
      <c r="AXD79" s="473"/>
      <c r="AXE79" s="473"/>
      <c r="AXF79" s="473"/>
      <c r="AXG79" s="473"/>
      <c r="AXH79" s="473"/>
      <c r="AXI79" s="473"/>
      <c r="AXJ79" s="473"/>
      <c r="AXK79" s="473"/>
      <c r="AXL79" s="473"/>
      <c r="AXM79" s="473"/>
      <c r="AXN79" s="473"/>
      <c r="AXO79" s="473"/>
      <c r="AXP79" s="473"/>
      <c r="AXQ79" s="473"/>
      <c r="AXR79" s="473"/>
      <c r="AXS79" s="473"/>
      <c r="AXT79" s="473"/>
      <c r="AXU79" s="473"/>
      <c r="AXV79" s="473"/>
      <c r="AXW79" s="473"/>
      <c r="AXX79" s="473"/>
      <c r="AXY79" s="473"/>
      <c r="AXZ79" s="473"/>
      <c r="AYA79" s="473"/>
      <c r="AYB79" s="473"/>
      <c r="AYC79" s="473"/>
      <c r="AYD79" s="473"/>
      <c r="AYE79" s="473"/>
      <c r="AYF79" s="473"/>
      <c r="AYG79" s="473"/>
      <c r="AYH79" s="473"/>
      <c r="AYI79" s="473"/>
      <c r="AYJ79" s="473"/>
      <c r="AYK79" s="473"/>
      <c r="AYL79" s="473"/>
      <c r="AYM79" s="473"/>
      <c r="AYN79" s="473"/>
      <c r="AYO79" s="473"/>
      <c r="AYP79" s="473"/>
      <c r="AYQ79" s="473"/>
      <c r="AYR79" s="473"/>
      <c r="AYS79" s="473"/>
      <c r="AYT79" s="473"/>
      <c r="AYU79" s="473"/>
      <c r="AYV79" s="473"/>
      <c r="AYW79" s="473"/>
      <c r="AYX79" s="473"/>
      <c r="AYY79" s="473"/>
      <c r="AYZ79" s="473"/>
      <c r="AZA79" s="473"/>
      <c r="AZB79" s="473"/>
      <c r="AZC79" s="473"/>
      <c r="AZD79" s="473"/>
      <c r="AZE79" s="473"/>
      <c r="AZF79" s="473"/>
      <c r="AZG79" s="473"/>
      <c r="AZH79" s="473"/>
      <c r="AZI79" s="473"/>
      <c r="AZJ79" s="473"/>
      <c r="AZK79" s="473"/>
      <c r="AZL79" s="473"/>
      <c r="AZM79" s="473"/>
      <c r="AZN79" s="473"/>
      <c r="AZO79" s="473"/>
      <c r="AZP79" s="473"/>
      <c r="AZQ79" s="473"/>
      <c r="AZR79" s="473"/>
      <c r="AZS79" s="473"/>
      <c r="AZT79" s="473"/>
      <c r="AZU79" s="473"/>
      <c r="AZV79" s="473"/>
      <c r="AZW79" s="473"/>
      <c r="AZX79" s="473"/>
      <c r="AZY79" s="473"/>
      <c r="AZZ79" s="473"/>
      <c r="BAA79" s="473"/>
      <c r="BAB79" s="473"/>
      <c r="BAC79" s="473"/>
      <c r="BAD79" s="473"/>
      <c r="BAE79" s="473"/>
      <c r="BAF79" s="473"/>
      <c r="BAG79" s="473"/>
      <c r="BAH79" s="473"/>
      <c r="BAI79" s="473"/>
      <c r="BAJ79" s="473"/>
      <c r="BAK79" s="473"/>
      <c r="BAL79" s="473"/>
      <c r="BAM79" s="473"/>
      <c r="BAN79" s="473"/>
      <c r="BAO79" s="473"/>
      <c r="BAP79" s="473"/>
      <c r="BAQ79" s="473"/>
      <c r="BAR79" s="473"/>
      <c r="BAS79" s="473"/>
      <c r="BAT79" s="473"/>
      <c r="BAU79" s="473"/>
      <c r="BAV79" s="473"/>
      <c r="BAW79" s="473"/>
      <c r="BAX79" s="473"/>
      <c r="BAY79" s="473"/>
      <c r="BAZ79" s="473"/>
      <c r="BBA79" s="473"/>
      <c r="BBB79" s="473"/>
      <c r="BBC79" s="473"/>
      <c r="BBD79" s="473"/>
      <c r="BBE79" s="473"/>
      <c r="BBF79" s="473"/>
      <c r="BBG79" s="473"/>
      <c r="BBH79" s="473"/>
      <c r="BBI79" s="473"/>
      <c r="BBJ79" s="473"/>
      <c r="BBK79" s="473"/>
      <c r="BBL79" s="473"/>
      <c r="BBM79" s="473"/>
      <c r="BBN79" s="473"/>
      <c r="BBO79" s="473"/>
      <c r="BBP79" s="473"/>
      <c r="BBQ79" s="473"/>
      <c r="BBR79" s="473"/>
      <c r="BBS79" s="473"/>
      <c r="BBT79" s="473"/>
      <c r="BBU79" s="473"/>
      <c r="BBV79" s="473"/>
      <c r="BBW79" s="473"/>
      <c r="BBX79" s="473"/>
      <c r="BBY79" s="473"/>
      <c r="BBZ79" s="473"/>
      <c r="BCA79" s="473"/>
      <c r="BCB79" s="473"/>
      <c r="BCC79" s="473"/>
      <c r="BCD79" s="473"/>
      <c r="BCE79" s="473"/>
      <c r="BCF79" s="473"/>
      <c r="BCG79" s="473"/>
      <c r="BCH79" s="473"/>
      <c r="BCI79" s="473"/>
      <c r="BCJ79" s="473"/>
      <c r="BCK79" s="473"/>
      <c r="BCL79" s="473"/>
      <c r="BCM79" s="473"/>
      <c r="BCN79" s="473"/>
      <c r="BCO79" s="473"/>
      <c r="BCP79" s="473"/>
      <c r="BCQ79" s="473"/>
      <c r="BCR79" s="473"/>
      <c r="BCS79" s="473"/>
      <c r="BCT79" s="473"/>
      <c r="BCU79" s="473"/>
      <c r="BCV79" s="473"/>
      <c r="BCW79" s="473"/>
      <c r="BCX79" s="473"/>
      <c r="BCY79" s="473"/>
      <c r="BCZ79" s="473"/>
      <c r="BDA79" s="473"/>
      <c r="BDB79" s="473"/>
      <c r="BDC79" s="473"/>
      <c r="BDD79" s="473"/>
      <c r="BDE79" s="473"/>
      <c r="BDF79" s="473"/>
      <c r="BDG79" s="473"/>
      <c r="BDH79" s="473"/>
      <c r="BDI79" s="473"/>
      <c r="BDJ79" s="473"/>
      <c r="BDK79" s="473"/>
      <c r="BDL79" s="473"/>
      <c r="BDM79" s="473"/>
      <c r="BDN79" s="473"/>
      <c r="BDO79" s="473"/>
      <c r="BDP79" s="473"/>
      <c r="BDQ79" s="473"/>
      <c r="BDR79" s="473"/>
      <c r="BDS79" s="473"/>
      <c r="BDT79" s="473"/>
      <c r="BDU79" s="473"/>
      <c r="BDV79" s="473"/>
      <c r="BDW79" s="473"/>
      <c r="BDX79" s="473"/>
      <c r="BDY79" s="473"/>
      <c r="BDZ79" s="473"/>
      <c r="BEA79" s="473"/>
      <c r="BEB79" s="473"/>
      <c r="BEC79" s="473"/>
      <c r="BED79" s="473"/>
      <c r="BEE79" s="473"/>
      <c r="BEF79" s="473"/>
      <c r="BEG79" s="473"/>
      <c r="BEH79" s="473"/>
      <c r="BEI79" s="473"/>
      <c r="BEJ79" s="473"/>
      <c r="BEK79" s="473"/>
      <c r="BEL79" s="473"/>
      <c r="BEM79" s="473"/>
      <c r="BEN79" s="473"/>
      <c r="BEO79" s="473"/>
      <c r="BEP79" s="473"/>
      <c r="BEQ79" s="473"/>
      <c r="BER79" s="473"/>
      <c r="BES79" s="473"/>
      <c r="BET79" s="473"/>
      <c r="BEU79" s="473"/>
      <c r="BEV79" s="473"/>
      <c r="BEW79" s="473"/>
      <c r="BEX79" s="473"/>
      <c r="BEY79" s="473"/>
      <c r="BEZ79" s="473"/>
      <c r="BFA79" s="473"/>
      <c r="BFB79" s="473"/>
      <c r="BFC79" s="473"/>
      <c r="BFD79" s="473"/>
      <c r="BFE79" s="473"/>
      <c r="BFF79" s="473"/>
      <c r="BFG79" s="473"/>
      <c r="BFH79" s="473"/>
      <c r="BFI79" s="473"/>
      <c r="BFJ79" s="473"/>
      <c r="BFK79" s="473"/>
      <c r="BFL79" s="473"/>
      <c r="BFM79" s="473"/>
      <c r="BFN79" s="473"/>
      <c r="BFO79" s="473"/>
      <c r="BFP79" s="473"/>
      <c r="BFQ79" s="473"/>
      <c r="BFR79" s="473"/>
      <c r="BFS79" s="473"/>
      <c r="BFT79" s="473"/>
      <c r="BFU79" s="473"/>
      <c r="BFV79" s="473"/>
      <c r="BFW79" s="473"/>
      <c r="BFX79" s="473"/>
      <c r="BFY79" s="473"/>
      <c r="BFZ79" s="473"/>
      <c r="BGA79" s="473"/>
      <c r="BGB79" s="473"/>
      <c r="BGC79" s="473"/>
      <c r="BGD79" s="473"/>
      <c r="BGE79" s="473"/>
      <c r="BGF79" s="473"/>
      <c r="BGG79" s="473"/>
      <c r="BGH79" s="473"/>
      <c r="BGI79" s="473"/>
      <c r="BGJ79" s="473"/>
      <c r="BGK79" s="473"/>
      <c r="BGL79" s="473"/>
      <c r="BGM79" s="473"/>
      <c r="BGN79" s="473"/>
      <c r="BGO79" s="473"/>
      <c r="BGP79" s="473"/>
      <c r="BGQ79" s="473"/>
      <c r="BGR79" s="473"/>
      <c r="BGS79" s="473"/>
      <c r="BGT79" s="473"/>
      <c r="BGU79" s="473"/>
      <c r="BGV79" s="473"/>
      <c r="BGW79" s="473"/>
      <c r="BGX79" s="473"/>
      <c r="BGY79" s="473"/>
      <c r="BGZ79" s="473"/>
      <c r="BHA79" s="473"/>
      <c r="BHB79" s="473"/>
      <c r="BHC79" s="473"/>
      <c r="BHD79" s="473"/>
      <c r="BHE79" s="473"/>
      <c r="BHF79" s="473"/>
      <c r="BHG79" s="473"/>
      <c r="BHH79" s="473"/>
      <c r="BHI79" s="473"/>
      <c r="BHJ79" s="473"/>
      <c r="BHK79" s="473"/>
      <c r="BHL79" s="473"/>
      <c r="BHM79" s="473"/>
      <c r="BHN79" s="473"/>
      <c r="BHO79" s="473"/>
      <c r="BHP79" s="473"/>
      <c r="BHQ79" s="473"/>
      <c r="BHR79" s="473"/>
      <c r="BHS79" s="473"/>
      <c r="BHT79" s="473"/>
      <c r="BHU79" s="473"/>
      <c r="BHV79" s="473"/>
      <c r="BHW79" s="473"/>
      <c r="BHX79" s="473"/>
      <c r="BHY79" s="473"/>
      <c r="BHZ79" s="473"/>
      <c r="BIA79" s="473"/>
      <c r="BIB79" s="473"/>
      <c r="BIC79" s="473"/>
      <c r="BID79" s="473"/>
      <c r="BIE79" s="473"/>
      <c r="BIF79" s="473"/>
      <c r="BIG79" s="473"/>
      <c r="BIH79" s="473"/>
      <c r="BII79" s="473"/>
      <c r="BIJ79" s="473"/>
      <c r="BIK79" s="473"/>
      <c r="BIL79" s="473"/>
      <c r="BIM79" s="473"/>
      <c r="BIN79" s="473"/>
      <c r="BIO79" s="473"/>
      <c r="BIP79" s="473"/>
      <c r="BIQ79" s="473"/>
      <c r="BIR79" s="473"/>
      <c r="BIS79" s="473"/>
      <c r="BIT79" s="473"/>
      <c r="BIU79" s="473"/>
      <c r="BIV79" s="473"/>
      <c r="BIW79" s="473"/>
      <c r="BIX79" s="473"/>
      <c r="BIY79" s="473"/>
      <c r="BIZ79" s="473"/>
      <c r="BJA79" s="473"/>
      <c r="BJB79" s="473"/>
      <c r="BJC79" s="473"/>
      <c r="BJD79" s="473"/>
      <c r="BJE79" s="473"/>
      <c r="BJF79" s="473"/>
      <c r="BJG79" s="473"/>
      <c r="BJH79" s="473"/>
      <c r="BJI79" s="473"/>
      <c r="BJJ79" s="473"/>
      <c r="BJK79" s="473"/>
      <c r="BJL79" s="473"/>
      <c r="BJM79" s="473"/>
      <c r="BJN79" s="473"/>
      <c r="BJO79" s="473"/>
      <c r="BJP79" s="473"/>
      <c r="BJQ79" s="473"/>
      <c r="BJR79" s="473"/>
      <c r="BJS79" s="473"/>
      <c r="BJT79" s="473"/>
      <c r="BJU79" s="473"/>
      <c r="BJV79" s="473"/>
      <c r="BJW79" s="473"/>
      <c r="BJX79" s="473"/>
      <c r="BJY79" s="473"/>
      <c r="BJZ79" s="473"/>
      <c r="BKA79" s="473"/>
      <c r="BKB79" s="473"/>
      <c r="BKC79" s="473"/>
      <c r="BKD79" s="473"/>
      <c r="BKE79" s="473"/>
      <c r="BKF79" s="473"/>
      <c r="BKG79" s="473"/>
      <c r="BKH79" s="473"/>
      <c r="BKI79" s="473"/>
      <c r="BKJ79" s="473"/>
      <c r="BKK79" s="473"/>
      <c r="BKL79" s="473"/>
      <c r="BKM79" s="473"/>
      <c r="BKN79" s="473"/>
      <c r="BKO79" s="473"/>
      <c r="BKP79" s="473"/>
      <c r="BKQ79" s="473"/>
      <c r="BKR79" s="473"/>
      <c r="BKS79" s="473"/>
      <c r="BKT79" s="473"/>
      <c r="BKU79" s="473"/>
      <c r="BKV79" s="473"/>
      <c r="BKW79" s="473"/>
      <c r="BKX79" s="473"/>
      <c r="BKY79" s="473"/>
      <c r="BKZ79" s="473"/>
      <c r="BLA79" s="473"/>
      <c r="BLB79" s="473"/>
      <c r="BLC79" s="473"/>
      <c r="BLD79" s="473"/>
      <c r="BLE79" s="473"/>
      <c r="BLF79" s="473"/>
      <c r="BLG79" s="473"/>
      <c r="BLH79" s="473"/>
      <c r="BLI79" s="473"/>
      <c r="BLJ79" s="473"/>
      <c r="BLK79" s="473"/>
      <c r="BLL79" s="473"/>
      <c r="BLM79" s="473"/>
      <c r="BLN79" s="473"/>
      <c r="BLO79" s="473"/>
      <c r="BLP79" s="473"/>
      <c r="BLQ79" s="473"/>
      <c r="BLR79" s="473"/>
      <c r="BLS79" s="473"/>
      <c r="BLT79" s="473"/>
      <c r="BLU79" s="473"/>
      <c r="BLV79" s="473"/>
      <c r="BLW79" s="473"/>
      <c r="BLX79" s="473"/>
      <c r="BLY79" s="473"/>
      <c r="BLZ79" s="473"/>
      <c r="BMA79" s="473"/>
      <c r="BMB79" s="473"/>
      <c r="BMC79" s="473"/>
      <c r="BMD79" s="473"/>
      <c r="BME79" s="473"/>
      <c r="BMF79" s="473"/>
      <c r="BMG79" s="473"/>
      <c r="BMH79" s="473"/>
      <c r="BMI79" s="473"/>
      <c r="BMJ79" s="473"/>
      <c r="BMK79" s="473"/>
      <c r="BML79" s="473"/>
      <c r="BMM79" s="473"/>
      <c r="BMN79" s="473"/>
      <c r="BMO79" s="473"/>
      <c r="BMP79" s="473"/>
      <c r="BMQ79" s="473"/>
      <c r="BMR79" s="473"/>
      <c r="BMS79" s="473"/>
      <c r="BMT79" s="473"/>
      <c r="BMU79" s="473"/>
      <c r="BMV79" s="473"/>
      <c r="BMW79" s="473"/>
      <c r="BMX79" s="473"/>
      <c r="BMY79" s="473"/>
      <c r="BMZ79" s="473"/>
      <c r="BNA79" s="473"/>
      <c r="BNB79" s="473"/>
      <c r="BNC79" s="473"/>
      <c r="BND79" s="473"/>
      <c r="BNE79" s="473"/>
      <c r="BNF79" s="473"/>
      <c r="BNG79" s="473"/>
      <c r="BNH79" s="473"/>
      <c r="BNI79" s="473"/>
      <c r="BNJ79" s="473"/>
      <c r="BNK79" s="473"/>
      <c r="BNL79" s="473"/>
      <c r="BNM79" s="473"/>
      <c r="BNN79" s="473"/>
      <c r="BNO79" s="473"/>
      <c r="BNP79" s="473"/>
      <c r="BNQ79" s="473"/>
      <c r="BNR79" s="473"/>
      <c r="BNS79" s="473"/>
      <c r="BNT79" s="473"/>
      <c r="BNU79" s="473"/>
      <c r="BNV79" s="473"/>
      <c r="BNW79" s="473"/>
      <c r="BNX79" s="473"/>
      <c r="BNY79" s="473"/>
      <c r="BNZ79" s="473"/>
      <c r="BOA79" s="473"/>
      <c r="BOB79" s="473"/>
      <c r="BOC79" s="473"/>
      <c r="BOD79" s="473"/>
      <c r="BOE79" s="473"/>
      <c r="BOF79" s="473"/>
      <c r="BOG79" s="473"/>
      <c r="BOH79" s="473"/>
      <c r="BOI79" s="473"/>
      <c r="BOJ79" s="473"/>
      <c r="BOK79" s="473"/>
      <c r="BOL79" s="473"/>
      <c r="BOM79" s="473"/>
      <c r="BON79" s="473"/>
      <c r="BOO79" s="473"/>
      <c r="BOP79" s="473"/>
      <c r="BOQ79" s="473"/>
      <c r="BOR79" s="473"/>
      <c r="BOS79" s="473"/>
      <c r="BOT79" s="473"/>
      <c r="BOU79" s="473"/>
      <c r="BOV79" s="473"/>
      <c r="BOW79" s="473"/>
      <c r="BOX79" s="473"/>
      <c r="BOY79" s="473"/>
      <c r="BOZ79" s="473"/>
      <c r="BPA79" s="473"/>
      <c r="BPB79" s="473"/>
      <c r="BPC79" s="473"/>
      <c r="BPD79" s="473"/>
      <c r="BPE79" s="473"/>
      <c r="BPF79" s="473"/>
      <c r="BPG79" s="473"/>
      <c r="BPH79" s="473"/>
      <c r="BPI79" s="473"/>
      <c r="BPJ79" s="473"/>
      <c r="BPK79" s="473"/>
      <c r="BPL79" s="473"/>
      <c r="BPM79" s="473"/>
      <c r="BPN79" s="473"/>
      <c r="BPO79" s="473"/>
      <c r="BPP79" s="473"/>
      <c r="BPQ79" s="473"/>
      <c r="BPR79" s="473"/>
      <c r="BPS79" s="473"/>
      <c r="BPT79" s="473"/>
      <c r="BPU79" s="473"/>
      <c r="BPV79" s="473"/>
      <c r="BPW79" s="473"/>
      <c r="BPX79" s="473"/>
      <c r="BPY79" s="473"/>
      <c r="BPZ79" s="473"/>
      <c r="BQA79" s="473"/>
      <c r="BQB79" s="473"/>
      <c r="BQC79" s="473"/>
      <c r="BQD79" s="473"/>
      <c r="BQE79" s="473"/>
      <c r="BQF79" s="473"/>
      <c r="BQG79" s="473"/>
      <c r="BQH79" s="473"/>
      <c r="BQI79" s="473"/>
      <c r="BQJ79" s="473"/>
      <c r="BQK79" s="473"/>
      <c r="BQL79" s="473"/>
      <c r="BQM79" s="473"/>
      <c r="BQN79" s="473"/>
      <c r="BQO79" s="473"/>
      <c r="BQP79" s="473"/>
      <c r="BQQ79" s="473"/>
      <c r="BQR79" s="473"/>
      <c r="BQS79" s="473"/>
      <c r="BQT79" s="473"/>
      <c r="BQU79" s="473"/>
      <c r="BQV79" s="473"/>
      <c r="BQW79" s="473"/>
      <c r="BQX79" s="473"/>
      <c r="BQY79" s="473"/>
      <c r="BQZ79" s="473"/>
      <c r="BRA79" s="473"/>
      <c r="BRB79" s="473"/>
      <c r="BRC79" s="473"/>
      <c r="BRD79" s="473"/>
      <c r="BRE79" s="473"/>
      <c r="BRF79" s="473"/>
      <c r="BRG79" s="473"/>
      <c r="BRH79" s="473"/>
      <c r="BRI79" s="473"/>
      <c r="BRJ79" s="473"/>
      <c r="BRK79" s="473"/>
      <c r="BRL79" s="473"/>
      <c r="BRM79" s="473"/>
      <c r="BRN79" s="473"/>
      <c r="BRO79" s="473"/>
      <c r="BRP79" s="473"/>
      <c r="BRQ79" s="473"/>
      <c r="BRR79" s="473"/>
      <c r="BRS79" s="473"/>
      <c r="BRT79" s="473"/>
      <c r="BRU79" s="473"/>
      <c r="BRV79" s="473"/>
      <c r="BRW79" s="473"/>
      <c r="BRX79" s="473"/>
      <c r="BRY79" s="473"/>
      <c r="BRZ79" s="473"/>
      <c r="BSA79" s="473"/>
      <c r="BSB79" s="473"/>
      <c r="BSC79" s="473"/>
      <c r="BSD79" s="473"/>
      <c r="BSE79" s="473"/>
      <c r="BSF79" s="473"/>
      <c r="BSG79" s="473"/>
      <c r="BSH79" s="473"/>
      <c r="BSI79" s="473"/>
      <c r="BSJ79" s="473"/>
      <c r="BSK79" s="473"/>
      <c r="BSL79" s="473"/>
      <c r="BSM79" s="473"/>
      <c r="BSN79" s="473"/>
      <c r="BSO79" s="473"/>
      <c r="BSP79" s="473"/>
      <c r="BSQ79" s="473"/>
      <c r="BSR79" s="473"/>
      <c r="BSS79" s="473"/>
      <c r="BST79" s="473"/>
      <c r="BSU79" s="473"/>
      <c r="BSV79" s="473"/>
      <c r="BSW79" s="473"/>
      <c r="BSX79" s="473"/>
      <c r="BSY79" s="473"/>
      <c r="BSZ79" s="473"/>
      <c r="BTA79" s="473"/>
      <c r="BTB79" s="473"/>
      <c r="BTC79" s="473"/>
      <c r="BTD79" s="473"/>
      <c r="BTE79" s="473"/>
      <c r="BTF79" s="473"/>
      <c r="BTG79" s="473"/>
      <c r="BTH79" s="473"/>
      <c r="BTI79" s="473"/>
      <c r="BTJ79" s="473"/>
      <c r="BTK79" s="473"/>
      <c r="BTL79" s="473"/>
      <c r="BTM79" s="473"/>
      <c r="BTN79" s="473"/>
      <c r="BTO79" s="473"/>
      <c r="BTP79" s="473"/>
      <c r="BTQ79" s="473"/>
      <c r="BTR79" s="473"/>
      <c r="BTS79" s="473"/>
      <c r="BTT79" s="473"/>
      <c r="BTU79" s="473"/>
      <c r="BTV79" s="473"/>
      <c r="BTW79" s="473"/>
      <c r="BTX79" s="473"/>
      <c r="BTY79" s="473"/>
      <c r="BTZ79" s="473"/>
      <c r="BUA79" s="473"/>
      <c r="BUB79" s="473"/>
      <c r="BUC79" s="473"/>
      <c r="BUD79" s="473"/>
      <c r="BUE79" s="473"/>
      <c r="BUF79" s="473"/>
      <c r="BUG79" s="473"/>
      <c r="BUH79" s="473"/>
      <c r="BUI79" s="473"/>
      <c r="BUJ79" s="473"/>
      <c r="BUK79" s="473"/>
      <c r="BUL79" s="473"/>
      <c r="BUM79" s="473"/>
      <c r="BUN79" s="473"/>
      <c r="BUO79" s="473"/>
      <c r="BUP79" s="473"/>
      <c r="BUQ79" s="473"/>
      <c r="BUR79" s="473"/>
      <c r="BUS79" s="473"/>
      <c r="BUT79" s="473"/>
      <c r="BUU79" s="473"/>
      <c r="BUV79" s="473"/>
      <c r="BUW79" s="473"/>
      <c r="BUX79" s="473"/>
      <c r="BUY79" s="473"/>
      <c r="BUZ79" s="473"/>
      <c r="BVA79" s="473"/>
      <c r="BVB79" s="473"/>
      <c r="BVC79" s="473"/>
      <c r="BVD79" s="473"/>
      <c r="BVE79" s="473"/>
      <c r="BVF79" s="473"/>
      <c r="BVG79" s="473"/>
      <c r="BVH79" s="473"/>
      <c r="BVI79" s="473"/>
      <c r="BVJ79" s="473"/>
      <c r="BVK79" s="473"/>
      <c r="BVL79" s="473"/>
      <c r="BVM79" s="473"/>
      <c r="BVN79" s="473"/>
      <c r="BVO79" s="473"/>
      <c r="BVP79" s="473"/>
      <c r="BVQ79" s="473"/>
      <c r="BVR79" s="473"/>
      <c r="BVS79" s="473"/>
      <c r="BVT79" s="473"/>
      <c r="BVU79" s="473"/>
      <c r="BVV79" s="473"/>
      <c r="BVW79" s="473"/>
      <c r="BVX79" s="473"/>
      <c r="BVY79" s="473"/>
      <c r="BVZ79" s="473"/>
      <c r="BWA79" s="473"/>
      <c r="BWB79" s="473"/>
      <c r="BWC79" s="473"/>
      <c r="BWD79" s="473"/>
      <c r="BWE79" s="473"/>
      <c r="BWF79" s="473"/>
      <c r="BWG79" s="473"/>
      <c r="BWH79" s="473"/>
      <c r="BWI79" s="473"/>
      <c r="BWJ79" s="473"/>
      <c r="BWK79" s="473"/>
      <c r="BWL79" s="473"/>
      <c r="BWM79" s="473"/>
      <c r="BWN79" s="473"/>
      <c r="BWO79" s="473"/>
      <c r="BWP79" s="473"/>
      <c r="BWQ79" s="473"/>
      <c r="BWR79" s="473"/>
      <c r="BWS79" s="473"/>
      <c r="BWT79" s="473"/>
      <c r="BWU79" s="473"/>
      <c r="BWV79" s="473"/>
      <c r="BWW79" s="473"/>
      <c r="BWX79" s="473"/>
      <c r="BWY79" s="473"/>
      <c r="BWZ79" s="473"/>
      <c r="BXA79" s="473"/>
      <c r="BXB79" s="473"/>
      <c r="BXC79" s="473"/>
      <c r="BXD79" s="473"/>
      <c r="BXE79" s="473"/>
      <c r="BXF79" s="473"/>
      <c r="BXG79" s="473"/>
      <c r="BXH79" s="473"/>
      <c r="BXI79" s="473"/>
      <c r="BXJ79" s="473"/>
      <c r="BXK79" s="473"/>
      <c r="BXL79" s="473"/>
      <c r="BXM79" s="473"/>
      <c r="BXN79" s="473"/>
      <c r="BXO79" s="473"/>
      <c r="BXP79" s="473"/>
      <c r="BXQ79" s="473"/>
      <c r="BXR79" s="473"/>
      <c r="BXS79" s="473"/>
      <c r="BXT79" s="473"/>
      <c r="BXU79" s="473"/>
      <c r="BXV79" s="473"/>
      <c r="BXW79" s="473"/>
      <c r="BXX79" s="473"/>
      <c r="BXY79" s="473"/>
      <c r="BXZ79" s="473"/>
      <c r="BYA79" s="473"/>
      <c r="BYB79" s="473"/>
      <c r="BYC79" s="473"/>
      <c r="BYD79" s="473"/>
      <c r="BYE79" s="473"/>
      <c r="BYF79" s="473"/>
      <c r="BYG79" s="473"/>
      <c r="BYH79" s="473"/>
      <c r="BYI79" s="473"/>
      <c r="BYJ79" s="473"/>
      <c r="BYK79" s="473"/>
      <c r="BYL79" s="473"/>
      <c r="BYM79" s="473"/>
      <c r="BYN79" s="473"/>
      <c r="BYO79" s="473"/>
      <c r="BYP79" s="473"/>
      <c r="BYQ79" s="473"/>
      <c r="BYR79" s="473"/>
      <c r="BYS79" s="473"/>
      <c r="BYT79" s="473"/>
      <c r="BYU79" s="473"/>
      <c r="BYV79" s="473"/>
      <c r="BYW79" s="473"/>
      <c r="BYX79" s="473"/>
      <c r="BYY79" s="473"/>
      <c r="BYZ79" s="473"/>
      <c r="BZA79" s="473"/>
      <c r="BZB79" s="473"/>
      <c r="BZC79" s="473"/>
      <c r="BZD79" s="473"/>
      <c r="BZE79" s="473"/>
      <c r="BZF79" s="473"/>
      <c r="BZG79" s="473"/>
      <c r="BZH79" s="473"/>
      <c r="BZI79" s="473"/>
      <c r="BZJ79" s="473"/>
      <c r="BZK79" s="473"/>
      <c r="BZL79" s="473"/>
      <c r="BZM79" s="473"/>
      <c r="BZN79" s="473"/>
      <c r="BZO79" s="473"/>
      <c r="BZP79" s="473"/>
      <c r="BZQ79" s="473"/>
      <c r="BZR79" s="473"/>
      <c r="BZS79" s="473"/>
      <c r="BZT79" s="473"/>
      <c r="BZU79" s="473"/>
      <c r="BZV79" s="473"/>
      <c r="BZW79" s="473"/>
      <c r="BZX79" s="473"/>
      <c r="BZY79" s="473"/>
      <c r="BZZ79" s="473"/>
      <c r="CAA79" s="473"/>
      <c r="CAB79" s="473"/>
      <c r="CAC79" s="473"/>
      <c r="CAD79" s="473"/>
      <c r="CAE79" s="473"/>
      <c r="CAF79" s="473"/>
      <c r="CAG79" s="473"/>
      <c r="CAH79" s="473"/>
      <c r="CAI79" s="473"/>
      <c r="CAJ79" s="473"/>
      <c r="CAK79" s="473"/>
      <c r="CAL79" s="473"/>
      <c r="CAM79" s="473"/>
      <c r="CAN79" s="473"/>
      <c r="CAO79" s="473"/>
      <c r="CAP79" s="473"/>
      <c r="CAQ79" s="473"/>
      <c r="CAR79" s="473"/>
      <c r="CAS79" s="473"/>
      <c r="CAT79" s="473"/>
      <c r="CAU79" s="473"/>
      <c r="CAV79" s="473"/>
      <c r="CAW79" s="473"/>
      <c r="CAX79" s="473"/>
      <c r="CAY79" s="473"/>
      <c r="CAZ79" s="473"/>
      <c r="CBA79" s="473"/>
      <c r="CBB79" s="473"/>
      <c r="CBC79" s="473"/>
      <c r="CBD79" s="473"/>
      <c r="CBE79" s="473"/>
      <c r="CBF79" s="473"/>
      <c r="CBG79" s="473"/>
      <c r="CBH79" s="473"/>
      <c r="CBI79" s="473"/>
      <c r="CBJ79" s="473"/>
      <c r="CBK79" s="473"/>
      <c r="CBL79" s="473"/>
      <c r="CBM79" s="473"/>
      <c r="CBN79" s="473"/>
      <c r="CBO79" s="473"/>
      <c r="CBP79" s="473"/>
      <c r="CBQ79" s="473"/>
      <c r="CBR79" s="473"/>
      <c r="CBS79" s="473"/>
      <c r="CBT79" s="473"/>
      <c r="CBU79" s="473"/>
      <c r="CBV79" s="473"/>
      <c r="CBW79" s="473"/>
      <c r="CBX79" s="473"/>
      <c r="CBY79" s="473"/>
      <c r="CBZ79" s="473"/>
      <c r="CCA79" s="473"/>
      <c r="CCB79" s="473"/>
      <c r="CCC79" s="473"/>
      <c r="CCD79" s="473"/>
      <c r="CCE79" s="473"/>
      <c r="CCF79" s="473"/>
      <c r="CCG79" s="473"/>
      <c r="CCH79" s="473"/>
      <c r="CCI79" s="473"/>
      <c r="CCJ79" s="473"/>
      <c r="CCK79" s="473"/>
      <c r="CCL79" s="473"/>
      <c r="CCM79" s="473"/>
      <c r="CCN79" s="473"/>
      <c r="CCO79" s="473"/>
      <c r="CCP79" s="473"/>
      <c r="CCQ79" s="473"/>
      <c r="CCR79" s="473"/>
      <c r="CCS79" s="473"/>
      <c r="CCT79" s="473"/>
      <c r="CCU79" s="473"/>
      <c r="CCV79" s="473"/>
      <c r="CCW79" s="473"/>
      <c r="CCX79" s="473"/>
      <c r="CCY79" s="473"/>
      <c r="CCZ79" s="473"/>
      <c r="CDA79" s="473"/>
      <c r="CDB79" s="473"/>
      <c r="CDC79" s="473"/>
      <c r="CDD79" s="473"/>
      <c r="CDE79" s="473"/>
      <c r="CDF79" s="473"/>
      <c r="CDG79" s="473"/>
      <c r="CDH79" s="473"/>
      <c r="CDI79" s="473"/>
      <c r="CDJ79" s="473"/>
      <c r="CDK79" s="473"/>
      <c r="CDL79" s="473"/>
      <c r="CDM79" s="473"/>
      <c r="CDN79" s="473"/>
      <c r="CDO79" s="473"/>
      <c r="CDP79" s="473"/>
      <c r="CDQ79" s="473"/>
      <c r="CDR79" s="473"/>
      <c r="CDS79" s="473"/>
      <c r="CDT79" s="473"/>
      <c r="CDU79" s="473"/>
      <c r="CDV79" s="473"/>
      <c r="CDW79" s="473"/>
      <c r="CDX79" s="473"/>
      <c r="CDY79" s="473"/>
      <c r="CDZ79" s="473"/>
      <c r="CEA79" s="473"/>
      <c r="CEB79" s="473"/>
      <c r="CEC79" s="473"/>
      <c r="CED79" s="473"/>
      <c r="CEE79" s="473"/>
      <c r="CEF79" s="473"/>
      <c r="CEG79" s="473"/>
      <c r="CEH79" s="473"/>
      <c r="CEI79" s="473"/>
      <c r="CEJ79" s="473"/>
      <c r="CEK79" s="473"/>
      <c r="CEL79" s="473"/>
      <c r="CEM79" s="473"/>
      <c r="CEN79" s="473"/>
      <c r="CEO79" s="473"/>
      <c r="CEP79" s="473"/>
      <c r="CEQ79" s="473"/>
      <c r="CER79" s="473"/>
      <c r="CES79" s="473"/>
      <c r="CET79" s="473"/>
      <c r="CEU79" s="473"/>
      <c r="CEV79" s="473"/>
      <c r="CEW79" s="473"/>
      <c r="CEX79" s="473"/>
      <c r="CEY79" s="473"/>
      <c r="CEZ79" s="473"/>
      <c r="CFA79" s="473"/>
      <c r="CFB79" s="473"/>
      <c r="CFC79" s="473"/>
      <c r="CFD79" s="473"/>
      <c r="CFE79" s="473"/>
      <c r="CFF79" s="473"/>
      <c r="CFG79" s="473"/>
      <c r="CFH79" s="473"/>
      <c r="CFI79" s="473"/>
      <c r="CFJ79" s="473"/>
      <c r="CFK79" s="473"/>
      <c r="CFL79" s="473"/>
      <c r="CFM79" s="473"/>
      <c r="CFN79" s="473"/>
      <c r="CFO79" s="473"/>
      <c r="CFP79" s="473"/>
      <c r="CFQ79" s="473"/>
      <c r="CFR79" s="473"/>
      <c r="CFS79" s="473"/>
      <c r="CFT79" s="473"/>
      <c r="CFU79" s="473"/>
      <c r="CFV79" s="473"/>
      <c r="CFW79" s="473"/>
      <c r="CFX79" s="473"/>
      <c r="CFY79" s="473"/>
      <c r="CFZ79" s="473"/>
      <c r="CGA79" s="473"/>
      <c r="CGB79" s="473"/>
      <c r="CGC79" s="473"/>
      <c r="CGD79" s="473"/>
      <c r="CGE79" s="473"/>
      <c r="CGF79" s="473"/>
      <c r="CGG79" s="473"/>
      <c r="CGH79" s="473"/>
      <c r="CGI79" s="473"/>
      <c r="CGJ79" s="473"/>
      <c r="CGK79" s="473"/>
      <c r="CGL79" s="473"/>
      <c r="CGM79" s="473"/>
      <c r="CGN79" s="473"/>
      <c r="CGO79" s="473"/>
      <c r="CGP79" s="473"/>
      <c r="CGQ79" s="473"/>
      <c r="CGR79" s="473"/>
      <c r="CGS79" s="473"/>
      <c r="CGT79" s="473"/>
      <c r="CGU79" s="473"/>
      <c r="CGV79" s="473"/>
      <c r="CGW79" s="473"/>
      <c r="CGX79" s="473"/>
      <c r="CGY79" s="473"/>
      <c r="CGZ79" s="473"/>
      <c r="CHA79" s="473"/>
      <c r="CHB79" s="473"/>
      <c r="CHC79" s="473"/>
      <c r="CHD79" s="473"/>
      <c r="CHE79" s="473"/>
      <c r="CHF79" s="473"/>
      <c r="CHG79" s="473"/>
      <c r="CHH79" s="473"/>
      <c r="CHI79" s="473"/>
      <c r="CHJ79" s="473"/>
      <c r="CHK79" s="473"/>
      <c r="CHL79" s="473"/>
      <c r="CHM79" s="473"/>
      <c r="CHN79" s="473"/>
      <c r="CHO79" s="473"/>
      <c r="CHP79" s="473"/>
      <c r="CHQ79" s="473"/>
      <c r="CHR79" s="473"/>
      <c r="CHS79" s="473"/>
      <c r="CHT79" s="473"/>
      <c r="CHU79" s="473"/>
      <c r="CHV79" s="473"/>
      <c r="CHW79" s="473"/>
      <c r="CHX79" s="473"/>
      <c r="CHY79" s="473"/>
      <c r="CHZ79" s="473"/>
      <c r="CIA79" s="473"/>
      <c r="CIB79" s="473"/>
      <c r="CIC79" s="473"/>
      <c r="CID79" s="473"/>
      <c r="CIE79" s="473"/>
      <c r="CIF79" s="473"/>
      <c r="CIG79" s="473"/>
      <c r="CIH79" s="473"/>
      <c r="CII79" s="473"/>
      <c r="CIJ79" s="473"/>
      <c r="CIK79" s="473"/>
      <c r="CIL79" s="473"/>
      <c r="CIM79" s="473"/>
      <c r="CIN79" s="473"/>
      <c r="CIO79" s="473"/>
      <c r="CIP79" s="473"/>
      <c r="CIQ79" s="473"/>
      <c r="CIR79" s="473"/>
      <c r="CIS79" s="473"/>
      <c r="CIT79" s="473"/>
      <c r="CIU79" s="473"/>
      <c r="CIV79" s="473"/>
      <c r="CIW79" s="473"/>
      <c r="CIX79" s="473"/>
      <c r="CIY79" s="473"/>
      <c r="CIZ79" s="473"/>
      <c r="CJA79" s="473"/>
      <c r="CJB79" s="473"/>
      <c r="CJC79" s="473"/>
      <c r="CJD79" s="473"/>
      <c r="CJE79" s="473"/>
      <c r="CJF79" s="473"/>
      <c r="CJG79" s="473"/>
      <c r="CJH79" s="473"/>
      <c r="CJI79" s="473"/>
      <c r="CJJ79" s="473"/>
      <c r="CJK79" s="473"/>
      <c r="CJL79" s="473"/>
      <c r="CJM79" s="473"/>
      <c r="CJN79" s="473"/>
      <c r="CJO79" s="473"/>
      <c r="CJP79" s="473"/>
      <c r="CJQ79" s="473"/>
      <c r="CJR79" s="473"/>
      <c r="CJS79" s="473"/>
      <c r="CJT79" s="473"/>
      <c r="CJU79" s="473"/>
      <c r="CJV79" s="473"/>
      <c r="CJW79" s="473"/>
      <c r="CJX79" s="473"/>
      <c r="CJY79" s="473"/>
      <c r="CJZ79" s="473"/>
      <c r="CKA79" s="473"/>
      <c r="CKB79" s="473"/>
      <c r="CKC79" s="473"/>
      <c r="CKD79" s="473"/>
      <c r="CKE79" s="473"/>
      <c r="CKF79" s="473"/>
      <c r="CKG79" s="473"/>
      <c r="CKH79" s="473"/>
      <c r="CKI79" s="473"/>
      <c r="CKJ79" s="473"/>
      <c r="CKK79" s="473"/>
      <c r="CKL79" s="473"/>
      <c r="CKM79" s="473"/>
      <c r="CKN79" s="473"/>
      <c r="CKO79" s="473"/>
      <c r="CKP79" s="473"/>
      <c r="CKQ79" s="473"/>
      <c r="CKR79" s="473"/>
      <c r="CKS79" s="473"/>
      <c r="CKT79" s="473"/>
      <c r="CKU79" s="473"/>
      <c r="CKV79" s="473"/>
      <c r="CKW79" s="473"/>
      <c r="CKX79" s="473"/>
      <c r="CKY79" s="473"/>
      <c r="CKZ79" s="473"/>
      <c r="CLA79" s="473"/>
      <c r="CLB79" s="473"/>
      <c r="CLC79" s="473"/>
      <c r="CLD79" s="473"/>
      <c r="CLE79" s="473"/>
      <c r="CLF79" s="473"/>
      <c r="CLG79" s="473"/>
      <c r="CLH79" s="473"/>
      <c r="CLI79" s="473"/>
      <c r="CLJ79" s="473"/>
      <c r="CLK79" s="473"/>
      <c r="CLL79" s="473"/>
      <c r="CLM79" s="473"/>
      <c r="CLN79" s="473"/>
      <c r="CLO79" s="473"/>
      <c r="CLP79" s="473"/>
      <c r="CLQ79" s="473"/>
      <c r="CLR79" s="473"/>
      <c r="CLS79" s="473"/>
      <c r="CLT79" s="473"/>
      <c r="CLU79" s="473"/>
      <c r="CLV79" s="473"/>
      <c r="CLW79" s="473"/>
      <c r="CLX79" s="473"/>
      <c r="CLY79" s="473"/>
      <c r="CLZ79" s="473"/>
      <c r="CMA79" s="473"/>
      <c r="CMB79" s="473"/>
      <c r="CMC79" s="473"/>
      <c r="CMD79" s="473"/>
      <c r="CME79" s="473"/>
      <c r="CMF79" s="473"/>
      <c r="CMG79" s="473"/>
      <c r="CMH79" s="473"/>
      <c r="CMI79" s="473"/>
      <c r="CMJ79" s="473"/>
      <c r="CMK79" s="473"/>
      <c r="CML79" s="473"/>
      <c r="CMM79" s="473"/>
      <c r="CMN79" s="473"/>
      <c r="CMO79" s="473"/>
      <c r="CMP79" s="473"/>
      <c r="CMQ79" s="473"/>
      <c r="CMR79" s="473"/>
      <c r="CMS79" s="473"/>
      <c r="CMT79" s="473"/>
      <c r="CMU79" s="473"/>
      <c r="CMV79" s="473"/>
      <c r="CMW79" s="473"/>
      <c r="CMX79" s="473"/>
      <c r="CMY79" s="473"/>
      <c r="CMZ79" s="473"/>
      <c r="CNA79" s="473"/>
      <c r="CNB79" s="473"/>
      <c r="CNC79" s="473"/>
      <c r="CND79" s="473"/>
      <c r="CNE79" s="473"/>
      <c r="CNF79" s="473"/>
      <c r="CNG79" s="473"/>
      <c r="CNH79" s="473"/>
      <c r="CNI79" s="473"/>
      <c r="CNJ79" s="473"/>
      <c r="CNK79" s="473"/>
      <c r="CNL79" s="473"/>
      <c r="CNM79" s="473"/>
      <c r="CNN79" s="473"/>
      <c r="CNO79" s="473"/>
      <c r="CNP79" s="473"/>
      <c r="CNQ79" s="473"/>
      <c r="CNR79" s="473"/>
      <c r="CNS79" s="473"/>
      <c r="CNT79" s="473"/>
      <c r="CNU79" s="473"/>
      <c r="CNV79" s="473"/>
      <c r="CNW79" s="473"/>
      <c r="CNX79" s="473"/>
      <c r="CNY79" s="473"/>
      <c r="CNZ79" s="473"/>
      <c r="COA79" s="473"/>
      <c r="COB79" s="473"/>
      <c r="COC79" s="473"/>
      <c r="COD79" s="473"/>
      <c r="COE79" s="473"/>
      <c r="COF79" s="473"/>
      <c r="COG79" s="473"/>
      <c r="COH79" s="473"/>
      <c r="COI79" s="473"/>
      <c r="COJ79" s="473"/>
      <c r="COK79" s="473"/>
      <c r="COL79" s="473"/>
      <c r="COM79" s="473"/>
      <c r="CON79" s="473"/>
      <c r="COO79" s="473"/>
      <c r="COP79" s="473"/>
      <c r="COQ79" s="473"/>
      <c r="COR79" s="473"/>
      <c r="COS79" s="473"/>
      <c r="COT79" s="473"/>
      <c r="COU79" s="473"/>
      <c r="COV79" s="473"/>
      <c r="COW79" s="473"/>
      <c r="COX79" s="473"/>
      <c r="COY79" s="473"/>
      <c r="COZ79" s="473"/>
      <c r="CPA79" s="473"/>
      <c r="CPB79" s="473"/>
      <c r="CPC79" s="473"/>
      <c r="CPD79" s="473"/>
      <c r="CPE79" s="473"/>
      <c r="CPF79" s="473"/>
      <c r="CPG79" s="473"/>
      <c r="CPH79" s="473"/>
      <c r="CPI79" s="473"/>
      <c r="CPJ79" s="473"/>
      <c r="CPK79" s="473"/>
      <c r="CPL79" s="473"/>
      <c r="CPM79" s="473"/>
      <c r="CPN79" s="473"/>
      <c r="CPO79" s="473"/>
      <c r="CPP79" s="473"/>
      <c r="CPQ79" s="473"/>
      <c r="CPR79" s="473"/>
      <c r="CPS79" s="473"/>
      <c r="CPT79" s="473"/>
      <c r="CPU79" s="473"/>
      <c r="CPV79" s="473"/>
      <c r="CPW79" s="473"/>
      <c r="CPX79" s="473"/>
      <c r="CPY79" s="473"/>
      <c r="CPZ79" s="473"/>
      <c r="CQA79" s="473"/>
      <c r="CQB79" s="473"/>
      <c r="CQC79" s="473"/>
      <c r="CQD79" s="473"/>
      <c r="CQE79" s="473"/>
      <c r="CQF79" s="473"/>
      <c r="CQG79" s="473"/>
      <c r="CQH79" s="473"/>
      <c r="CQI79" s="473"/>
      <c r="CQJ79" s="473"/>
      <c r="CQK79" s="473"/>
      <c r="CQL79" s="473"/>
      <c r="CQM79" s="473"/>
      <c r="CQN79" s="473"/>
      <c r="CQO79" s="473"/>
      <c r="CQP79" s="473"/>
      <c r="CQQ79" s="473"/>
      <c r="CQR79" s="473"/>
      <c r="CQS79" s="473"/>
      <c r="CQT79" s="473"/>
      <c r="CQU79" s="473"/>
      <c r="CQV79" s="473"/>
      <c r="CQW79" s="473"/>
      <c r="CQX79" s="473"/>
      <c r="CQY79" s="473"/>
      <c r="CQZ79" s="473"/>
      <c r="CRA79" s="473"/>
      <c r="CRB79" s="473"/>
      <c r="CRC79" s="473"/>
      <c r="CRD79" s="473"/>
      <c r="CRE79" s="473"/>
      <c r="CRF79" s="473"/>
      <c r="CRG79" s="473"/>
      <c r="CRH79" s="473"/>
      <c r="CRI79" s="473"/>
      <c r="CRJ79" s="473"/>
      <c r="CRK79" s="473"/>
      <c r="CRL79" s="473"/>
      <c r="CRM79" s="473"/>
      <c r="CRN79" s="473"/>
      <c r="CRO79" s="473"/>
      <c r="CRP79" s="473"/>
      <c r="CRQ79" s="473"/>
      <c r="CRR79" s="473"/>
      <c r="CRS79" s="473"/>
      <c r="CRT79" s="473"/>
      <c r="CRU79" s="473"/>
      <c r="CRV79" s="473"/>
      <c r="CRW79" s="473"/>
      <c r="CRX79" s="473"/>
      <c r="CRY79" s="473"/>
      <c r="CRZ79" s="473"/>
      <c r="CSA79" s="473"/>
      <c r="CSB79" s="473"/>
      <c r="CSC79" s="473"/>
      <c r="CSD79" s="473"/>
      <c r="CSE79" s="473"/>
      <c r="CSF79" s="473"/>
      <c r="CSG79" s="473"/>
      <c r="CSH79" s="473"/>
      <c r="CSI79" s="473"/>
      <c r="CSJ79" s="473"/>
      <c r="CSK79" s="473"/>
      <c r="CSL79" s="473"/>
      <c r="CSM79" s="473"/>
      <c r="CSN79" s="473"/>
      <c r="CSO79" s="473"/>
      <c r="CSP79" s="473"/>
      <c r="CSQ79" s="473"/>
      <c r="CSR79" s="473"/>
      <c r="CSS79" s="473"/>
      <c r="CST79" s="473"/>
      <c r="CSU79" s="473"/>
      <c r="CSV79" s="473"/>
      <c r="CSW79" s="473"/>
      <c r="CSX79" s="473"/>
      <c r="CSY79" s="473"/>
      <c r="CSZ79" s="473"/>
      <c r="CTA79" s="473"/>
      <c r="CTB79" s="473"/>
      <c r="CTC79" s="473"/>
      <c r="CTD79" s="473"/>
      <c r="CTE79" s="473"/>
      <c r="CTF79" s="473"/>
      <c r="CTG79" s="473"/>
      <c r="CTH79" s="473"/>
      <c r="CTI79" s="473"/>
      <c r="CTJ79" s="473"/>
      <c r="CTK79" s="473"/>
      <c r="CTL79" s="473"/>
      <c r="CTM79" s="473"/>
      <c r="CTN79" s="473"/>
      <c r="CTO79" s="473"/>
      <c r="CTP79" s="473"/>
      <c r="CTQ79" s="473"/>
      <c r="CTR79" s="473"/>
      <c r="CTS79" s="473"/>
      <c r="CTT79" s="473"/>
      <c r="CTU79" s="473"/>
      <c r="CTV79" s="473"/>
      <c r="CTW79" s="473"/>
      <c r="CTX79" s="473"/>
      <c r="CTY79" s="473"/>
      <c r="CTZ79" s="473"/>
      <c r="CUA79" s="473"/>
      <c r="CUB79" s="473"/>
      <c r="CUC79" s="473"/>
      <c r="CUD79" s="473"/>
      <c r="CUE79" s="473"/>
      <c r="CUF79" s="473"/>
      <c r="CUG79" s="473"/>
      <c r="CUH79" s="473"/>
      <c r="CUI79" s="473"/>
      <c r="CUJ79" s="473"/>
      <c r="CUK79" s="473"/>
      <c r="CUL79" s="473"/>
      <c r="CUM79" s="473"/>
      <c r="CUN79" s="473"/>
      <c r="CUO79" s="473"/>
      <c r="CUP79" s="473"/>
      <c r="CUQ79" s="473"/>
      <c r="CUR79" s="473"/>
      <c r="CUS79" s="473"/>
      <c r="CUT79" s="473"/>
      <c r="CUU79" s="473"/>
      <c r="CUV79" s="473"/>
      <c r="CUW79" s="473"/>
      <c r="CUX79" s="473"/>
      <c r="CUY79" s="473"/>
      <c r="CUZ79" s="473"/>
      <c r="CVA79" s="473"/>
      <c r="CVB79" s="473"/>
      <c r="CVC79" s="473"/>
      <c r="CVD79" s="473"/>
      <c r="CVE79" s="473"/>
      <c r="CVF79" s="473"/>
      <c r="CVG79" s="473"/>
      <c r="CVH79" s="473"/>
      <c r="CVI79" s="473"/>
      <c r="CVJ79" s="473"/>
      <c r="CVK79" s="473"/>
      <c r="CVL79" s="473"/>
      <c r="CVM79" s="473"/>
      <c r="CVN79" s="473"/>
      <c r="CVO79" s="473"/>
      <c r="CVP79" s="473"/>
      <c r="CVQ79" s="473"/>
      <c r="CVR79" s="473"/>
      <c r="CVS79" s="473"/>
      <c r="CVT79" s="473"/>
      <c r="CVU79" s="473"/>
      <c r="CVV79" s="473"/>
      <c r="CVW79" s="473"/>
      <c r="CVX79" s="473"/>
      <c r="CVY79" s="473"/>
      <c r="CVZ79" s="473"/>
      <c r="CWA79" s="473"/>
      <c r="CWB79" s="473"/>
      <c r="CWC79" s="473"/>
      <c r="CWD79" s="473"/>
      <c r="CWE79" s="473"/>
      <c r="CWF79" s="473"/>
      <c r="CWG79" s="473"/>
      <c r="CWH79" s="473"/>
      <c r="CWI79" s="473"/>
      <c r="CWJ79" s="473"/>
      <c r="CWK79" s="473"/>
      <c r="CWL79" s="473"/>
      <c r="CWM79" s="473"/>
      <c r="CWN79" s="473"/>
      <c r="CWO79" s="473"/>
      <c r="CWP79" s="473"/>
      <c r="CWQ79" s="473"/>
      <c r="CWR79" s="473"/>
      <c r="CWS79" s="473"/>
      <c r="CWT79" s="473"/>
      <c r="CWU79" s="473"/>
      <c r="CWV79" s="473"/>
      <c r="CWW79" s="473"/>
      <c r="CWX79" s="473"/>
      <c r="CWY79" s="473"/>
      <c r="CWZ79" s="473"/>
      <c r="CXA79" s="473"/>
      <c r="CXB79" s="473"/>
      <c r="CXC79" s="473"/>
      <c r="CXD79" s="473"/>
      <c r="CXE79" s="473"/>
      <c r="CXF79" s="473"/>
      <c r="CXG79" s="473"/>
      <c r="CXH79" s="473"/>
      <c r="CXI79" s="473"/>
      <c r="CXJ79" s="473"/>
      <c r="CXK79" s="473"/>
      <c r="CXL79" s="473"/>
      <c r="CXM79" s="473"/>
      <c r="CXN79" s="473"/>
      <c r="CXO79" s="473"/>
      <c r="CXP79" s="473"/>
      <c r="CXQ79" s="473"/>
      <c r="CXR79" s="473"/>
      <c r="CXS79" s="473"/>
      <c r="CXT79" s="473"/>
      <c r="CXU79" s="473"/>
      <c r="CXV79" s="473"/>
      <c r="CXW79" s="473"/>
      <c r="CXX79" s="473"/>
      <c r="CXY79" s="473"/>
      <c r="CXZ79" s="473"/>
      <c r="CYA79" s="473"/>
      <c r="CYB79" s="473"/>
      <c r="CYC79" s="473"/>
      <c r="CYD79" s="473"/>
      <c r="CYE79" s="473"/>
      <c r="CYF79" s="473"/>
      <c r="CYG79" s="473"/>
      <c r="CYH79" s="473"/>
      <c r="CYI79" s="473"/>
      <c r="CYJ79" s="473"/>
      <c r="CYK79" s="473"/>
      <c r="CYL79" s="473"/>
      <c r="CYM79" s="473"/>
      <c r="CYN79" s="473"/>
      <c r="CYO79" s="473"/>
      <c r="CYP79" s="473"/>
      <c r="CYQ79" s="473"/>
      <c r="CYR79" s="473"/>
      <c r="CYS79" s="473"/>
      <c r="CYT79" s="473"/>
      <c r="CYU79" s="473"/>
      <c r="CYV79" s="473"/>
      <c r="CYW79" s="473"/>
      <c r="CYX79" s="473"/>
      <c r="CYY79" s="473"/>
      <c r="CYZ79" s="473"/>
      <c r="CZA79" s="473"/>
      <c r="CZB79" s="473"/>
      <c r="CZC79" s="473"/>
      <c r="CZD79" s="473"/>
      <c r="CZE79" s="473"/>
      <c r="CZF79" s="473"/>
      <c r="CZG79" s="473"/>
      <c r="CZH79" s="473"/>
      <c r="CZI79" s="473"/>
      <c r="CZJ79" s="473"/>
      <c r="CZK79" s="473"/>
      <c r="CZL79" s="473"/>
      <c r="CZM79" s="473"/>
      <c r="CZN79" s="473"/>
      <c r="CZO79" s="473"/>
      <c r="CZP79" s="473"/>
      <c r="CZQ79" s="473"/>
      <c r="CZR79" s="473"/>
      <c r="CZS79" s="473"/>
      <c r="CZT79" s="473"/>
      <c r="CZU79" s="473"/>
      <c r="CZV79" s="473"/>
      <c r="CZW79" s="473"/>
      <c r="CZX79" s="473"/>
      <c r="CZY79" s="473"/>
      <c r="CZZ79" s="473"/>
      <c r="DAA79" s="473"/>
      <c r="DAB79" s="473"/>
      <c r="DAC79" s="473"/>
      <c r="DAD79" s="473"/>
      <c r="DAE79" s="473"/>
      <c r="DAF79" s="473"/>
      <c r="DAG79" s="473"/>
      <c r="DAH79" s="473"/>
      <c r="DAI79" s="473"/>
      <c r="DAJ79" s="473"/>
      <c r="DAK79" s="473"/>
      <c r="DAL79" s="473"/>
      <c r="DAM79" s="473"/>
      <c r="DAN79" s="473"/>
      <c r="DAO79" s="473"/>
      <c r="DAP79" s="473"/>
      <c r="DAQ79" s="473"/>
      <c r="DAR79" s="473"/>
      <c r="DAS79" s="473"/>
      <c r="DAT79" s="473"/>
      <c r="DAU79" s="473"/>
      <c r="DAV79" s="473"/>
      <c r="DAW79" s="473"/>
      <c r="DAX79" s="473"/>
      <c r="DAY79" s="473"/>
      <c r="DAZ79" s="473"/>
      <c r="DBA79" s="473"/>
      <c r="DBB79" s="473"/>
      <c r="DBC79" s="473"/>
      <c r="DBD79" s="473"/>
      <c r="DBE79" s="473"/>
      <c r="DBF79" s="473"/>
      <c r="DBG79" s="473"/>
      <c r="DBH79" s="473"/>
      <c r="DBI79" s="473"/>
      <c r="DBJ79" s="473"/>
      <c r="DBK79" s="473"/>
      <c r="DBL79" s="473"/>
      <c r="DBM79" s="473"/>
      <c r="DBN79" s="473"/>
      <c r="DBO79" s="473"/>
      <c r="DBP79" s="473"/>
      <c r="DBQ79" s="473"/>
      <c r="DBR79" s="473"/>
      <c r="DBS79" s="473"/>
      <c r="DBT79" s="473"/>
      <c r="DBU79" s="473"/>
      <c r="DBV79" s="473"/>
      <c r="DBW79" s="473"/>
      <c r="DBX79" s="473"/>
      <c r="DBY79" s="473"/>
      <c r="DBZ79" s="473"/>
      <c r="DCA79" s="473"/>
      <c r="DCB79" s="473"/>
      <c r="DCC79" s="473"/>
      <c r="DCD79" s="473"/>
      <c r="DCE79" s="473"/>
      <c r="DCF79" s="473"/>
      <c r="DCG79" s="473"/>
      <c r="DCH79" s="473"/>
      <c r="DCI79" s="473"/>
      <c r="DCJ79" s="473"/>
      <c r="DCK79" s="473"/>
      <c r="DCL79" s="473"/>
      <c r="DCM79" s="473"/>
      <c r="DCN79" s="473"/>
      <c r="DCO79" s="473"/>
      <c r="DCP79" s="473"/>
      <c r="DCQ79" s="473"/>
      <c r="DCR79" s="473"/>
      <c r="DCS79" s="473"/>
      <c r="DCT79" s="473"/>
      <c r="DCU79" s="473"/>
      <c r="DCV79" s="473"/>
      <c r="DCW79" s="473"/>
      <c r="DCX79" s="473"/>
      <c r="DCY79" s="473"/>
      <c r="DCZ79" s="473"/>
      <c r="DDA79" s="473"/>
      <c r="DDB79" s="473"/>
      <c r="DDC79" s="473"/>
      <c r="DDD79" s="473"/>
      <c r="DDE79" s="473"/>
      <c r="DDF79" s="473"/>
      <c r="DDG79" s="473"/>
      <c r="DDH79" s="473"/>
      <c r="DDI79" s="473"/>
      <c r="DDJ79" s="473"/>
      <c r="DDK79" s="473"/>
      <c r="DDL79" s="473"/>
      <c r="DDM79" s="473"/>
      <c r="DDN79" s="473"/>
      <c r="DDO79" s="473"/>
      <c r="DDP79" s="473"/>
      <c r="DDQ79" s="473"/>
      <c r="DDR79" s="473"/>
      <c r="DDS79" s="473"/>
      <c r="DDT79" s="473"/>
      <c r="DDU79" s="473"/>
      <c r="DDV79" s="473"/>
      <c r="DDW79" s="473"/>
      <c r="DDX79" s="473"/>
      <c r="DDY79" s="473"/>
      <c r="DDZ79" s="473"/>
      <c r="DEA79" s="473"/>
      <c r="DEB79" s="473"/>
      <c r="DEC79" s="473"/>
      <c r="DED79" s="473"/>
      <c r="DEE79" s="473"/>
      <c r="DEF79" s="473"/>
      <c r="DEG79" s="473"/>
      <c r="DEH79" s="473"/>
      <c r="DEI79" s="473"/>
      <c r="DEJ79" s="473"/>
      <c r="DEK79" s="473"/>
      <c r="DEL79" s="473"/>
      <c r="DEM79" s="473"/>
      <c r="DEN79" s="473"/>
      <c r="DEO79" s="473"/>
      <c r="DEP79" s="473"/>
      <c r="DEQ79" s="473"/>
      <c r="DER79" s="473"/>
      <c r="DES79" s="473"/>
      <c r="DET79" s="473"/>
      <c r="DEU79" s="473"/>
      <c r="DEV79" s="473"/>
      <c r="DEW79" s="473"/>
      <c r="DEX79" s="473"/>
      <c r="DEY79" s="473"/>
      <c r="DEZ79" s="473"/>
      <c r="DFA79" s="473"/>
      <c r="DFB79" s="473"/>
      <c r="DFC79" s="473"/>
      <c r="DFD79" s="473"/>
      <c r="DFE79" s="473"/>
      <c r="DFF79" s="473"/>
      <c r="DFG79" s="473"/>
      <c r="DFH79" s="473"/>
      <c r="DFI79" s="473"/>
      <c r="DFJ79" s="473"/>
      <c r="DFK79" s="473"/>
      <c r="DFL79" s="473"/>
      <c r="DFM79" s="473"/>
      <c r="DFN79" s="473"/>
      <c r="DFO79" s="473"/>
      <c r="DFP79" s="473"/>
      <c r="DFQ79" s="473"/>
      <c r="DFR79" s="473"/>
      <c r="DFS79" s="473"/>
      <c r="DFT79" s="473"/>
      <c r="DFU79" s="473"/>
      <c r="DFV79" s="473"/>
      <c r="DFW79" s="473"/>
      <c r="DFX79" s="473"/>
      <c r="DFY79" s="473"/>
      <c r="DFZ79" s="473"/>
      <c r="DGA79" s="473"/>
      <c r="DGB79" s="473"/>
      <c r="DGC79" s="473"/>
      <c r="DGD79" s="473"/>
      <c r="DGE79" s="473"/>
      <c r="DGF79" s="473"/>
      <c r="DGG79" s="473"/>
      <c r="DGH79" s="473"/>
      <c r="DGI79" s="473"/>
      <c r="DGJ79" s="473"/>
      <c r="DGK79" s="473"/>
      <c r="DGL79" s="473"/>
      <c r="DGM79" s="473"/>
      <c r="DGN79" s="473"/>
      <c r="DGO79" s="473"/>
      <c r="DGP79" s="473"/>
      <c r="DGQ79" s="473"/>
      <c r="DGR79" s="473"/>
      <c r="DGS79" s="473"/>
      <c r="DGT79" s="473"/>
      <c r="DGU79" s="473"/>
      <c r="DGV79" s="473"/>
      <c r="DGW79" s="473"/>
      <c r="DGX79" s="473"/>
      <c r="DGY79" s="473"/>
      <c r="DGZ79" s="473"/>
      <c r="DHA79" s="473"/>
      <c r="DHB79" s="473"/>
      <c r="DHC79" s="473"/>
      <c r="DHD79" s="473"/>
      <c r="DHE79" s="473"/>
      <c r="DHF79" s="473"/>
      <c r="DHG79" s="473"/>
      <c r="DHH79" s="473"/>
      <c r="DHI79" s="473"/>
      <c r="DHJ79" s="473"/>
      <c r="DHK79" s="473"/>
      <c r="DHL79" s="473"/>
      <c r="DHM79" s="473"/>
      <c r="DHN79" s="473"/>
      <c r="DHO79" s="473"/>
      <c r="DHP79" s="473"/>
      <c r="DHQ79" s="473"/>
      <c r="DHR79" s="473"/>
      <c r="DHS79" s="473"/>
      <c r="DHT79" s="473"/>
      <c r="DHU79" s="473"/>
      <c r="DHV79" s="473"/>
      <c r="DHW79" s="473"/>
      <c r="DHX79" s="473"/>
      <c r="DHY79" s="473"/>
      <c r="DHZ79" s="473"/>
      <c r="DIA79" s="473"/>
      <c r="DIB79" s="473"/>
      <c r="DIC79" s="473"/>
      <c r="DID79" s="473"/>
      <c r="DIE79" s="473"/>
      <c r="DIF79" s="473"/>
      <c r="DIG79" s="473"/>
      <c r="DIH79" s="473"/>
      <c r="DII79" s="473"/>
      <c r="DIJ79" s="473"/>
      <c r="DIK79" s="473"/>
      <c r="DIL79" s="473"/>
      <c r="DIM79" s="473"/>
      <c r="DIN79" s="473"/>
      <c r="DIO79" s="473"/>
      <c r="DIP79" s="473"/>
      <c r="DIQ79" s="473"/>
      <c r="DIR79" s="473"/>
      <c r="DIS79" s="473"/>
      <c r="DIT79" s="473"/>
      <c r="DIU79" s="473"/>
      <c r="DIV79" s="473"/>
      <c r="DIW79" s="473"/>
      <c r="DIX79" s="473"/>
      <c r="DIY79" s="473"/>
      <c r="DIZ79" s="473"/>
      <c r="DJA79" s="473"/>
      <c r="DJB79" s="473"/>
      <c r="DJC79" s="473"/>
      <c r="DJD79" s="473"/>
      <c r="DJE79" s="473"/>
      <c r="DJF79" s="473"/>
      <c r="DJG79" s="473"/>
      <c r="DJH79" s="473"/>
      <c r="DJI79" s="473"/>
      <c r="DJJ79" s="473"/>
      <c r="DJK79" s="473"/>
      <c r="DJL79" s="473"/>
      <c r="DJM79" s="473"/>
      <c r="DJN79" s="473"/>
      <c r="DJO79" s="473"/>
      <c r="DJP79" s="473"/>
      <c r="DJQ79" s="473"/>
      <c r="DJR79" s="473"/>
      <c r="DJS79" s="473"/>
      <c r="DJT79" s="473"/>
      <c r="DJU79" s="473"/>
      <c r="DJV79" s="473"/>
      <c r="DJW79" s="473"/>
      <c r="DJX79" s="473"/>
      <c r="DJY79" s="473"/>
      <c r="DJZ79" s="473"/>
      <c r="DKA79" s="473"/>
      <c r="DKB79" s="473"/>
      <c r="DKC79" s="473"/>
      <c r="DKD79" s="473"/>
      <c r="DKE79" s="473"/>
      <c r="DKF79" s="473"/>
      <c r="DKG79" s="473"/>
      <c r="DKH79" s="473"/>
      <c r="DKI79" s="473"/>
      <c r="DKJ79" s="473"/>
      <c r="DKK79" s="473"/>
      <c r="DKL79" s="473"/>
      <c r="DKM79" s="473"/>
      <c r="DKN79" s="473"/>
      <c r="DKO79" s="473"/>
      <c r="DKP79" s="473"/>
      <c r="DKQ79" s="473"/>
      <c r="DKR79" s="473"/>
      <c r="DKS79" s="473"/>
      <c r="DKT79" s="473"/>
      <c r="DKU79" s="473"/>
      <c r="DKV79" s="473"/>
      <c r="DKW79" s="473"/>
      <c r="DKX79" s="473"/>
      <c r="DKY79" s="473"/>
      <c r="DKZ79" s="473"/>
      <c r="DLA79" s="473"/>
      <c r="DLB79" s="473"/>
      <c r="DLC79" s="473"/>
      <c r="DLD79" s="473"/>
      <c r="DLE79" s="473"/>
      <c r="DLF79" s="473"/>
      <c r="DLG79" s="473"/>
      <c r="DLH79" s="473"/>
      <c r="DLI79" s="473"/>
      <c r="DLJ79" s="473"/>
      <c r="DLK79" s="473"/>
      <c r="DLL79" s="473"/>
      <c r="DLM79" s="473"/>
      <c r="DLN79" s="473"/>
      <c r="DLO79" s="473"/>
      <c r="DLP79" s="473"/>
      <c r="DLQ79" s="473"/>
      <c r="DLR79" s="473"/>
      <c r="DLS79" s="473"/>
      <c r="DLT79" s="473"/>
      <c r="DLU79" s="473"/>
      <c r="DLV79" s="473"/>
      <c r="DLW79" s="473"/>
      <c r="DLX79" s="473"/>
      <c r="DLY79" s="473"/>
      <c r="DLZ79" s="473"/>
      <c r="DMA79" s="473"/>
      <c r="DMB79" s="473"/>
      <c r="DMC79" s="473"/>
      <c r="DMD79" s="473"/>
      <c r="DME79" s="473"/>
      <c r="DMF79" s="473"/>
      <c r="DMG79" s="473"/>
      <c r="DMH79" s="473"/>
      <c r="DMI79" s="473"/>
      <c r="DMJ79" s="473"/>
      <c r="DMK79" s="473"/>
      <c r="DML79" s="473"/>
      <c r="DMM79" s="473"/>
      <c r="DMN79" s="473"/>
      <c r="DMO79" s="473"/>
      <c r="DMP79" s="473"/>
      <c r="DMQ79" s="473"/>
      <c r="DMR79" s="473"/>
      <c r="DMS79" s="473"/>
      <c r="DMT79" s="473"/>
      <c r="DMU79" s="473"/>
      <c r="DMV79" s="473"/>
      <c r="DMW79" s="473"/>
      <c r="DMX79" s="473"/>
      <c r="DMY79" s="473"/>
      <c r="DMZ79" s="473"/>
      <c r="DNA79" s="473"/>
      <c r="DNB79" s="473"/>
      <c r="DNC79" s="473"/>
      <c r="DND79" s="473"/>
      <c r="DNE79" s="473"/>
      <c r="DNF79" s="473"/>
      <c r="DNG79" s="473"/>
      <c r="DNH79" s="473"/>
      <c r="DNI79" s="473"/>
      <c r="DNJ79" s="473"/>
      <c r="DNK79" s="473"/>
      <c r="DNL79" s="473"/>
      <c r="DNM79" s="473"/>
      <c r="DNN79" s="473"/>
      <c r="DNO79" s="473"/>
      <c r="DNP79" s="473"/>
      <c r="DNQ79" s="473"/>
      <c r="DNR79" s="473"/>
      <c r="DNS79" s="473"/>
      <c r="DNT79" s="473"/>
      <c r="DNU79" s="473"/>
      <c r="DNV79" s="473"/>
      <c r="DNW79" s="473"/>
      <c r="DNX79" s="473"/>
      <c r="DNY79" s="473"/>
      <c r="DNZ79" s="473"/>
      <c r="DOA79" s="473"/>
      <c r="DOB79" s="473"/>
      <c r="DOC79" s="473"/>
      <c r="DOD79" s="473"/>
      <c r="DOE79" s="473"/>
      <c r="DOF79" s="473"/>
      <c r="DOG79" s="473"/>
      <c r="DOH79" s="473"/>
      <c r="DOI79" s="473"/>
      <c r="DOJ79" s="473"/>
      <c r="DOK79" s="473"/>
      <c r="DOL79" s="473"/>
      <c r="DOM79" s="473"/>
      <c r="DON79" s="473"/>
      <c r="DOO79" s="473"/>
      <c r="DOP79" s="473"/>
      <c r="DOQ79" s="473"/>
      <c r="DOR79" s="473"/>
      <c r="DOS79" s="473"/>
      <c r="DOT79" s="473"/>
      <c r="DOU79" s="473"/>
      <c r="DOV79" s="473"/>
      <c r="DOW79" s="473"/>
      <c r="DOX79" s="473"/>
      <c r="DOY79" s="473"/>
      <c r="DOZ79" s="473"/>
      <c r="DPA79" s="473"/>
      <c r="DPB79" s="473"/>
      <c r="DPC79" s="473"/>
      <c r="DPD79" s="473"/>
      <c r="DPE79" s="473"/>
      <c r="DPF79" s="473"/>
      <c r="DPG79" s="473"/>
      <c r="DPH79" s="473"/>
      <c r="DPI79" s="473"/>
      <c r="DPJ79" s="473"/>
      <c r="DPK79" s="473"/>
      <c r="DPL79" s="473"/>
      <c r="DPM79" s="473"/>
      <c r="DPN79" s="473"/>
      <c r="DPO79" s="473"/>
      <c r="DPP79" s="473"/>
      <c r="DPQ79" s="473"/>
      <c r="DPR79" s="473"/>
      <c r="DPS79" s="473"/>
      <c r="DPT79" s="473"/>
      <c r="DPU79" s="473"/>
      <c r="DPV79" s="473"/>
      <c r="DPW79" s="473"/>
      <c r="DPX79" s="473"/>
      <c r="DPY79" s="473"/>
      <c r="DPZ79" s="473"/>
      <c r="DQA79" s="473"/>
      <c r="DQB79" s="473"/>
      <c r="DQC79" s="473"/>
      <c r="DQD79" s="473"/>
      <c r="DQE79" s="473"/>
      <c r="DQF79" s="473"/>
      <c r="DQG79" s="473"/>
      <c r="DQH79" s="473"/>
      <c r="DQI79" s="473"/>
      <c r="DQJ79" s="473"/>
      <c r="DQK79" s="473"/>
      <c r="DQL79" s="473"/>
      <c r="DQM79" s="473"/>
      <c r="DQN79" s="473"/>
      <c r="DQO79" s="473"/>
      <c r="DQP79" s="473"/>
      <c r="DQQ79" s="473"/>
      <c r="DQR79" s="473"/>
      <c r="DQS79" s="473"/>
      <c r="DQT79" s="473"/>
      <c r="DQU79" s="473"/>
      <c r="DQV79" s="473"/>
      <c r="DQW79" s="473"/>
      <c r="DQX79" s="473"/>
      <c r="DQY79" s="473"/>
      <c r="DQZ79" s="473"/>
      <c r="DRA79" s="473"/>
      <c r="DRB79" s="473"/>
      <c r="DRC79" s="473"/>
      <c r="DRD79" s="473"/>
      <c r="DRE79" s="473"/>
      <c r="DRF79" s="473"/>
      <c r="DRG79" s="473"/>
      <c r="DRH79" s="473"/>
      <c r="DRI79" s="473"/>
      <c r="DRJ79" s="473"/>
      <c r="DRK79" s="473"/>
      <c r="DRL79" s="473"/>
      <c r="DRM79" s="473"/>
      <c r="DRN79" s="473"/>
      <c r="DRO79" s="473"/>
      <c r="DRP79" s="473"/>
      <c r="DRQ79" s="473"/>
      <c r="DRR79" s="473"/>
      <c r="DRS79" s="473"/>
      <c r="DRT79" s="473"/>
      <c r="DRU79" s="473"/>
      <c r="DRV79" s="473"/>
      <c r="DRW79" s="473"/>
      <c r="DRX79" s="473"/>
      <c r="DRY79" s="473"/>
      <c r="DRZ79" s="473"/>
      <c r="DSA79" s="473"/>
      <c r="DSB79" s="473"/>
      <c r="DSC79" s="473"/>
      <c r="DSD79" s="473"/>
      <c r="DSE79" s="473"/>
      <c r="DSF79" s="473"/>
      <c r="DSG79" s="473"/>
      <c r="DSH79" s="473"/>
      <c r="DSI79" s="473"/>
      <c r="DSJ79" s="473"/>
      <c r="DSK79" s="473"/>
      <c r="DSL79" s="473"/>
      <c r="DSM79" s="473"/>
      <c r="DSN79" s="473"/>
      <c r="DSO79" s="473"/>
      <c r="DSP79" s="473"/>
      <c r="DSQ79" s="473"/>
      <c r="DSR79" s="473"/>
      <c r="DSS79" s="473"/>
      <c r="DST79" s="473"/>
      <c r="DSU79" s="473"/>
      <c r="DSV79" s="473"/>
      <c r="DSW79" s="473"/>
      <c r="DSX79" s="473"/>
      <c r="DSY79" s="473"/>
      <c r="DSZ79" s="473"/>
      <c r="DTA79" s="473"/>
      <c r="DTB79" s="473"/>
      <c r="DTC79" s="473"/>
      <c r="DTD79" s="473"/>
      <c r="DTE79" s="473"/>
      <c r="DTF79" s="473"/>
      <c r="DTG79" s="473"/>
      <c r="DTH79" s="473"/>
      <c r="DTI79" s="473"/>
      <c r="DTJ79" s="473"/>
      <c r="DTK79" s="473"/>
      <c r="DTL79" s="473"/>
      <c r="DTM79" s="473"/>
      <c r="DTN79" s="473"/>
      <c r="DTO79" s="473"/>
      <c r="DTP79" s="473"/>
      <c r="DTQ79" s="473"/>
      <c r="DTR79" s="473"/>
      <c r="DTS79" s="473"/>
      <c r="DTT79" s="473"/>
      <c r="DTU79" s="473"/>
      <c r="DTV79" s="473"/>
      <c r="DTW79" s="473"/>
      <c r="DTX79" s="473"/>
      <c r="DTY79" s="473"/>
      <c r="DTZ79" s="473"/>
      <c r="DUA79" s="473"/>
      <c r="DUB79" s="473"/>
      <c r="DUC79" s="473"/>
      <c r="DUD79" s="473"/>
      <c r="DUE79" s="473"/>
      <c r="DUF79" s="473"/>
      <c r="DUG79" s="473"/>
      <c r="DUH79" s="473"/>
      <c r="DUI79" s="473"/>
      <c r="DUJ79" s="473"/>
      <c r="DUK79" s="473"/>
      <c r="DUL79" s="473"/>
      <c r="DUM79" s="473"/>
      <c r="DUN79" s="473"/>
      <c r="DUO79" s="473"/>
      <c r="DUP79" s="473"/>
      <c r="DUQ79" s="473"/>
      <c r="DUR79" s="473"/>
      <c r="DUS79" s="473"/>
      <c r="DUT79" s="473"/>
      <c r="DUU79" s="473"/>
      <c r="DUV79" s="473"/>
      <c r="DUW79" s="473"/>
      <c r="DUX79" s="473"/>
      <c r="DUY79" s="473"/>
      <c r="DUZ79" s="473"/>
      <c r="DVA79" s="473"/>
      <c r="DVB79" s="473"/>
      <c r="DVC79" s="473"/>
      <c r="DVD79" s="473"/>
      <c r="DVE79" s="473"/>
      <c r="DVF79" s="473"/>
      <c r="DVG79" s="473"/>
      <c r="DVH79" s="473"/>
      <c r="DVI79" s="473"/>
      <c r="DVJ79" s="473"/>
      <c r="DVK79" s="473"/>
      <c r="DVL79" s="473"/>
      <c r="DVM79" s="473"/>
      <c r="DVN79" s="473"/>
      <c r="DVO79" s="473"/>
      <c r="DVP79" s="473"/>
      <c r="DVQ79" s="473"/>
      <c r="DVR79" s="473"/>
      <c r="DVS79" s="473"/>
      <c r="DVT79" s="473"/>
      <c r="DVU79" s="473"/>
      <c r="DVV79" s="473"/>
      <c r="DVW79" s="473"/>
      <c r="DVX79" s="473"/>
      <c r="DVY79" s="473"/>
      <c r="DVZ79" s="473"/>
      <c r="DWA79" s="473"/>
      <c r="DWB79" s="473"/>
      <c r="DWC79" s="473"/>
      <c r="DWD79" s="473"/>
      <c r="DWE79" s="473"/>
      <c r="DWF79" s="473"/>
      <c r="DWG79" s="473"/>
      <c r="DWH79" s="473"/>
      <c r="DWI79" s="473"/>
      <c r="DWJ79" s="473"/>
      <c r="DWK79" s="473"/>
      <c r="DWL79" s="473"/>
      <c r="DWM79" s="473"/>
      <c r="DWN79" s="473"/>
      <c r="DWO79" s="473"/>
      <c r="DWP79" s="473"/>
      <c r="DWQ79" s="473"/>
      <c r="DWR79" s="473"/>
      <c r="DWS79" s="473"/>
      <c r="DWT79" s="473"/>
      <c r="DWU79" s="473"/>
      <c r="DWV79" s="473"/>
      <c r="DWW79" s="473"/>
      <c r="DWX79" s="473"/>
      <c r="DWY79" s="473"/>
      <c r="DWZ79" s="473"/>
      <c r="DXA79" s="473"/>
      <c r="DXB79" s="473"/>
      <c r="DXC79" s="473"/>
      <c r="DXD79" s="473"/>
      <c r="DXE79" s="473"/>
      <c r="DXF79" s="473"/>
      <c r="DXG79" s="473"/>
      <c r="DXH79" s="473"/>
      <c r="DXI79" s="473"/>
      <c r="DXJ79" s="473"/>
      <c r="DXK79" s="473"/>
      <c r="DXL79" s="473"/>
      <c r="DXM79" s="473"/>
      <c r="DXN79" s="473"/>
      <c r="DXO79" s="473"/>
      <c r="DXP79" s="473"/>
      <c r="DXQ79" s="473"/>
      <c r="DXR79" s="473"/>
      <c r="DXS79" s="473"/>
      <c r="DXT79" s="473"/>
      <c r="DXU79" s="473"/>
      <c r="DXV79" s="473"/>
      <c r="DXW79" s="473"/>
      <c r="DXX79" s="473"/>
      <c r="DXY79" s="473"/>
      <c r="DXZ79" s="473"/>
      <c r="DYA79" s="473"/>
      <c r="DYB79" s="473"/>
      <c r="DYC79" s="473"/>
      <c r="DYD79" s="473"/>
      <c r="DYE79" s="473"/>
      <c r="DYF79" s="473"/>
      <c r="DYG79" s="473"/>
      <c r="DYH79" s="473"/>
      <c r="DYI79" s="473"/>
      <c r="DYJ79" s="473"/>
      <c r="DYK79" s="473"/>
      <c r="DYL79" s="473"/>
      <c r="DYM79" s="473"/>
      <c r="DYN79" s="473"/>
      <c r="DYO79" s="473"/>
      <c r="DYP79" s="473"/>
      <c r="DYQ79" s="473"/>
      <c r="DYR79" s="473"/>
      <c r="DYS79" s="473"/>
      <c r="DYT79" s="473"/>
      <c r="DYU79" s="473"/>
      <c r="DYV79" s="473"/>
      <c r="DYW79" s="473"/>
      <c r="DYX79" s="473"/>
      <c r="DYY79" s="473"/>
      <c r="DYZ79" s="473"/>
      <c r="DZA79" s="473"/>
      <c r="DZB79" s="473"/>
      <c r="DZC79" s="473"/>
      <c r="DZD79" s="473"/>
      <c r="DZE79" s="473"/>
      <c r="DZF79" s="473"/>
      <c r="DZG79" s="473"/>
      <c r="DZH79" s="473"/>
      <c r="DZI79" s="473"/>
      <c r="DZJ79" s="473"/>
      <c r="DZK79" s="473"/>
      <c r="DZL79" s="473"/>
      <c r="DZM79" s="473"/>
      <c r="DZN79" s="473"/>
      <c r="DZO79" s="473"/>
      <c r="DZP79" s="473"/>
      <c r="DZQ79" s="473"/>
      <c r="DZR79" s="473"/>
      <c r="DZS79" s="473"/>
      <c r="DZT79" s="473"/>
      <c r="DZU79" s="473"/>
      <c r="DZV79" s="473"/>
      <c r="DZW79" s="473"/>
      <c r="DZX79" s="473"/>
      <c r="DZY79" s="473"/>
      <c r="DZZ79" s="473"/>
      <c r="EAA79" s="473"/>
      <c r="EAB79" s="473"/>
      <c r="EAC79" s="473"/>
      <c r="EAD79" s="473"/>
      <c r="EAE79" s="473"/>
      <c r="EAF79" s="473"/>
      <c r="EAG79" s="473"/>
      <c r="EAH79" s="473"/>
      <c r="EAI79" s="473"/>
      <c r="EAJ79" s="473"/>
      <c r="EAK79" s="473"/>
      <c r="EAL79" s="473"/>
      <c r="EAM79" s="473"/>
      <c r="EAN79" s="473"/>
      <c r="EAO79" s="473"/>
      <c r="EAP79" s="473"/>
      <c r="EAQ79" s="473"/>
      <c r="EAR79" s="473"/>
      <c r="EAS79" s="473"/>
      <c r="EAT79" s="473"/>
      <c r="EAU79" s="473"/>
      <c r="EAV79" s="473"/>
      <c r="EAW79" s="473"/>
      <c r="EAX79" s="473"/>
      <c r="EAY79" s="473"/>
      <c r="EAZ79" s="473"/>
      <c r="EBA79" s="473"/>
      <c r="EBB79" s="473"/>
      <c r="EBC79" s="473"/>
      <c r="EBD79" s="473"/>
      <c r="EBE79" s="473"/>
      <c r="EBF79" s="473"/>
      <c r="EBG79" s="473"/>
      <c r="EBH79" s="473"/>
      <c r="EBI79" s="473"/>
      <c r="EBJ79" s="473"/>
      <c r="EBK79" s="473"/>
      <c r="EBL79" s="473"/>
      <c r="EBM79" s="473"/>
      <c r="EBN79" s="473"/>
      <c r="EBO79" s="473"/>
      <c r="EBP79" s="473"/>
      <c r="EBQ79" s="473"/>
      <c r="EBR79" s="473"/>
      <c r="EBS79" s="473"/>
      <c r="EBT79" s="473"/>
      <c r="EBU79" s="473"/>
      <c r="EBV79" s="473"/>
      <c r="EBW79" s="473"/>
      <c r="EBX79" s="473"/>
      <c r="EBY79" s="473"/>
      <c r="EBZ79" s="473"/>
      <c r="ECA79" s="473"/>
      <c r="ECB79" s="473"/>
      <c r="ECC79" s="473"/>
      <c r="ECD79" s="473"/>
      <c r="ECE79" s="473"/>
      <c r="ECF79" s="473"/>
      <c r="ECG79" s="473"/>
      <c r="ECH79" s="473"/>
      <c r="ECI79" s="473"/>
      <c r="ECJ79" s="473"/>
      <c r="ECK79" s="473"/>
      <c r="ECL79" s="473"/>
      <c r="ECM79" s="473"/>
      <c r="ECN79" s="473"/>
      <c r="ECO79" s="473"/>
      <c r="ECP79" s="473"/>
      <c r="ECQ79" s="473"/>
      <c r="ECR79" s="473"/>
      <c r="ECS79" s="473"/>
      <c r="ECT79" s="473"/>
      <c r="ECU79" s="473"/>
      <c r="ECV79" s="473"/>
      <c r="ECW79" s="473"/>
      <c r="ECX79" s="473"/>
      <c r="ECY79" s="473"/>
      <c r="ECZ79" s="473"/>
      <c r="EDA79" s="473"/>
      <c r="EDB79" s="473"/>
      <c r="EDC79" s="473"/>
      <c r="EDD79" s="473"/>
      <c r="EDE79" s="473"/>
      <c r="EDF79" s="473"/>
      <c r="EDG79" s="473"/>
      <c r="EDH79" s="473"/>
      <c r="EDI79" s="473"/>
      <c r="EDJ79" s="473"/>
      <c r="EDK79" s="473"/>
      <c r="EDL79" s="473"/>
      <c r="EDM79" s="473"/>
      <c r="EDN79" s="473"/>
      <c r="EDO79" s="473"/>
      <c r="EDP79" s="473"/>
      <c r="EDQ79" s="473"/>
      <c r="EDR79" s="473"/>
      <c r="EDS79" s="473"/>
      <c r="EDT79" s="473"/>
      <c r="EDU79" s="473"/>
      <c r="EDV79" s="473"/>
      <c r="EDW79" s="473"/>
      <c r="EDX79" s="473"/>
      <c r="EDY79" s="473"/>
      <c r="EDZ79" s="473"/>
      <c r="EEA79" s="473"/>
      <c r="EEB79" s="473"/>
      <c r="EEC79" s="473"/>
      <c r="EED79" s="473"/>
      <c r="EEE79" s="473"/>
      <c r="EEF79" s="473"/>
      <c r="EEG79" s="473"/>
      <c r="EEH79" s="473"/>
      <c r="EEI79" s="473"/>
      <c r="EEJ79" s="473"/>
      <c r="EEK79" s="473"/>
      <c r="EEL79" s="473"/>
      <c r="EEM79" s="473"/>
      <c r="EEN79" s="473"/>
      <c r="EEO79" s="473"/>
      <c r="EEP79" s="473"/>
      <c r="EEQ79" s="473"/>
      <c r="EER79" s="473"/>
      <c r="EES79" s="473"/>
      <c r="EET79" s="473"/>
      <c r="EEU79" s="473"/>
      <c r="EEV79" s="473"/>
      <c r="EEW79" s="473"/>
      <c r="EEX79" s="473"/>
      <c r="EEY79" s="473"/>
      <c r="EEZ79" s="473"/>
      <c r="EFA79" s="473"/>
      <c r="EFB79" s="473"/>
      <c r="EFC79" s="473"/>
      <c r="EFD79" s="473"/>
      <c r="EFE79" s="473"/>
      <c r="EFF79" s="473"/>
      <c r="EFG79" s="473"/>
      <c r="EFH79" s="473"/>
      <c r="EFI79" s="473"/>
      <c r="EFJ79" s="473"/>
      <c r="EFK79" s="473"/>
      <c r="EFL79" s="473"/>
      <c r="EFM79" s="473"/>
      <c r="EFN79" s="473"/>
      <c r="EFO79" s="473"/>
      <c r="EFP79" s="473"/>
      <c r="EFQ79" s="473"/>
      <c r="EFR79" s="473"/>
      <c r="EFS79" s="473"/>
      <c r="EFT79" s="473"/>
      <c r="EFU79" s="473"/>
      <c r="EFV79" s="473"/>
      <c r="EFW79" s="473"/>
      <c r="EFX79" s="473"/>
      <c r="EFY79" s="473"/>
      <c r="EFZ79" s="473"/>
      <c r="EGA79" s="473"/>
      <c r="EGB79" s="473"/>
      <c r="EGC79" s="473"/>
      <c r="EGD79" s="473"/>
      <c r="EGE79" s="473"/>
      <c r="EGF79" s="473"/>
      <c r="EGG79" s="473"/>
      <c r="EGH79" s="473"/>
      <c r="EGI79" s="473"/>
      <c r="EGJ79" s="473"/>
      <c r="EGK79" s="473"/>
      <c r="EGL79" s="473"/>
      <c r="EGM79" s="473"/>
      <c r="EGN79" s="473"/>
      <c r="EGO79" s="473"/>
      <c r="EGP79" s="473"/>
      <c r="EGQ79" s="473"/>
      <c r="EGR79" s="473"/>
      <c r="EGS79" s="473"/>
      <c r="EGT79" s="473"/>
      <c r="EGU79" s="473"/>
      <c r="EGV79" s="473"/>
      <c r="EGW79" s="473"/>
      <c r="EGX79" s="473"/>
      <c r="EGY79" s="473"/>
      <c r="EGZ79" s="473"/>
      <c r="EHA79" s="473"/>
      <c r="EHB79" s="473"/>
      <c r="EHC79" s="473"/>
      <c r="EHD79" s="473"/>
      <c r="EHE79" s="473"/>
      <c r="EHF79" s="473"/>
      <c r="EHG79" s="473"/>
      <c r="EHH79" s="473"/>
      <c r="EHI79" s="473"/>
      <c r="EHJ79" s="473"/>
      <c r="EHK79" s="473"/>
      <c r="EHL79" s="473"/>
      <c r="EHM79" s="473"/>
      <c r="EHN79" s="473"/>
      <c r="EHO79" s="473"/>
      <c r="EHP79" s="473"/>
      <c r="EHQ79" s="473"/>
      <c r="EHR79" s="473"/>
      <c r="EHS79" s="473"/>
      <c r="EHT79" s="473"/>
      <c r="EHU79" s="473"/>
      <c r="EHV79" s="473"/>
      <c r="EHW79" s="473"/>
      <c r="EHX79" s="473"/>
      <c r="EHY79" s="473"/>
      <c r="EHZ79" s="473"/>
      <c r="EIA79" s="473"/>
      <c r="EIB79" s="473"/>
      <c r="EIC79" s="473"/>
      <c r="EID79" s="473"/>
      <c r="EIE79" s="473"/>
      <c r="EIF79" s="473"/>
      <c r="EIG79" s="473"/>
      <c r="EIH79" s="473"/>
      <c r="EII79" s="473"/>
      <c r="EIJ79" s="473"/>
      <c r="EIK79" s="473"/>
      <c r="EIL79" s="473"/>
      <c r="EIM79" s="473"/>
      <c r="EIN79" s="473"/>
      <c r="EIO79" s="473"/>
      <c r="EIP79" s="473"/>
      <c r="EIQ79" s="473"/>
      <c r="EIR79" s="473"/>
      <c r="EIS79" s="473"/>
      <c r="EIT79" s="473"/>
      <c r="EIU79" s="473"/>
      <c r="EIV79" s="473"/>
      <c r="EIW79" s="473"/>
      <c r="EIX79" s="473"/>
      <c r="EIY79" s="473"/>
      <c r="EIZ79" s="473"/>
      <c r="EJA79" s="473"/>
      <c r="EJB79" s="473"/>
      <c r="EJC79" s="473"/>
      <c r="EJD79" s="473"/>
      <c r="EJE79" s="473"/>
      <c r="EJF79" s="473"/>
      <c r="EJG79" s="473"/>
      <c r="EJH79" s="473"/>
      <c r="EJI79" s="473"/>
      <c r="EJJ79" s="473"/>
      <c r="EJK79" s="473"/>
      <c r="EJL79" s="473"/>
      <c r="EJM79" s="473"/>
      <c r="EJN79" s="473"/>
      <c r="EJO79" s="473"/>
      <c r="EJP79" s="473"/>
      <c r="EJQ79" s="473"/>
      <c r="EJR79" s="473"/>
      <c r="EJS79" s="473"/>
      <c r="EJT79" s="473"/>
      <c r="EJU79" s="473"/>
      <c r="EJV79" s="473"/>
      <c r="EJW79" s="473"/>
      <c r="EJX79" s="473"/>
      <c r="EJY79" s="473"/>
      <c r="EJZ79" s="473"/>
      <c r="EKA79" s="473"/>
      <c r="EKB79" s="473"/>
      <c r="EKC79" s="473"/>
      <c r="EKD79" s="473"/>
      <c r="EKE79" s="473"/>
      <c r="EKF79" s="473"/>
      <c r="EKG79" s="473"/>
      <c r="EKH79" s="473"/>
      <c r="EKI79" s="473"/>
      <c r="EKJ79" s="473"/>
      <c r="EKK79" s="473"/>
      <c r="EKL79" s="473"/>
      <c r="EKM79" s="473"/>
      <c r="EKN79" s="473"/>
      <c r="EKO79" s="473"/>
      <c r="EKP79" s="473"/>
      <c r="EKQ79" s="473"/>
      <c r="EKR79" s="473"/>
      <c r="EKS79" s="473"/>
      <c r="EKT79" s="473"/>
      <c r="EKU79" s="473"/>
      <c r="EKV79" s="473"/>
      <c r="EKW79" s="473"/>
      <c r="EKX79" s="473"/>
      <c r="EKY79" s="473"/>
      <c r="EKZ79" s="473"/>
      <c r="ELA79" s="473"/>
      <c r="ELB79" s="473"/>
      <c r="ELC79" s="473"/>
      <c r="ELD79" s="473"/>
      <c r="ELE79" s="473"/>
      <c r="ELF79" s="473"/>
      <c r="ELG79" s="473"/>
      <c r="ELH79" s="473"/>
      <c r="ELI79" s="473"/>
      <c r="ELJ79" s="473"/>
      <c r="ELK79" s="473"/>
      <c r="ELL79" s="473"/>
      <c r="ELM79" s="473"/>
      <c r="ELN79" s="473"/>
      <c r="ELO79" s="473"/>
      <c r="ELP79" s="473"/>
      <c r="ELQ79" s="473"/>
      <c r="ELR79" s="473"/>
      <c r="ELS79" s="473"/>
      <c r="ELT79" s="473"/>
      <c r="ELU79" s="473"/>
      <c r="ELV79" s="473"/>
      <c r="ELW79" s="473"/>
      <c r="ELX79" s="473"/>
      <c r="ELY79" s="473"/>
      <c r="ELZ79" s="473"/>
      <c r="EMA79" s="473"/>
      <c r="EMB79" s="473"/>
      <c r="EMC79" s="473"/>
      <c r="EMD79" s="473"/>
      <c r="EME79" s="473"/>
      <c r="EMF79" s="473"/>
      <c r="EMG79" s="473"/>
      <c r="EMH79" s="473"/>
      <c r="EMI79" s="473"/>
      <c r="EMJ79" s="473"/>
      <c r="EMK79" s="473"/>
      <c r="EML79" s="473"/>
      <c r="EMM79" s="473"/>
      <c r="EMN79" s="473"/>
      <c r="EMO79" s="473"/>
      <c r="EMP79" s="473"/>
      <c r="EMQ79" s="473"/>
      <c r="EMR79" s="473"/>
      <c r="EMS79" s="473"/>
      <c r="EMT79" s="473"/>
      <c r="EMU79" s="473"/>
      <c r="EMV79" s="473"/>
      <c r="EMW79" s="473"/>
      <c r="EMX79" s="473"/>
      <c r="EMY79" s="473"/>
      <c r="EMZ79" s="473"/>
      <c r="ENA79" s="473"/>
      <c r="ENB79" s="473"/>
      <c r="ENC79" s="473"/>
      <c r="END79" s="473"/>
      <c r="ENE79" s="473"/>
      <c r="ENF79" s="473"/>
      <c r="ENG79" s="473"/>
      <c r="ENH79" s="473"/>
      <c r="ENI79" s="473"/>
      <c r="ENJ79" s="473"/>
      <c r="ENK79" s="473"/>
      <c r="ENL79" s="473"/>
      <c r="ENM79" s="473"/>
      <c r="ENN79" s="473"/>
      <c r="ENO79" s="473"/>
      <c r="ENP79" s="473"/>
      <c r="ENQ79" s="473"/>
      <c r="ENR79" s="473"/>
      <c r="ENS79" s="473"/>
      <c r="ENT79" s="473"/>
      <c r="ENU79" s="473"/>
      <c r="ENV79" s="473"/>
      <c r="ENW79" s="473"/>
      <c r="ENX79" s="473"/>
      <c r="ENY79" s="473"/>
      <c r="ENZ79" s="473"/>
      <c r="EOA79" s="473"/>
      <c r="EOB79" s="473"/>
      <c r="EOC79" s="473"/>
      <c r="EOD79" s="473"/>
      <c r="EOE79" s="473"/>
      <c r="EOF79" s="473"/>
      <c r="EOG79" s="473"/>
      <c r="EOH79" s="473"/>
      <c r="EOI79" s="473"/>
      <c r="EOJ79" s="473"/>
      <c r="EOK79" s="473"/>
      <c r="EOL79" s="473"/>
      <c r="EOM79" s="473"/>
      <c r="EON79" s="473"/>
      <c r="EOO79" s="473"/>
      <c r="EOP79" s="473"/>
      <c r="EOQ79" s="473"/>
      <c r="EOR79" s="473"/>
      <c r="EOS79" s="473"/>
      <c r="EOT79" s="473"/>
      <c r="EOU79" s="473"/>
      <c r="EOV79" s="473"/>
      <c r="EOW79" s="473"/>
      <c r="EOX79" s="473"/>
      <c r="EOY79" s="473"/>
      <c r="EOZ79" s="473"/>
      <c r="EPA79" s="473"/>
      <c r="EPB79" s="473"/>
      <c r="EPC79" s="473"/>
      <c r="EPD79" s="473"/>
      <c r="EPE79" s="473"/>
      <c r="EPF79" s="473"/>
      <c r="EPG79" s="473"/>
      <c r="EPH79" s="473"/>
      <c r="EPI79" s="473"/>
      <c r="EPJ79" s="473"/>
      <c r="EPK79" s="473"/>
      <c r="EPL79" s="473"/>
      <c r="EPM79" s="473"/>
      <c r="EPN79" s="473"/>
      <c r="EPO79" s="473"/>
      <c r="EPP79" s="473"/>
      <c r="EPQ79" s="473"/>
      <c r="EPR79" s="473"/>
      <c r="EPS79" s="473"/>
      <c r="EPT79" s="473"/>
      <c r="EPU79" s="473"/>
      <c r="EPV79" s="473"/>
      <c r="EPW79" s="473"/>
      <c r="EPX79" s="473"/>
      <c r="EPY79" s="473"/>
      <c r="EPZ79" s="473"/>
      <c r="EQA79" s="473"/>
      <c r="EQB79" s="473"/>
      <c r="EQC79" s="473"/>
      <c r="EQD79" s="473"/>
      <c r="EQE79" s="473"/>
      <c r="EQF79" s="473"/>
      <c r="EQG79" s="473"/>
      <c r="EQH79" s="473"/>
      <c r="EQI79" s="473"/>
      <c r="EQJ79" s="473"/>
      <c r="EQK79" s="473"/>
      <c r="EQL79" s="473"/>
      <c r="EQM79" s="473"/>
      <c r="EQN79" s="473"/>
      <c r="EQO79" s="473"/>
      <c r="EQP79" s="473"/>
      <c r="EQQ79" s="473"/>
      <c r="EQR79" s="473"/>
      <c r="EQS79" s="473"/>
      <c r="EQT79" s="473"/>
      <c r="EQU79" s="473"/>
      <c r="EQV79" s="473"/>
      <c r="EQW79" s="473"/>
      <c r="EQX79" s="473"/>
      <c r="EQY79" s="473"/>
      <c r="EQZ79" s="473"/>
      <c r="ERA79" s="473"/>
      <c r="ERB79" s="473"/>
      <c r="ERC79" s="473"/>
      <c r="ERD79" s="473"/>
      <c r="ERE79" s="473"/>
      <c r="ERF79" s="473"/>
      <c r="ERG79" s="473"/>
      <c r="ERH79" s="473"/>
      <c r="ERI79" s="473"/>
      <c r="ERJ79" s="473"/>
      <c r="ERK79" s="473"/>
      <c r="ERL79" s="473"/>
      <c r="ERM79" s="473"/>
      <c r="ERN79" s="473"/>
      <c r="ERO79" s="473"/>
      <c r="ERP79" s="473"/>
      <c r="ERQ79" s="473"/>
      <c r="ERR79" s="473"/>
      <c r="ERS79" s="473"/>
      <c r="ERT79" s="473"/>
      <c r="ERU79" s="473"/>
      <c r="ERV79" s="473"/>
      <c r="ERW79" s="473"/>
      <c r="ERX79" s="473"/>
      <c r="ERY79" s="473"/>
      <c r="ERZ79" s="473"/>
      <c r="ESA79" s="473"/>
      <c r="ESB79" s="473"/>
      <c r="ESC79" s="473"/>
      <c r="ESD79" s="473"/>
      <c r="ESE79" s="473"/>
      <c r="ESF79" s="473"/>
      <c r="ESG79" s="473"/>
      <c r="ESH79" s="473"/>
      <c r="ESI79" s="473"/>
      <c r="ESJ79" s="473"/>
      <c r="ESK79" s="473"/>
      <c r="ESL79" s="473"/>
      <c r="ESM79" s="473"/>
      <c r="ESN79" s="473"/>
      <c r="ESO79" s="473"/>
      <c r="ESP79" s="473"/>
      <c r="ESQ79" s="473"/>
      <c r="ESR79" s="473"/>
      <c r="ESS79" s="473"/>
      <c r="EST79" s="473"/>
      <c r="ESU79" s="473"/>
      <c r="ESV79" s="473"/>
      <c r="ESW79" s="473"/>
      <c r="ESX79" s="473"/>
      <c r="ESY79" s="473"/>
      <c r="ESZ79" s="473"/>
      <c r="ETA79" s="473"/>
      <c r="ETB79" s="473"/>
      <c r="ETC79" s="473"/>
      <c r="ETD79" s="473"/>
      <c r="ETE79" s="473"/>
      <c r="ETF79" s="473"/>
      <c r="ETG79" s="473"/>
      <c r="ETH79" s="473"/>
      <c r="ETI79" s="473"/>
      <c r="ETJ79" s="473"/>
      <c r="ETK79" s="473"/>
      <c r="ETL79" s="473"/>
      <c r="ETM79" s="473"/>
      <c r="ETN79" s="473"/>
      <c r="ETO79" s="473"/>
      <c r="ETP79" s="473"/>
      <c r="ETQ79" s="473"/>
      <c r="ETR79" s="473"/>
      <c r="ETS79" s="473"/>
      <c r="ETT79" s="473"/>
      <c r="ETU79" s="473"/>
      <c r="ETV79" s="473"/>
      <c r="ETW79" s="473"/>
      <c r="ETX79" s="473"/>
      <c r="ETY79" s="473"/>
      <c r="ETZ79" s="473"/>
      <c r="EUA79" s="473"/>
      <c r="EUB79" s="473"/>
      <c r="EUC79" s="473"/>
      <c r="EUD79" s="473"/>
      <c r="EUE79" s="473"/>
      <c r="EUF79" s="473"/>
      <c r="EUG79" s="473"/>
      <c r="EUH79" s="473"/>
      <c r="EUI79" s="473"/>
      <c r="EUJ79" s="473"/>
      <c r="EUK79" s="473"/>
      <c r="EUL79" s="473"/>
      <c r="EUM79" s="473"/>
      <c r="EUN79" s="473"/>
      <c r="EUO79" s="473"/>
      <c r="EUP79" s="473"/>
      <c r="EUQ79" s="473"/>
      <c r="EUR79" s="473"/>
      <c r="EUS79" s="473"/>
      <c r="EUT79" s="473"/>
      <c r="EUU79" s="473"/>
      <c r="EUV79" s="473"/>
      <c r="EUW79" s="473"/>
      <c r="EUX79" s="473"/>
      <c r="EUY79" s="473"/>
      <c r="EUZ79" s="473"/>
      <c r="EVA79" s="473"/>
      <c r="EVB79" s="473"/>
      <c r="EVC79" s="473"/>
      <c r="EVD79" s="473"/>
      <c r="EVE79" s="473"/>
      <c r="EVF79" s="473"/>
      <c r="EVG79" s="473"/>
      <c r="EVH79" s="473"/>
      <c r="EVI79" s="473"/>
      <c r="EVJ79" s="473"/>
      <c r="EVK79" s="473"/>
      <c r="EVL79" s="473"/>
      <c r="EVM79" s="473"/>
      <c r="EVN79" s="473"/>
      <c r="EVO79" s="473"/>
      <c r="EVP79" s="473"/>
      <c r="EVQ79" s="473"/>
      <c r="EVR79" s="473"/>
      <c r="EVS79" s="473"/>
      <c r="EVT79" s="473"/>
      <c r="EVU79" s="473"/>
      <c r="EVV79" s="473"/>
      <c r="EVW79" s="473"/>
      <c r="EVX79" s="473"/>
      <c r="EVY79" s="473"/>
      <c r="EVZ79" s="473"/>
      <c r="EWA79" s="473"/>
      <c r="EWB79" s="473"/>
      <c r="EWC79" s="473"/>
      <c r="EWD79" s="473"/>
      <c r="EWE79" s="473"/>
      <c r="EWF79" s="473"/>
      <c r="EWG79" s="473"/>
      <c r="EWH79" s="473"/>
      <c r="EWI79" s="473"/>
      <c r="EWJ79" s="473"/>
      <c r="EWK79" s="473"/>
      <c r="EWL79" s="473"/>
      <c r="EWM79" s="473"/>
      <c r="EWN79" s="473"/>
      <c r="EWO79" s="473"/>
      <c r="EWP79" s="473"/>
      <c r="EWQ79" s="473"/>
      <c r="EWR79" s="473"/>
      <c r="EWS79" s="473"/>
      <c r="EWT79" s="473"/>
      <c r="EWU79" s="473"/>
      <c r="EWV79" s="473"/>
      <c r="EWW79" s="473"/>
      <c r="EWX79" s="473"/>
      <c r="EWY79" s="473"/>
      <c r="EWZ79" s="473"/>
      <c r="EXA79" s="473"/>
      <c r="EXB79" s="473"/>
      <c r="EXC79" s="473"/>
      <c r="EXD79" s="473"/>
      <c r="EXE79" s="473"/>
      <c r="EXF79" s="473"/>
      <c r="EXG79" s="473"/>
      <c r="EXH79" s="473"/>
      <c r="EXI79" s="473"/>
      <c r="EXJ79" s="473"/>
      <c r="EXK79" s="473"/>
      <c r="EXL79" s="473"/>
      <c r="EXM79" s="473"/>
      <c r="EXN79" s="473"/>
      <c r="EXO79" s="473"/>
      <c r="EXP79" s="473"/>
      <c r="EXQ79" s="473"/>
      <c r="EXR79" s="473"/>
      <c r="EXS79" s="473"/>
      <c r="EXT79" s="473"/>
      <c r="EXU79" s="473"/>
      <c r="EXV79" s="473"/>
      <c r="EXW79" s="473"/>
      <c r="EXX79" s="473"/>
      <c r="EXY79" s="473"/>
      <c r="EXZ79" s="473"/>
      <c r="EYA79" s="473"/>
      <c r="EYB79" s="473"/>
      <c r="EYC79" s="473"/>
      <c r="EYD79" s="473"/>
      <c r="EYE79" s="473"/>
      <c r="EYF79" s="473"/>
      <c r="EYG79" s="473"/>
      <c r="EYH79" s="473"/>
      <c r="EYI79" s="473"/>
      <c r="EYJ79" s="473"/>
      <c r="EYK79" s="473"/>
      <c r="EYL79" s="473"/>
      <c r="EYM79" s="473"/>
      <c r="EYN79" s="473"/>
      <c r="EYO79" s="473"/>
      <c r="EYP79" s="473"/>
      <c r="EYQ79" s="473"/>
      <c r="EYR79" s="473"/>
      <c r="EYS79" s="473"/>
      <c r="EYT79" s="473"/>
      <c r="EYU79" s="473"/>
      <c r="EYV79" s="473"/>
      <c r="EYW79" s="473"/>
      <c r="EYX79" s="473"/>
      <c r="EYY79" s="473"/>
      <c r="EYZ79" s="473"/>
      <c r="EZA79" s="473"/>
      <c r="EZB79" s="473"/>
      <c r="EZC79" s="473"/>
      <c r="EZD79" s="473"/>
      <c r="EZE79" s="473"/>
      <c r="EZF79" s="473"/>
      <c r="EZG79" s="473"/>
      <c r="EZH79" s="473"/>
      <c r="EZI79" s="473"/>
      <c r="EZJ79" s="473"/>
      <c r="EZK79" s="473"/>
      <c r="EZL79" s="473"/>
      <c r="EZM79" s="473"/>
      <c r="EZN79" s="473"/>
      <c r="EZO79" s="473"/>
      <c r="EZP79" s="473"/>
      <c r="EZQ79" s="473"/>
      <c r="EZR79" s="473"/>
      <c r="EZS79" s="473"/>
      <c r="EZT79" s="473"/>
      <c r="EZU79" s="473"/>
      <c r="EZV79" s="473"/>
      <c r="EZW79" s="473"/>
      <c r="EZX79" s="473"/>
      <c r="EZY79" s="473"/>
      <c r="EZZ79" s="473"/>
      <c r="FAA79" s="473"/>
      <c r="FAB79" s="473"/>
      <c r="FAC79" s="473"/>
      <c r="FAD79" s="473"/>
      <c r="FAE79" s="473"/>
      <c r="FAF79" s="473"/>
      <c r="FAG79" s="473"/>
      <c r="FAH79" s="473"/>
      <c r="FAI79" s="473"/>
      <c r="FAJ79" s="473"/>
      <c r="FAK79" s="473"/>
      <c r="FAL79" s="473"/>
      <c r="FAM79" s="473"/>
      <c r="FAN79" s="473"/>
      <c r="FAO79" s="473"/>
      <c r="FAP79" s="473"/>
      <c r="FAQ79" s="473"/>
      <c r="FAR79" s="473"/>
      <c r="FAS79" s="473"/>
      <c r="FAT79" s="473"/>
      <c r="FAU79" s="473"/>
      <c r="FAV79" s="473"/>
      <c r="FAW79" s="473"/>
      <c r="FAX79" s="473"/>
      <c r="FAY79" s="473"/>
      <c r="FAZ79" s="473"/>
      <c r="FBA79" s="473"/>
      <c r="FBB79" s="473"/>
      <c r="FBC79" s="473"/>
      <c r="FBD79" s="473"/>
      <c r="FBE79" s="473"/>
      <c r="FBF79" s="473"/>
      <c r="FBG79" s="473"/>
      <c r="FBH79" s="473"/>
      <c r="FBI79" s="473"/>
      <c r="FBJ79" s="473"/>
      <c r="FBK79" s="473"/>
      <c r="FBL79" s="473"/>
      <c r="FBM79" s="473"/>
      <c r="FBN79" s="473"/>
      <c r="FBO79" s="473"/>
      <c r="FBP79" s="473"/>
      <c r="FBQ79" s="473"/>
      <c r="FBR79" s="473"/>
      <c r="FBS79" s="473"/>
      <c r="FBT79" s="473"/>
      <c r="FBU79" s="473"/>
      <c r="FBV79" s="473"/>
      <c r="FBW79" s="473"/>
      <c r="FBX79" s="473"/>
      <c r="FBY79" s="473"/>
      <c r="FBZ79" s="473"/>
      <c r="FCA79" s="473"/>
      <c r="FCB79" s="473"/>
      <c r="FCC79" s="473"/>
      <c r="FCD79" s="473"/>
      <c r="FCE79" s="473"/>
      <c r="FCF79" s="473"/>
      <c r="FCG79" s="473"/>
      <c r="FCH79" s="473"/>
      <c r="FCI79" s="473"/>
      <c r="FCJ79" s="473"/>
      <c r="FCK79" s="473"/>
      <c r="FCL79" s="473"/>
      <c r="FCM79" s="473"/>
      <c r="FCN79" s="473"/>
      <c r="FCO79" s="473"/>
      <c r="FCP79" s="473"/>
      <c r="FCQ79" s="473"/>
      <c r="FCR79" s="473"/>
      <c r="FCS79" s="473"/>
      <c r="FCT79" s="473"/>
      <c r="FCU79" s="473"/>
      <c r="FCV79" s="473"/>
      <c r="FCW79" s="473"/>
      <c r="FCX79" s="473"/>
      <c r="FCY79" s="473"/>
      <c r="FCZ79" s="473"/>
      <c r="FDA79" s="473"/>
      <c r="FDB79" s="473"/>
      <c r="FDC79" s="473"/>
      <c r="FDD79" s="473"/>
      <c r="FDE79" s="473"/>
      <c r="FDF79" s="473"/>
      <c r="FDG79" s="473"/>
      <c r="FDH79" s="473"/>
      <c r="FDI79" s="473"/>
      <c r="FDJ79" s="473"/>
      <c r="FDK79" s="473"/>
      <c r="FDL79" s="473"/>
      <c r="FDM79" s="473"/>
      <c r="FDN79" s="473"/>
      <c r="FDO79" s="473"/>
      <c r="FDP79" s="473"/>
      <c r="FDQ79" s="473"/>
      <c r="FDR79" s="473"/>
      <c r="FDS79" s="473"/>
      <c r="FDT79" s="473"/>
      <c r="FDU79" s="473"/>
      <c r="FDV79" s="473"/>
      <c r="FDW79" s="473"/>
      <c r="FDX79" s="473"/>
      <c r="FDY79" s="473"/>
      <c r="FDZ79" s="473"/>
      <c r="FEA79" s="473"/>
      <c r="FEB79" s="473"/>
      <c r="FEC79" s="473"/>
      <c r="FED79" s="473"/>
      <c r="FEE79" s="473"/>
      <c r="FEF79" s="473"/>
      <c r="FEG79" s="473"/>
      <c r="FEH79" s="473"/>
      <c r="FEI79" s="473"/>
      <c r="FEJ79" s="473"/>
      <c r="FEK79" s="473"/>
      <c r="FEL79" s="473"/>
      <c r="FEM79" s="473"/>
      <c r="FEN79" s="473"/>
      <c r="FEO79" s="473"/>
      <c r="FEP79" s="473"/>
      <c r="FEQ79" s="473"/>
      <c r="FER79" s="473"/>
      <c r="FES79" s="473"/>
      <c r="FET79" s="473"/>
      <c r="FEU79" s="473"/>
      <c r="FEV79" s="473"/>
      <c r="FEW79" s="473"/>
      <c r="FEX79" s="473"/>
      <c r="FEY79" s="473"/>
      <c r="FEZ79" s="473"/>
      <c r="FFA79" s="473"/>
      <c r="FFB79" s="473"/>
      <c r="FFC79" s="473"/>
      <c r="FFD79" s="473"/>
      <c r="FFE79" s="473"/>
      <c r="FFF79" s="473"/>
      <c r="FFG79" s="473"/>
      <c r="FFH79" s="473"/>
      <c r="FFI79" s="473"/>
      <c r="FFJ79" s="473"/>
      <c r="FFK79" s="473"/>
      <c r="FFL79" s="473"/>
      <c r="FFM79" s="473"/>
      <c r="FFN79" s="473"/>
      <c r="FFO79" s="473"/>
      <c r="FFP79" s="473"/>
      <c r="FFQ79" s="473"/>
      <c r="FFR79" s="473"/>
      <c r="FFS79" s="473"/>
      <c r="FFT79" s="473"/>
      <c r="FFU79" s="473"/>
      <c r="FFV79" s="473"/>
      <c r="FFW79" s="473"/>
      <c r="FFX79" s="473"/>
      <c r="FFY79" s="473"/>
      <c r="FFZ79" s="473"/>
      <c r="FGA79" s="473"/>
      <c r="FGB79" s="473"/>
      <c r="FGC79" s="473"/>
      <c r="FGD79" s="473"/>
      <c r="FGE79" s="473"/>
      <c r="FGF79" s="473"/>
      <c r="FGG79" s="473"/>
      <c r="FGH79" s="473"/>
      <c r="FGI79" s="473"/>
      <c r="FGJ79" s="473"/>
      <c r="FGK79" s="473"/>
      <c r="FGL79" s="473"/>
      <c r="FGM79" s="473"/>
      <c r="FGN79" s="473"/>
      <c r="FGO79" s="473"/>
      <c r="FGP79" s="473"/>
      <c r="FGQ79" s="473"/>
      <c r="FGR79" s="473"/>
      <c r="FGS79" s="473"/>
      <c r="FGT79" s="473"/>
      <c r="FGU79" s="473"/>
      <c r="FGV79" s="473"/>
      <c r="FGW79" s="473"/>
      <c r="FGX79" s="473"/>
      <c r="FGY79" s="473"/>
      <c r="FGZ79" s="473"/>
      <c r="FHA79" s="473"/>
      <c r="FHB79" s="473"/>
      <c r="FHC79" s="473"/>
      <c r="FHD79" s="473"/>
      <c r="FHE79" s="473"/>
      <c r="FHF79" s="473"/>
      <c r="FHG79" s="473"/>
      <c r="FHH79" s="473"/>
      <c r="FHI79" s="473"/>
      <c r="FHJ79" s="473"/>
      <c r="FHK79" s="473"/>
      <c r="FHL79" s="473"/>
      <c r="FHM79" s="473"/>
      <c r="FHN79" s="473"/>
      <c r="FHO79" s="473"/>
      <c r="FHP79" s="473"/>
      <c r="FHQ79" s="473"/>
      <c r="FHR79" s="473"/>
      <c r="FHS79" s="473"/>
      <c r="FHT79" s="473"/>
      <c r="FHU79" s="473"/>
      <c r="FHV79" s="473"/>
      <c r="FHW79" s="473"/>
      <c r="FHX79" s="473"/>
      <c r="FHY79" s="473"/>
      <c r="FHZ79" s="473"/>
      <c r="FIA79" s="473"/>
      <c r="FIB79" s="473"/>
      <c r="FIC79" s="473"/>
      <c r="FID79" s="473"/>
      <c r="FIE79" s="473"/>
      <c r="FIF79" s="473"/>
      <c r="FIG79" s="473"/>
      <c r="FIH79" s="473"/>
      <c r="FII79" s="473"/>
      <c r="FIJ79" s="473"/>
      <c r="FIK79" s="473"/>
      <c r="FIL79" s="473"/>
      <c r="FIM79" s="473"/>
      <c r="FIN79" s="473"/>
      <c r="FIO79" s="473"/>
      <c r="FIP79" s="473"/>
      <c r="FIQ79" s="473"/>
      <c r="FIR79" s="473"/>
      <c r="FIS79" s="473"/>
      <c r="FIT79" s="473"/>
      <c r="FIU79" s="473"/>
      <c r="FIV79" s="473"/>
      <c r="FIW79" s="473"/>
      <c r="FIX79" s="473"/>
      <c r="FIY79" s="473"/>
      <c r="FIZ79" s="473"/>
      <c r="FJA79" s="473"/>
      <c r="FJB79" s="473"/>
      <c r="FJC79" s="473"/>
      <c r="FJD79" s="473"/>
      <c r="FJE79" s="473"/>
      <c r="FJF79" s="473"/>
      <c r="FJG79" s="473"/>
      <c r="FJH79" s="473"/>
      <c r="FJI79" s="473"/>
      <c r="FJJ79" s="473"/>
      <c r="FJK79" s="473"/>
      <c r="FJL79" s="473"/>
      <c r="FJM79" s="473"/>
      <c r="FJN79" s="473"/>
      <c r="FJO79" s="473"/>
      <c r="FJP79" s="473"/>
      <c r="FJQ79" s="473"/>
      <c r="FJR79" s="473"/>
      <c r="FJS79" s="473"/>
      <c r="FJT79" s="473"/>
      <c r="FJU79" s="473"/>
      <c r="FJV79" s="473"/>
      <c r="FJW79" s="473"/>
      <c r="FJX79" s="473"/>
      <c r="FJY79" s="473"/>
      <c r="FJZ79" s="473"/>
      <c r="FKA79" s="473"/>
      <c r="FKB79" s="473"/>
      <c r="FKC79" s="473"/>
      <c r="FKD79" s="473"/>
      <c r="FKE79" s="473"/>
      <c r="FKF79" s="473"/>
      <c r="FKG79" s="473"/>
      <c r="FKH79" s="473"/>
      <c r="FKI79" s="473"/>
      <c r="FKJ79" s="473"/>
      <c r="FKK79" s="473"/>
      <c r="FKL79" s="473"/>
      <c r="FKM79" s="473"/>
      <c r="FKN79" s="473"/>
      <c r="FKO79" s="473"/>
      <c r="FKP79" s="473"/>
      <c r="FKQ79" s="473"/>
      <c r="FKR79" s="473"/>
      <c r="FKS79" s="473"/>
      <c r="FKT79" s="473"/>
      <c r="FKU79" s="473"/>
      <c r="FKV79" s="473"/>
      <c r="FKW79" s="473"/>
      <c r="FKX79" s="473"/>
      <c r="FKY79" s="473"/>
      <c r="FKZ79" s="473"/>
      <c r="FLA79" s="473"/>
      <c r="FLB79" s="473"/>
      <c r="FLC79" s="473"/>
      <c r="FLD79" s="473"/>
      <c r="FLE79" s="473"/>
      <c r="FLF79" s="473"/>
      <c r="FLG79" s="473"/>
      <c r="FLH79" s="473"/>
      <c r="FLI79" s="473"/>
      <c r="FLJ79" s="473"/>
      <c r="FLK79" s="473"/>
      <c r="FLL79" s="473"/>
      <c r="FLM79" s="473"/>
      <c r="FLN79" s="473"/>
      <c r="FLO79" s="473"/>
      <c r="FLP79" s="473"/>
      <c r="FLQ79" s="473"/>
      <c r="FLR79" s="473"/>
      <c r="FLS79" s="473"/>
      <c r="FLT79" s="473"/>
      <c r="FLU79" s="473"/>
      <c r="FLV79" s="473"/>
      <c r="FLW79" s="473"/>
      <c r="FLX79" s="473"/>
      <c r="FLY79" s="473"/>
      <c r="FLZ79" s="473"/>
      <c r="FMA79" s="473"/>
      <c r="FMB79" s="473"/>
      <c r="FMC79" s="473"/>
      <c r="FMD79" s="473"/>
      <c r="FME79" s="473"/>
      <c r="FMF79" s="473"/>
      <c r="FMG79" s="473"/>
      <c r="FMH79" s="473"/>
      <c r="FMI79" s="473"/>
      <c r="FMJ79" s="473"/>
      <c r="FMK79" s="473"/>
      <c r="FML79" s="473"/>
      <c r="FMM79" s="473"/>
      <c r="FMN79" s="473"/>
      <c r="FMO79" s="473"/>
      <c r="FMP79" s="473"/>
      <c r="FMQ79" s="473"/>
      <c r="FMR79" s="473"/>
      <c r="FMS79" s="473"/>
      <c r="FMT79" s="473"/>
      <c r="FMU79" s="473"/>
      <c r="FMV79" s="473"/>
      <c r="FMW79" s="473"/>
      <c r="FMX79" s="473"/>
      <c r="FMY79" s="473"/>
      <c r="FMZ79" s="473"/>
      <c r="FNA79" s="473"/>
      <c r="FNB79" s="473"/>
      <c r="FNC79" s="473"/>
      <c r="FND79" s="473"/>
      <c r="FNE79" s="473"/>
      <c r="FNF79" s="473"/>
      <c r="FNG79" s="473"/>
      <c r="FNH79" s="473"/>
      <c r="FNI79" s="473"/>
      <c r="FNJ79" s="473"/>
      <c r="FNK79" s="473"/>
      <c r="FNL79" s="473"/>
      <c r="FNM79" s="473"/>
      <c r="FNN79" s="473"/>
      <c r="FNO79" s="473"/>
      <c r="FNP79" s="473"/>
      <c r="FNQ79" s="473"/>
      <c r="FNR79" s="473"/>
      <c r="FNS79" s="473"/>
      <c r="FNT79" s="473"/>
      <c r="FNU79" s="473"/>
      <c r="FNV79" s="473"/>
      <c r="FNW79" s="473"/>
      <c r="FNX79" s="473"/>
      <c r="FNY79" s="473"/>
      <c r="FNZ79" s="473"/>
      <c r="FOA79" s="473"/>
      <c r="FOB79" s="473"/>
      <c r="FOC79" s="473"/>
      <c r="FOD79" s="473"/>
      <c r="FOE79" s="473"/>
      <c r="FOF79" s="473"/>
      <c r="FOG79" s="473"/>
      <c r="FOH79" s="473"/>
      <c r="FOI79" s="473"/>
      <c r="FOJ79" s="473"/>
      <c r="FOK79" s="473"/>
      <c r="FOL79" s="473"/>
      <c r="FOM79" s="473"/>
      <c r="FON79" s="473"/>
      <c r="FOO79" s="473"/>
      <c r="FOP79" s="473"/>
      <c r="FOQ79" s="473"/>
      <c r="FOR79" s="473"/>
      <c r="FOS79" s="473"/>
      <c r="FOT79" s="473"/>
      <c r="FOU79" s="473"/>
      <c r="FOV79" s="473"/>
      <c r="FOW79" s="473"/>
      <c r="FOX79" s="473"/>
      <c r="FOY79" s="473"/>
      <c r="FOZ79" s="473"/>
      <c r="FPA79" s="473"/>
      <c r="FPB79" s="473"/>
      <c r="FPC79" s="473"/>
      <c r="FPD79" s="473"/>
      <c r="FPE79" s="473"/>
      <c r="FPF79" s="473"/>
      <c r="FPG79" s="473"/>
      <c r="FPH79" s="473"/>
      <c r="FPI79" s="473"/>
      <c r="FPJ79" s="473"/>
      <c r="FPK79" s="473"/>
      <c r="FPL79" s="473"/>
      <c r="FPM79" s="473"/>
      <c r="FPN79" s="473"/>
      <c r="FPO79" s="473"/>
      <c r="FPP79" s="473"/>
      <c r="FPQ79" s="473"/>
      <c r="FPR79" s="473"/>
      <c r="FPS79" s="473"/>
      <c r="FPT79" s="473"/>
      <c r="FPU79" s="473"/>
      <c r="FPV79" s="473"/>
      <c r="FPW79" s="473"/>
      <c r="FPX79" s="473"/>
      <c r="FPY79" s="473"/>
      <c r="FPZ79" s="473"/>
      <c r="FQA79" s="473"/>
      <c r="FQB79" s="473"/>
      <c r="FQC79" s="473"/>
      <c r="FQD79" s="473"/>
      <c r="FQE79" s="473"/>
      <c r="FQF79" s="473"/>
      <c r="FQG79" s="473"/>
      <c r="FQH79" s="473"/>
      <c r="FQI79" s="473"/>
      <c r="FQJ79" s="473"/>
      <c r="FQK79" s="473"/>
      <c r="FQL79" s="473"/>
      <c r="FQM79" s="473"/>
      <c r="FQN79" s="473"/>
      <c r="FQO79" s="473"/>
      <c r="FQP79" s="473"/>
      <c r="FQQ79" s="473"/>
      <c r="FQR79" s="473"/>
      <c r="FQS79" s="473"/>
      <c r="FQT79" s="473"/>
      <c r="FQU79" s="473"/>
      <c r="FQV79" s="473"/>
      <c r="FQW79" s="473"/>
      <c r="FQX79" s="473"/>
      <c r="FQY79" s="473"/>
      <c r="FQZ79" s="473"/>
      <c r="FRA79" s="473"/>
      <c r="FRB79" s="473"/>
      <c r="FRC79" s="473"/>
      <c r="FRD79" s="473"/>
      <c r="FRE79" s="473"/>
      <c r="FRF79" s="473"/>
      <c r="FRG79" s="473"/>
      <c r="FRH79" s="473"/>
      <c r="FRI79" s="473"/>
      <c r="FRJ79" s="473"/>
      <c r="FRK79" s="473"/>
      <c r="FRL79" s="473"/>
      <c r="FRM79" s="473"/>
      <c r="FRN79" s="473"/>
      <c r="FRO79" s="473"/>
      <c r="FRP79" s="473"/>
      <c r="FRQ79" s="473"/>
      <c r="FRR79" s="473"/>
      <c r="FRS79" s="473"/>
      <c r="FRT79" s="473"/>
      <c r="FRU79" s="473"/>
      <c r="FRV79" s="473"/>
      <c r="FRW79" s="473"/>
      <c r="FRX79" s="473"/>
      <c r="FRY79" s="473"/>
      <c r="FRZ79" s="473"/>
      <c r="FSA79" s="473"/>
      <c r="FSB79" s="473"/>
      <c r="FSC79" s="473"/>
      <c r="FSD79" s="473"/>
      <c r="FSE79" s="473"/>
      <c r="FSF79" s="473"/>
      <c r="FSG79" s="473"/>
      <c r="FSH79" s="473"/>
      <c r="FSI79" s="473"/>
      <c r="FSJ79" s="473"/>
      <c r="FSK79" s="473"/>
      <c r="FSL79" s="473"/>
      <c r="FSM79" s="473"/>
      <c r="FSN79" s="473"/>
      <c r="FSO79" s="473"/>
      <c r="FSP79" s="473"/>
      <c r="FSQ79" s="473"/>
      <c r="FSR79" s="473"/>
      <c r="FSS79" s="473"/>
      <c r="FST79" s="473"/>
      <c r="FSU79" s="473"/>
      <c r="FSV79" s="473"/>
      <c r="FSW79" s="473"/>
      <c r="FSX79" s="473"/>
      <c r="FSY79" s="473"/>
      <c r="FSZ79" s="473"/>
      <c r="FTA79" s="473"/>
      <c r="FTB79" s="473"/>
      <c r="FTC79" s="473"/>
      <c r="FTD79" s="473"/>
      <c r="FTE79" s="473"/>
      <c r="FTF79" s="473"/>
      <c r="FTG79" s="473"/>
      <c r="FTH79" s="473"/>
      <c r="FTI79" s="473"/>
      <c r="FTJ79" s="473"/>
      <c r="FTK79" s="473"/>
      <c r="FTL79" s="473"/>
      <c r="FTM79" s="473"/>
      <c r="FTN79" s="473"/>
      <c r="FTO79" s="473"/>
      <c r="FTP79" s="473"/>
      <c r="FTQ79" s="473"/>
      <c r="FTR79" s="473"/>
      <c r="FTS79" s="473"/>
      <c r="FTT79" s="473"/>
      <c r="FTU79" s="473"/>
      <c r="FTV79" s="473"/>
      <c r="FTW79" s="473"/>
      <c r="FTX79" s="473"/>
      <c r="FTY79" s="473"/>
      <c r="FTZ79" s="473"/>
      <c r="FUA79" s="473"/>
      <c r="FUB79" s="473"/>
      <c r="FUC79" s="473"/>
      <c r="FUD79" s="473"/>
      <c r="FUE79" s="473"/>
      <c r="FUF79" s="473"/>
      <c r="FUG79" s="473"/>
      <c r="FUH79" s="473"/>
      <c r="FUI79" s="473"/>
      <c r="FUJ79" s="473"/>
      <c r="FUK79" s="473"/>
      <c r="FUL79" s="473"/>
      <c r="FUM79" s="473"/>
      <c r="FUN79" s="473"/>
      <c r="FUO79" s="473"/>
      <c r="FUP79" s="473"/>
      <c r="FUQ79" s="473"/>
      <c r="FUR79" s="473"/>
      <c r="FUS79" s="473"/>
      <c r="FUT79" s="473"/>
      <c r="FUU79" s="473"/>
      <c r="FUV79" s="473"/>
      <c r="FUW79" s="473"/>
      <c r="FUX79" s="473"/>
      <c r="FUY79" s="473"/>
      <c r="FUZ79" s="473"/>
      <c r="FVA79" s="473"/>
      <c r="FVB79" s="473"/>
      <c r="FVC79" s="473"/>
      <c r="FVD79" s="473"/>
      <c r="FVE79" s="473"/>
      <c r="FVF79" s="473"/>
      <c r="FVG79" s="473"/>
      <c r="FVH79" s="473"/>
      <c r="FVI79" s="473"/>
      <c r="FVJ79" s="473"/>
      <c r="FVK79" s="473"/>
      <c r="FVL79" s="473"/>
      <c r="FVM79" s="473"/>
      <c r="FVN79" s="473"/>
      <c r="FVO79" s="473"/>
      <c r="FVP79" s="473"/>
      <c r="FVQ79" s="473"/>
      <c r="FVR79" s="473"/>
      <c r="FVS79" s="473"/>
      <c r="FVT79" s="473"/>
      <c r="FVU79" s="473"/>
      <c r="FVV79" s="473"/>
      <c r="FVW79" s="473"/>
      <c r="FVX79" s="473"/>
      <c r="FVY79" s="473"/>
      <c r="FVZ79" s="473"/>
      <c r="FWA79" s="473"/>
      <c r="FWB79" s="473"/>
      <c r="FWC79" s="473"/>
      <c r="FWD79" s="473"/>
      <c r="FWE79" s="473"/>
      <c r="FWF79" s="473"/>
      <c r="FWG79" s="473"/>
      <c r="FWH79" s="473"/>
      <c r="FWI79" s="473"/>
      <c r="FWJ79" s="473"/>
      <c r="FWK79" s="473"/>
      <c r="FWL79" s="473"/>
      <c r="FWM79" s="473"/>
      <c r="FWN79" s="473"/>
      <c r="FWO79" s="473"/>
      <c r="FWP79" s="473"/>
      <c r="FWQ79" s="473"/>
      <c r="FWR79" s="473"/>
      <c r="FWS79" s="473"/>
      <c r="FWT79" s="473"/>
      <c r="FWU79" s="473"/>
      <c r="FWV79" s="473"/>
      <c r="FWW79" s="473"/>
      <c r="FWX79" s="473"/>
      <c r="FWY79" s="473"/>
      <c r="FWZ79" s="473"/>
      <c r="FXA79" s="473"/>
      <c r="FXB79" s="473"/>
      <c r="FXC79" s="473"/>
      <c r="FXD79" s="473"/>
      <c r="FXE79" s="473"/>
      <c r="FXF79" s="473"/>
      <c r="FXG79" s="473"/>
      <c r="FXH79" s="473"/>
      <c r="FXI79" s="473"/>
      <c r="FXJ79" s="473"/>
      <c r="FXK79" s="473"/>
      <c r="FXL79" s="473"/>
      <c r="FXM79" s="473"/>
      <c r="FXN79" s="473"/>
      <c r="FXO79" s="473"/>
      <c r="FXP79" s="473"/>
      <c r="FXQ79" s="473"/>
      <c r="FXR79" s="473"/>
      <c r="FXS79" s="473"/>
      <c r="FXT79" s="473"/>
      <c r="FXU79" s="473"/>
      <c r="FXV79" s="473"/>
      <c r="FXW79" s="473"/>
      <c r="FXX79" s="473"/>
      <c r="FXY79" s="473"/>
      <c r="FXZ79" s="473"/>
      <c r="FYA79" s="473"/>
      <c r="FYB79" s="473"/>
      <c r="FYC79" s="473"/>
      <c r="FYD79" s="473"/>
      <c r="FYE79" s="473"/>
      <c r="FYF79" s="473"/>
      <c r="FYG79" s="473"/>
      <c r="FYH79" s="473"/>
      <c r="FYI79" s="473"/>
      <c r="FYJ79" s="473"/>
      <c r="FYK79" s="473"/>
      <c r="FYL79" s="473"/>
      <c r="FYM79" s="473"/>
      <c r="FYN79" s="473"/>
      <c r="FYO79" s="473"/>
      <c r="FYP79" s="473"/>
      <c r="FYQ79" s="473"/>
      <c r="FYR79" s="473"/>
      <c r="FYS79" s="473"/>
      <c r="FYT79" s="473"/>
      <c r="FYU79" s="473"/>
      <c r="FYV79" s="473"/>
      <c r="FYW79" s="473"/>
      <c r="FYX79" s="473"/>
      <c r="FYY79" s="473"/>
      <c r="FYZ79" s="473"/>
      <c r="FZA79" s="473"/>
      <c r="FZB79" s="473"/>
      <c r="FZC79" s="473"/>
      <c r="FZD79" s="473"/>
      <c r="FZE79" s="473"/>
      <c r="FZF79" s="473"/>
      <c r="FZG79" s="473"/>
      <c r="FZH79" s="473"/>
      <c r="FZI79" s="473"/>
      <c r="FZJ79" s="473"/>
      <c r="FZK79" s="473"/>
      <c r="FZL79" s="473"/>
      <c r="FZM79" s="473"/>
      <c r="FZN79" s="473"/>
      <c r="FZO79" s="473"/>
      <c r="FZP79" s="473"/>
      <c r="FZQ79" s="473"/>
      <c r="FZR79" s="473"/>
      <c r="FZS79" s="473"/>
      <c r="FZT79" s="473"/>
      <c r="FZU79" s="473"/>
      <c r="FZV79" s="473"/>
      <c r="FZW79" s="473"/>
      <c r="FZX79" s="473"/>
      <c r="FZY79" s="473"/>
      <c r="FZZ79" s="473"/>
      <c r="GAA79" s="473"/>
      <c r="GAB79" s="473"/>
      <c r="GAC79" s="473"/>
      <c r="GAD79" s="473"/>
      <c r="GAE79" s="473"/>
      <c r="GAF79" s="473"/>
      <c r="GAG79" s="473"/>
      <c r="GAH79" s="473"/>
      <c r="GAI79" s="473"/>
      <c r="GAJ79" s="473"/>
      <c r="GAK79" s="473"/>
      <c r="GAL79" s="473"/>
      <c r="GAM79" s="473"/>
      <c r="GAN79" s="473"/>
      <c r="GAO79" s="473"/>
      <c r="GAP79" s="473"/>
      <c r="GAQ79" s="473"/>
      <c r="GAR79" s="473"/>
      <c r="GAS79" s="473"/>
      <c r="GAT79" s="473"/>
      <c r="GAU79" s="473"/>
      <c r="GAV79" s="473"/>
      <c r="GAW79" s="473"/>
      <c r="GAX79" s="473"/>
      <c r="GAY79" s="473"/>
      <c r="GAZ79" s="473"/>
      <c r="GBA79" s="473"/>
      <c r="GBB79" s="473"/>
      <c r="GBC79" s="473"/>
      <c r="GBD79" s="473"/>
      <c r="GBE79" s="473"/>
      <c r="GBF79" s="473"/>
      <c r="GBG79" s="473"/>
      <c r="GBH79" s="473"/>
      <c r="GBI79" s="473"/>
      <c r="GBJ79" s="473"/>
      <c r="GBK79" s="473"/>
      <c r="GBL79" s="473"/>
      <c r="GBM79" s="473"/>
      <c r="GBN79" s="473"/>
      <c r="GBO79" s="473"/>
      <c r="GBP79" s="473"/>
      <c r="GBQ79" s="473"/>
      <c r="GBR79" s="473"/>
      <c r="GBS79" s="473"/>
      <c r="GBT79" s="473"/>
      <c r="GBU79" s="473"/>
      <c r="GBV79" s="473"/>
      <c r="GBW79" s="473"/>
      <c r="GBX79" s="473"/>
      <c r="GBY79" s="473"/>
      <c r="GBZ79" s="473"/>
      <c r="GCA79" s="473"/>
      <c r="GCB79" s="473"/>
      <c r="GCC79" s="473"/>
      <c r="GCD79" s="473"/>
      <c r="GCE79" s="473"/>
      <c r="GCF79" s="473"/>
      <c r="GCG79" s="473"/>
      <c r="GCH79" s="473"/>
      <c r="GCI79" s="473"/>
      <c r="GCJ79" s="473"/>
      <c r="GCK79" s="473"/>
      <c r="GCL79" s="473"/>
      <c r="GCM79" s="473"/>
      <c r="GCN79" s="473"/>
      <c r="GCO79" s="473"/>
      <c r="GCP79" s="473"/>
      <c r="GCQ79" s="473"/>
      <c r="GCR79" s="473"/>
      <c r="GCS79" s="473"/>
      <c r="GCT79" s="473"/>
      <c r="GCU79" s="473"/>
      <c r="GCV79" s="473"/>
      <c r="GCW79" s="473"/>
      <c r="GCX79" s="473"/>
      <c r="GCY79" s="473"/>
      <c r="GCZ79" s="473"/>
      <c r="GDA79" s="473"/>
      <c r="GDB79" s="473"/>
      <c r="GDC79" s="473"/>
      <c r="GDD79" s="473"/>
      <c r="GDE79" s="473"/>
      <c r="GDF79" s="473"/>
      <c r="GDG79" s="473"/>
      <c r="GDH79" s="473"/>
      <c r="GDI79" s="473"/>
      <c r="GDJ79" s="473"/>
      <c r="GDK79" s="473"/>
      <c r="GDL79" s="473"/>
      <c r="GDM79" s="473"/>
      <c r="GDN79" s="473"/>
      <c r="GDO79" s="473"/>
      <c r="GDP79" s="473"/>
      <c r="GDQ79" s="473"/>
      <c r="GDR79" s="473"/>
      <c r="GDS79" s="473"/>
      <c r="GDT79" s="473"/>
      <c r="GDU79" s="473"/>
      <c r="GDV79" s="473"/>
      <c r="GDW79" s="473"/>
      <c r="GDX79" s="473"/>
      <c r="GDY79" s="473"/>
      <c r="GDZ79" s="473"/>
      <c r="GEA79" s="473"/>
      <c r="GEB79" s="473"/>
      <c r="GEC79" s="473"/>
      <c r="GED79" s="473"/>
      <c r="GEE79" s="473"/>
      <c r="GEF79" s="473"/>
      <c r="GEG79" s="473"/>
      <c r="GEH79" s="473"/>
      <c r="GEI79" s="473"/>
      <c r="GEJ79" s="473"/>
      <c r="GEK79" s="473"/>
      <c r="GEL79" s="473"/>
      <c r="GEM79" s="473"/>
      <c r="GEN79" s="473"/>
      <c r="GEO79" s="473"/>
      <c r="GEP79" s="473"/>
      <c r="GEQ79" s="473"/>
      <c r="GER79" s="473"/>
      <c r="GES79" s="473"/>
      <c r="GET79" s="473"/>
      <c r="GEU79" s="473"/>
      <c r="GEV79" s="473"/>
      <c r="GEW79" s="473"/>
      <c r="GEX79" s="473"/>
      <c r="GEY79" s="473"/>
      <c r="GEZ79" s="473"/>
      <c r="GFA79" s="473"/>
      <c r="GFB79" s="473"/>
      <c r="GFC79" s="473"/>
      <c r="GFD79" s="473"/>
      <c r="GFE79" s="473"/>
      <c r="GFF79" s="473"/>
      <c r="GFG79" s="473"/>
      <c r="GFH79" s="473"/>
      <c r="GFI79" s="473"/>
      <c r="GFJ79" s="473"/>
      <c r="GFK79" s="473"/>
      <c r="GFL79" s="473"/>
      <c r="GFM79" s="473"/>
      <c r="GFN79" s="473"/>
      <c r="GFO79" s="473"/>
      <c r="GFP79" s="473"/>
      <c r="GFQ79" s="473"/>
      <c r="GFR79" s="473"/>
      <c r="GFS79" s="473"/>
      <c r="GFT79" s="473"/>
      <c r="GFU79" s="473"/>
      <c r="GFV79" s="473"/>
      <c r="GFW79" s="473"/>
      <c r="GFX79" s="473"/>
      <c r="GFY79" s="473"/>
      <c r="GFZ79" s="473"/>
      <c r="GGA79" s="473"/>
      <c r="GGB79" s="473"/>
      <c r="GGC79" s="473"/>
      <c r="GGD79" s="473"/>
      <c r="GGE79" s="473"/>
      <c r="GGF79" s="473"/>
      <c r="GGG79" s="473"/>
      <c r="GGH79" s="473"/>
      <c r="GGI79" s="473"/>
      <c r="GGJ79" s="473"/>
      <c r="GGK79" s="473"/>
      <c r="GGL79" s="473"/>
      <c r="GGM79" s="473"/>
      <c r="GGN79" s="473"/>
      <c r="GGO79" s="473"/>
      <c r="GGP79" s="473"/>
      <c r="GGQ79" s="473"/>
      <c r="GGR79" s="473"/>
      <c r="GGS79" s="473"/>
      <c r="GGT79" s="473"/>
      <c r="GGU79" s="473"/>
      <c r="GGV79" s="473"/>
      <c r="GGW79" s="473"/>
      <c r="GGX79" s="473"/>
      <c r="GGY79" s="473"/>
      <c r="GGZ79" s="473"/>
      <c r="GHA79" s="473"/>
      <c r="GHB79" s="473"/>
      <c r="GHC79" s="473"/>
      <c r="GHD79" s="473"/>
      <c r="GHE79" s="473"/>
      <c r="GHF79" s="473"/>
      <c r="GHG79" s="473"/>
      <c r="GHH79" s="473"/>
      <c r="GHI79" s="473"/>
      <c r="GHJ79" s="473"/>
      <c r="GHK79" s="473"/>
      <c r="GHL79" s="473"/>
      <c r="GHM79" s="473"/>
      <c r="GHN79" s="473"/>
      <c r="GHO79" s="473"/>
      <c r="GHP79" s="473"/>
      <c r="GHQ79" s="473"/>
      <c r="GHR79" s="473"/>
      <c r="GHS79" s="473"/>
      <c r="GHT79" s="473"/>
      <c r="GHU79" s="473"/>
      <c r="GHV79" s="473"/>
      <c r="GHW79" s="473"/>
      <c r="GHX79" s="473"/>
      <c r="GHY79" s="473"/>
      <c r="GHZ79" s="473"/>
      <c r="GIA79" s="473"/>
      <c r="GIB79" s="473"/>
      <c r="GIC79" s="473"/>
      <c r="GID79" s="473"/>
      <c r="GIE79" s="473"/>
      <c r="GIF79" s="473"/>
      <c r="GIG79" s="473"/>
      <c r="GIH79" s="473"/>
      <c r="GII79" s="473"/>
      <c r="GIJ79" s="473"/>
      <c r="GIK79" s="473"/>
      <c r="GIL79" s="473"/>
      <c r="GIM79" s="473"/>
      <c r="GIN79" s="473"/>
      <c r="GIO79" s="473"/>
      <c r="GIP79" s="473"/>
      <c r="GIQ79" s="473"/>
      <c r="GIR79" s="473"/>
      <c r="GIS79" s="473"/>
      <c r="GIT79" s="473"/>
      <c r="GIU79" s="473"/>
      <c r="GIV79" s="473"/>
      <c r="GIW79" s="473"/>
      <c r="GIX79" s="473"/>
      <c r="GIY79" s="473"/>
      <c r="GIZ79" s="473"/>
      <c r="GJA79" s="473"/>
      <c r="GJB79" s="473"/>
      <c r="GJC79" s="473"/>
      <c r="GJD79" s="473"/>
      <c r="GJE79" s="473"/>
      <c r="GJF79" s="473"/>
      <c r="GJG79" s="473"/>
      <c r="GJH79" s="473"/>
      <c r="GJI79" s="473"/>
      <c r="GJJ79" s="473"/>
      <c r="GJK79" s="473"/>
      <c r="GJL79" s="473"/>
      <c r="GJM79" s="473"/>
      <c r="GJN79" s="473"/>
      <c r="GJO79" s="473"/>
      <c r="GJP79" s="473"/>
      <c r="GJQ79" s="473"/>
      <c r="GJR79" s="473"/>
      <c r="GJS79" s="473"/>
      <c r="GJT79" s="473"/>
      <c r="GJU79" s="473"/>
      <c r="GJV79" s="473"/>
      <c r="GJW79" s="473"/>
      <c r="GJX79" s="473"/>
      <c r="GJY79" s="473"/>
      <c r="GJZ79" s="473"/>
      <c r="GKA79" s="473"/>
      <c r="GKB79" s="473"/>
      <c r="GKC79" s="473"/>
      <c r="GKD79" s="473"/>
      <c r="GKE79" s="473"/>
      <c r="GKF79" s="473"/>
      <c r="GKG79" s="473"/>
      <c r="GKH79" s="473"/>
      <c r="GKI79" s="473"/>
      <c r="GKJ79" s="473"/>
      <c r="GKK79" s="473"/>
      <c r="GKL79" s="473"/>
      <c r="GKM79" s="473"/>
      <c r="GKN79" s="473"/>
      <c r="GKO79" s="473"/>
      <c r="GKP79" s="473"/>
      <c r="GKQ79" s="473"/>
      <c r="GKR79" s="473"/>
      <c r="GKS79" s="473"/>
      <c r="GKT79" s="473"/>
      <c r="GKU79" s="473"/>
      <c r="GKV79" s="473"/>
      <c r="GKW79" s="473"/>
      <c r="GKX79" s="473"/>
      <c r="GKY79" s="473"/>
      <c r="GKZ79" s="473"/>
      <c r="GLA79" s="473"/>
      <c r="GLB79" s="473"/>
      <c r="GLC79" s="473"/>
      <c r="GLD79" s="473"/>
      <c r="GLE79" s="473"/>
      <c r="GLF79" s="473"/>
      <c r="GLG79" s="473"/>
      <c r="GLH79" s="473"/>
      <c r="GLI79" s="473"/>
      <c r="GLJ79" s="473"/>
      <c r="GLK79" s="473"/>
      <c r="GLL79" s="473"/>
      <c r="GLM79" s="473"/>
      <c r="GLN79" s="473"/>
      <c r="GLO79" s="473"/>
      <c r="GLP79" s="473"/>
      <c r="GLQ79" s="473"/>
      <c r="GLR79" s="473"/>
      <c r="GLS79" s="473"/>
      <c r="GLT79" s="473"/>
      <c r="GLU79" s="473"/>
      <c r="GLV79" s="473"/>
      <c r="GLW79" s="473"/>
      <c r="GLX79" s="473"/>
      <c r="GLY79" s="473"/>
      <c r="GLZ79" s="473"/>
      <c r="GMA79" s="473"/>
      <c r="GMB79" s="473"/>
      <c r="GMC79" s="473"/>
      <c r="GMD79" s="473"/>
      <c r="GME79" s="473"/>
      <c r="GMF79" s="473"/>
      <c r="GMG79" s="473"/>
      <c r="GMH79" s="473"/>
      <c r="GMI79" s="473"/>
      <c r="GMJ79" s="473"/>
      <c r="GMK79" s="473"/>
      <c r="GML79" s="473"/>
      <c r="GMM79" s="473"/>
      <c r="GMN79" s="473"/>
      <c r="GMO79" s="473"/>
      <c r="GMP79" s="473"/>
      <c r="GMQ79" s="473"/>
      <c r="GMR79" s="473"/>
      <c r="GMS79" s="473"/>
      <c r="GMT79" s="473"/>
      <c r="GMU79" s="473"/>
      <c r="GMV79" s="473"/>
      <c r="GMW79" s="473"/>
      <c r="GMX79" s="473"/>
      <c r="GMY79" s="473"/>
      <c r="GMZ79" s="473"/>
      <c r="GNA79" s="473"/>
      <c r="GNB79" s="473"/>
      <c r="GNC79" s="473"/>
      <c r="GND79" s="473"/>
      <c r="GNE79" s="473"/>
      <c r="GNF79" s="473"/>
      <c r="GNG79" s="473"/>
      <c r="GNH79" s="473"/>
      <c r="GNI79" s="473"/>
      <c r="GNJ79" s="473"/>
      <c r="GNK79" s="473"/>
      <c r="GNL79" s="473"/>
      <c r="GNM79" s="473"/>
      <c r="GNN79" s="473"/>
      <c r="GNO79" s="473"/>
      <c r="GNP79" s="473"/>
      <c r="GNQ79" s="473"/>
      <c r="GNR79" s="473"/>
      <c r="GNS79" s="473"/>
      <c r="GNT79" s="473"/>
      <c r="GNU79" s="473"/>
      <c r="GNV79" s="473"/>
      <c r="GNW79" s="473"/>
      <c r="GNX79" s="473"/>
      <c r="GNY79" s="473"/>
      <c r="GNZ79" s="473"/>
      <c r="GOA79" s="473"/>
      <c r="GOB79" s="473"/>
      <c r="GOC79" s="473"/>
      <c r="GOD79" s="473"/>
      <c r="GOE79" s="473"/>
      <c r="GOF79" s="473"/>
      <c r="GOG79" s="473"/>
      <c r="GOH79" s="473"/>
      <c r="GOI79" s="473"/>
      <c r="GOJ79" s="473"/>
      <c r="GOK79" s="473"/>
      <c r="GOL79" s="473"/>
      <c r="GOM79" s="473"/>
      <c r="GON79" s="473"/>
      <c r="GOO79" s="473"/>
      <c r="GOP79" s="473"/>
      <c r="GOQ79" s="473"/>
      <c r="GOR79" s="473"/>
      <c r="GOS79" s="473"/>
      <c r="GOT79" s="473"/>
      <c r="GOU79" s="473"/>
      <c r="GOV79" s="473"/>
      <c r="GOW79" s="473"/>
      <c r="GOX79" s="473"/>
      <c r="GOY79" s="473"/>
      <c r="GOZ79" s="473"/>
      <c r="GPA79" s="473"/>
      <c r="GPB79" s="473"/>
      <c r="GPC79" s="473"/>
      <c r="GPD79" s="473"/>
      <c r="GPE79" s="473"/>
      <c r="GPF79" s="473"/>
      <c r="GPG79" s="473"/>
      <c r="GPH79" s="473"/>
      <c r="GPI79" s="473"/>
      <c r="GPJ79" s="473"/>
      <c r="GPK79" s="473"/>
      <c r="GPL79" s="473"/>
      <c r="GPM79" s="473"/>
      <c r="GPN79" s="473"/>
      <c r="GPO79" s="473"/>
      <c r="GPP79" s="473"/>
      <c r="GPQ79" s="473"/>
      <c r="GPR79" s="473"/>
      <c r="GPS79" s="473"/>
      <c r="GPT79" s="473"/>
      <c r="GPU79" s="473"/>
      <c r="GPV79" s="473"/>
      <c r="GPW79" s="473"/>
      <c r="GPX79" s="473"/>
      <c r="GPY79" s="473"/>
      <c r="GPZ79" s="473"/>
      <c r="GQA79" s="473"/>
      <c r="GQB79" s="473"/>
      <c r="GQC79" s="473"/>
      <c r="GQD79" s="473"/>
      <c r="GQE79" s="473"/>
      <c r="GQF79" s="473"/>
      <c r="GQG79" s="473"/>
      <c r="GQH79" s="473"/>
      <c r="GQI79" s="473"/>
      <c r="GQJ79" s="473"/>
      <c r="GQK79" s="473"/>
      <c r="GQL79" s="473"/>
      <c r="GQM79" s="473"/>
      <c r="GQN79" s="473"/>
      <c r="GQO79" s="473"/>
      <c r="GQP79" s="473"/>
      <c r="GQQ79" s="473"/>
      <c r="GQR79" s="473"/>
      <c r="GQS79" s="473"/>
      <c r="GQT79" s="473"/>
      <c r="GQU79" s="473"/>
      <c r="GQV79" s="473"/>
      <c r="GQW79" s="473"/>
      <c r="GQX79" s="473"/>
      <c r="GQY79" s="473"/>
      <c r="GQZ79" s="473"/>
      <c r="GRA79" s="473"/>
      <c r="GRB79" s="473"/>
      <c r="GRC79" s="473"/>
      <c r="GRD79" s="473"/>
      <c r="GRE79" s="473"/>
      <c r="GRF79" s="473"/>
      <c r="GRG79" s="473"/>
      <c r="GRH79" s="473"/>
      <c r="GRI79" s="473"/>
      <c r="GRJ79" s="473"/>
      <c r="GRK79" s="473"/>
      <c r="GRL79" s="473"/>
      <c r="GRM79" s="473"/>
      <c r="GRN79" s="473"/>
      <c r="GRO79" s="473"/>
      <c r="GRP79" s="473"/>
      <c r="GRQ79" s="473"/>
      <c r="GRR79" s="473"/>
      <c r="GRS79" s="473"/>
      <c r="GRT79" s="473"/>
      <c r="GRU79" s="473"/>
      <c r="GRV79" s="473"/>
      <c r="GRW79" s="473"/>
      <c r="GRX79" s="473"/>
      <c r="GRY79" s="473"/>
      <c r="GRZ79" s="473"/>
      <c r="GSA79" s="473"/>
      <c r="GSB79" s="473"/>
      <c r="GSC79" s="473"/>
      <c r="GSD79" s="473"/>
      <c r="GSE79" s="473"/>
      <c r="GSF79" s="473"/>
      <c r="GSG79" s="473"/>
      <c r="GSH79" s="473"/>
      <c r="GSI79" s="473"/>
      <c r="GSJ79" s="473"/>
      <c r="GSK79" s="473"/>
      <c r="GSL79" s="473"/>
      <c r="GSM79" s="473"/>
      <c r="GSN79" s="473"/>
      <c r="GSO79" s="473"/>
      <c r="GSP79" s="473"/>
      <c r="GSQ79" s="473"/>
      <c r="GSR79" s="473"/>
      <c r="GSS79" s="473"/>
      <c r="GST79" s="473"/>
      <c r="GSU79" s="473"/>
      <c r="GSV79" s="473"/>
      <c r="GSW79" s="473"/>
      <c r="GSX79" s="473"/>
      <c r="GSY79" s="473"/>
      <c r="GSZ79" s="473"/>
      <c r="GTA79" s="473"/>
      <c r="GTB79" s="473"/>
      <c r="GTC79" s="473"/>
      <c r="GTD79" s="473"/>
      <c r="GTE79" s="473"/>
      <c r="GTF79" s="473"/>
      <c r="GTG79" s="473"/>
      <c r="GTH79" s="473"/>
      <c r="GTI79" s="473"/>
      <c r="GTJ79" s="473"/>
      <c r="GTK79" s="473"/>
      <c r="GTL79" s="473"/>
      <c r="GTM79" s="473"/>
      <c r="GTN79" s="473"/>
      <c r="GTO79" s="473"/>
      <c r="GTP79" s="473"/>
      <c r="GTQ79" s="473"/>
      <c r="GTR79" s="473"/>
      <c r="GTS79" s="473"/>
      <c r="GTT79" s="473"/>
      <c r="GTU79" s="473"/>
      <c r="GTV79" s="473"/>
      <c r="GTW79" s="473"/>
      <c r="GTX79" s="473"/>
      <c r="GTY79" s="473"/>
      <c r="GTZ79" s="473"/>
      <c r="GUA79" s="473"/>
      <c r="GUB79" s="473"/>
      <c r="GUC79" s="473"/>
      <c r="GUD79" s="473"/>
      <c r="GUE79" s="473"/>
      <c r="GUF79" s="473"/>
      <c r="GUG79" s="473"/>
      <c r="GUH79" s="473"/>
      <c r="GUI79" s="473"/>
      <c r="GUJ79" s="473"/>
      <c r="GUK79" s="473"/>
      <c r="GUL79" s="473"/>
      <c r="GUM79" s="473"/>
      <c r="GUN79" s="473"/>
      <c r="GUO79" s="473"/>
      <c r="GUP79" s="473"/>
      <c r="GUQ79" s="473"/>
      <c r="GUR79" s="473"/>
      <c r="GUS79" s="473"/>
      <c r="GUT79" s="473"/>
      <c r="GUU79" s="473"/>
      <c r="GUV79" s="473"/>
      <c r="GUW79" s="473"/>
      <c r="GUX79" s="473"/>
      <c r="GUY79" s="473"/>
      <c r="GUZ79" s="473"/>
      <c r="GVA79" s="473"/>
      <c r="GVB79" s="473"/>
      <c r="GVC79" s="473"/>
      <c r="GVD79" s="473"/>
      <c r="GVE79" s="473"/>
      <c r="GVF79" s="473"/>
      <c r="GVG79" s="473"/>
      <c r="GVH79" s="473"/>
      <c r="GVI79" s="473"/>
      <c r="GVJ79" s="473"/>
      <c r="GVK79" s="473"/>
      <c r="GVL79" s="473"/>
      <c r="GVM79" s="473"/>
      <c r="GVN79" s="473"/>
      <c r="GVO79" s="473"/>
      <c r="GVP79" s="473"/>
      <c r="GVQ79" s="473"/>
      <c r="GVR79" s="473"/>
      <c r="GVS79" s="473"/>
      <c r="GVT79" s="473"/>
      <c r="GVU79" s="473"/>
      <c r="GVV79" s="473"/>
      <c r="GVW79" s="473"/>
      <c r="GVX79" s="473"/>
      <c r="GVY79" s="473"/>
      <c r="GVZ79" s="473"/>
      <c r="GWA79" s="473"/>
      <c r="GWB79" s="473"/>
      <c r="GWC79" s="473"/>
      <c r="GWD79" s="473"/>
      <c r="GWE79" s="473"/>
      <c r="GWF79" s="473"/>
      <c r="GWG79" s="473"/>
      <c r="GWH79" s="473"/>
      <c r="GWI79" s="473"/>
      <c r="GWJ79" s="473"/>
      <c r="GWK79" s="473"/>
      <c r="GWL79" s="473"/>
      <c r="GWM79" s="473"/>
      <c r="GWN79" s="473"/>
      <c r="GWO79" s="473"/>
      <c r="GWP79" s="473"/>
      <c r="GWQ79" s="473"/>
      <c r="GWR79" s="473"/>
      <c r="GWS79" s="473"/>
      <c r="GWT79" s="473"/>
      <c r="GWU79" s="473"/>
      <c r="GWV79" s="473"/>
      <c r="GWW79" s="473"/>
      <c r="GWX79" s="473"/>
      <c r="GWY79" s="473"/>
      <c r="GWZ79" s="473"/>
      <c r="GXA79" s="473"/>
      <c r="GXB79" s="473"/>
      <c r="GXC79" s="473"/>
      <c r="GXD79" s="473"/>
      <c r="GXE79" s="473"/>
      <c r="GXF79" s="473"/>
      <c r="GXG79" s="473"/>
      <c r="GXH79" s="473"/>
      <c r="GXI79" s="473"/>
      <c r="GXJ79" s="473"/>
      <c r="GXK79" s="473"/>
      <c r="GXL79" s="473"/>
      <c r="GXM79" s="473"/>
      <c r="GXN79" s="473"/>
      <c r="GXO79" s="473"/>
      <c r="GXP79" s="473"/>
      <c r="GXQ79" s="473"/>
      <c r="GXR79" s="473"/>
      <c r="GXS79" s="473"/>
      <c r="GXT79" s="473"/>
      <c r="GXU79" s="473"/>
      <c r="GXV79" s="473"/>
      <c r="GXW79" s="473"/>
      <c r="GXX79" s="473"/>
      <c r="GXY79" s="473"/>
      <c r="GXZ79" s="473"/>
      <c r="GYA79" s="473"/>
      <c r="GYB79" s="473"/>
      <c r="GYC79" s="473"/>
      <c r="GYD79" s="473"/>
      <c r="GYE79" s="473"/>
      <c r="GYF79" s="473"/>
      <c r="GYG79" s="473"/>
      <c r="GYH79" s="473"/>
      <c r="GYI79" s="473"/>
      <c r="GYJ79" s="473"/>
      <c r="GYK79" s="473"/>
      <c r="GYL79" s="473"/>
      <c r="GYM79" s="473"/>
      <c r="GYN79" s="473"/>
      <c r="GYO79" s="473"/>
      <c r="GYP79" s="473"/>
      <c r="GYQ79" s="473"/>
      <c r="GYR79" s="473"/>
      <c r="GYS79" s="473"/>
      <c r="GYT79" s="473"/>
      <c r="GYU79" s="473"/>
      <c r="GYV79" s="473"/>
      <c r="GYW79" s="473"/>
      <c r="GYX79" s="473"/>
      <c r="GYY79" s="473"/>
      <c r="GYZ79" s="473"/>
      <c r="GZA79" s="473"/>
      <c r="GZB79" s="473"/>
      <c r="GZC79" s="473"/>
      <c r="GZD79" s="473"/>
      <c r="GZE79" s="473"/>
      <c r="GZF79" s="473"/>
      <c r="GZG79" s="473"/>
      <c r="GZH79" s="473"/>
      <c r="GZI79" s="473"/>
      <c r="GZJ79" s="473"/>
      <c r="GZK79" s="473"/>
      <c r="GZL79" s="473"/>
      <c r="GZM79" s="473"/>
      <c r="GZN79" s="473"/>
      <c r="GZO79" s="473"/>
      <c r="GZP79" s="473"/>
      <c r="GZQ79" s="473"/>
      <c r="GZR79" s="473"/>
      <c r="GZS79" s="473"/>
      <c r="GZT79" s="473"/>
      <c r="GZU79" s="473"/>
      <c r="GZV79" s="473"/>
      <c r="GZW79" s="473"/>
      <c r="GZX79" s="473"/>
      <c r="GZY79" s="473"/>
      <c r="GZZ79" s="473"/>
      <c r="HAA79" s="473"/>
      <c r="HAB79" s="473"/>
      <c r="HAC79" s="473"/>
      <c r="HAD79" s="473"/>
      <c r="HAE79" s="473"/>
      <c r="HAF79" s="473"/>
      <c r="HAG79" s="473"/>
      <c r="HAH79" s="473"/>
      <c r="HAI79" s="473"/>
      <c r="HAJ79" s="473"/>
      <c r="HAK79" s="473"/>
      <c r="HAL79" s="473"/>
      <c r="HAM79" s="473"/>
      <c r="HAN79" s="473"/>
      <c r="HAO79" s="473"/>
      <c r="HAP79" s="473"/>
      <c r="HAQ79" s="473"/>
      <c r="HAR79" s="473"/>
      <c r="HAS79" s="473"/>
      <c r="HAT79" s="473"/>
      <c r="HAU79" s="473"/>
      <c r="HAV79" s="473"/>
      <c r="HAW79" s="473"/>
      <c r="HAX79" s="473"/>
      <c r="HAY79" s="473"/>
      <c r="HAZ79" s="473"/>
      <c r="HBA79" s="473"/>
      <c r="HBB79" s="473"/>
      <c r="HBC79" s="473"/>
      <c r="HBD79" s="473"/>
      <c r="HBE79" s="473"/>
      <c r="HBF79" s="473"/>
      <c r="HBG79" s="473"/>
      <c r="HBH79" s="473"/>
      <c r="HBI79" s="473"/>
      <c r="HBJ79" s="473"/>
      <c r="HBK79" s="473"/>
      <c r="HBL79" s="473"/>
      <c r="HBM79" s="473"/>
      <c r="HBN79" s="473"/>
      <c r="HBO79" s="473"/>
      <c r="HBP79" s="473"/>
      <c r="HBQ79" s="473"/>
      <c r="HBR79" s="473"/>
      <c r="HBS79" s="473"/>
      <c r="HBT79" s="473"/>
      <c r="HBU79" s="473"/>
      <c r="HBV79" s="473"/>
      <c r="HBW79" s="473"/>
      <c r="HBX79" s="473"/>
      <c r="HBY79" s="473"/>
      <c r="HBZ79" s="473"/>
      <c r="HCA79" s="473"/>
      <c r="HCB79" s="473"/>
      <c r="HCC79" s="473"/>
      <c r="HCD79" s="473"/>
      <c r="HCE79" s="473"/>
      <c r="HCF79" s="473"/>
      <c r="HCG79" s="473"/>
      <c r="HCH79" s="473"/>
      <c r="HCI79" s="473"/>
      <c r="HCJ79" s="473"/>
      <c r="HCK79" s="473"/>
      <c r="HCL79" s="473"/>
      <c r="HCM79" s="473"/>
      <c r="HCN79" s="473"/>
      <c r="HCO79" s="473"/>
      <c r="HCP79" s="473"/>
      <c r="HCQ79" s="473"/>
      <c r="HCR79" s="473"/>
      <c r="HCS79" s="473"/>
      <c r="HCT79" s="473"/>
      <c r="HCU79" s="473"/>
      <c r="HCV79" s="473"/>
      <c r="HCW79" s="473"/>
      <c r="HCX79" s="473"/>
      <c r="HCY79" s="473"/>
      <c r="HCZ79" s="473"/>
      <c r="HDA79" s="473"/>
      <c r="HDB79" s="473"/>
      <c r="HDC79" s="473"/>
      <c r="HDD79" s="473"/>
      <c r="HDE79" s="473"/>
      <c r="HDF79" s="473"/>
      <c r="HDG79" s="473"/>
      <c r="HDH79" s="473"/>
      <c r="HDI79" s="473"/>
      <c r="HDJ79" s="473"/>
      <c r="HDK79" s="473"/>
      <c r="HDL79" s="473"/>
      <c r="HDM79" s="473"/>
      <c r="HDN79" s="473"/>
      <c r="HDO79" s="473"/>
      <c r="HDP79" s="473"/>
      <c r="HDQ79" s="473"/>
      <c r="HDR79" s="473"/>
      <c r="HDS79" s="473"/>
      <c r="HDT79" s="473"/>
      <c r="HDU79" s="473"/>
      <c r="HDV79" s="473"/>
      <c r="HDW79" s="473"/>
      <c r="HDX79" s="473"/>
      <c r="HDY79" s="473"/>
      <c r="HDZ79" s="473"/>
      <c r="HEA79" s="473"/>
      <c r="HEB79" s="473"/>
      <c r="HEC79" s="473"/>
      <c r="HED79" s="473"/>
      <c r="HEE79" s="473"/>
      <c r="HEF79" s="473"/>
      <c r="HEG79" s="473"/>
      <c r="HEH79" s="473"/>
      <c r="HEI79" s="473"/>
      <c r="HEJ79" s="473"/>
      <c r="HEK79" s="473"/>
      <c r="HEL79" s="473"/>
      <c r="HEM79" s="473"/>
      <c r="HEN79" s="473"/>
      <c r="HEO79" s="473"/>
      <c r="HEP79" s="473"/>
      <c r="HEQ79" s="473"/>
      <c r="HER79" s="473"/>
      <c r="HES79" s="473"/>
      <c r="HET79" s="473"/>
      <c r="HEU79" s="473"/>
      <c r="HEV79" s="473"/>
      <c r="HEW79" s="473"/>
      <c r="HEX79" s="473"/>
      <c r="HEY79" s="473"/>
      <c r="HEZ79" s="473"/>
      <c r="HFA79" s="473"/>
      <c r="HFB79" s="473"/>
      <c r="HFC79" s="473"/>
      <c r="HFD79" s="473"/>
      <c r="HFE79" s="473"/>
      <c r="HFF79" s="473"/>
      <c r="HFG79" s="473"/>
      <c r="HFH79" s="473"/>
      <c r="HFI79" s="473"/>
      <c r="HFJ79" s="473"/>
      <c r="HFK79" s="473"/>
      <c r="HFL79" s="473"/>
      <c r="HFM79" s="473"/>
      <c r="HFN79" s="473"/>
      <c r="HFO79" s="473"/>
      <c r="HFP79" s="473"/>
      <c r="HFQ79" s="473"/>
      <c r="HFR79" s="473"/>
      <c r="HFS79" s="473"/>
      <c r="HFT79" s="473"/>
      <c r="HFU79" s="473"/>
      <c r="HFV79" s="473"/>
      <c r="HFW79" s="473"/>
      <c r="HFX79" s="473"/>
      <c r="HFY79" s="473"/>
      <c r="HFZ79" s="473"/>
      <c r="HGA79" s="473"/>
      <c r="HGB79" s="473"/>
      <c r="HGC79" s="473"/>
      <c r="HGD79" s="473"/>
      <c r="HGE79" s="473"/>
      <c r="HGF79" s="473"/>
      <c r="HGG79" s="473"/>
      <c r="HGH79" s="473"/>
      <c r="HGI79" s="473"/>
      <c r="HGJ79" s="473"/>
      <c r="HGK79" s="473"/>
      <c r="HGL79" s="473"/>
      <c r="HGM79" s="473"/>
      <c r="HGN79" s="473"/>
      <c r="HGO79" s="473"/>
      <c r="HGP79" s="473"/>
      <c r="HGQ79" s="473"/>
      <c r="HGR79" s="473"/>
      <c r="HGS79" s="473"/>
      <c r="HGT79" s="473"/>
      <c r="HGU79" s="473"/>
      <c r="HGV79" s="473"/>
      <c r="HGW79" s="473"/>
      <c r="HGX79" s="473"/>
      <c r="HGY79" s="473"/>
      <c r="HGZ79" s="473"/>
      <c r="HHA79" s="473"/>
      <c r="HHB79" s="473"/>
      <c r="HHC79" s="473"/>
      <c r="HHD79" s="473"/>
      <c r="HHE79" s="473"/>
      <c r="HHF79" s="473"/>
      <c r="HHG79" s="473"/>
      <c r="HHH79" s="473"/>
      <c r="HHI79" s="473"/>
      <c r="HHJ79" s="473"/>
      <c r="HHK79" s="473"/>
      <c r="HHL79" s="473"/>
      <c r="HHM79" s="473"/>
      <c r="HHN79" s="473"/>
      <c r="HHO79" s="473"/>
      <c r="HHP79" s="473"/>
      <c r="HHQ79" s="473"/>
      <c r="HHR79" s="473"/>
      <c r="HHS79" s="473"/>
      <c r="HHT79" s="473"/>
      <c r="HHU79" s="473"/>
      <c r="HHV79" s="473"/>
      <c r="HHW79" s="473"/>
      <c r="HHX79" s="473"/>
      <c r="HHY79" s="473"/>
      <c r="HHZ79" s="473"/>
      <c r="HIA79" s="473"/>
      <c r="HIB79" s="473"/>
      <c r="HIC79" s="473"/>
      <c r="HID79" s="473"/>
      <c r="HIE79" s="473"/>
      <c r="HIF79" s="473"/>
      <c r="HIG79" s="473"/>
      <c r="HIH79" s="473"/>
      <c r="HII79" s="473"/>
      <c r="HIJ79" s="473"/>
      <c r="HIK79" s="473"/>
      <c r="HIL79" s="473"/>
      <c r="HIM79" s="473"/>
      <c r="HIN79" s="473"/>
      <c r="HIO79" s="473"/>
      <c r="HIP79" s="473"/>
      <c r="HIQ79" s="473"/>
      <c r="HIR79" s="473"/>
      <c r="HIS79" s="473"/>
      <c r="HIT79" s="473"/>
      <c r="HIU79" s="473"/>
      <c r="HIV79" s="473"/>
      <c r="HIW79" s="473"/>
      <c r="HIX79" s="473"/>
      <c r="HIY79" s="473"/>
      <c r="HIZ79" s="473"/>
      <c r="HJA79" s="473"/>
      <c r="HJB79" s="473"/>
      <c r="HJC79" s="473"/>
      <c r="HJD79" s="473"/>
      <c r="HJE79" s="473"/>
      <c r="HJF79" s="473"/>
      <c r="HJG79" s="473"/>
      <c r="HJH79" s="473"/>
      <c r="HJI79" s="473"/>
      <c r="HJJ79" s="473"/>
      <c r="HJK79" s="473"/>
      <c r="HJL79" s="473"/>
      <c r="HJM79" s="473"/>
      <c r="HJN79" s="473"/>
      <c r="HJO79" s="473"/>
      <c r="HJP79" s="473"/>
      <c r="HJQ79" s="473"/>
      <c r="HJR79" s="473"/>
      <c r="HJS79" s="473"/>
      <c r="HJT79" s="473"/>
      <c r="HJU79" s="473"/>
      <c r="HJV79" s="473"/>
      <c r="HJW79" s="473"/>
      <c r="HJX79" s="473"/>
      <c r="HJY79" s="473"/>
      <c r="HJZ79" s="473"/>
      <c r="HKA79" s="473"/>
      <c r="HKB79" s="473"/>
      <c r="HKC79" s="473"/>
      <c r="HKD79" s="473"/>
      <c r="HKE79" s="473"/>
      <c r="HKF79" s="473"/>
      <c r="HKG79" s="473"/>
      <c r="HKH79" s="473"/>
      <c r="HKI79" s="473"/>
      <c r="HKJ79" s="473"/>
      <c r="HKK79" s="473"/>
      <c r="HKL79" s="473"/>
      <c r="HKM79" s="473"/>
      <c r="HKN79" s="473"/>
      <c r="HKO79" s="473"/>
      <c r="HKP79" s="473"/>
      <c r="HKQ79" s="473"/>
      <c r="HKR79" s="473"/>
      <c r="HKS79" s="473"/>
      <c r="HKT79" s="473"/>
      <c r="HKU79" s="473"/>
      <c r="HKV79" s="473"/>
      <c r="HKW79" s="473"/>
      <c r="HKX79" s="473"/>
      <c r="HKY79" s="473"/>
      <c r="HKZ79" s="473"/>
      <c r="HLA79" s="473"/>
      <c r="HLB79" s="473"/>
      <c r="HLC79" s="473"/>
      <c r="HLD79" s="473"/>
      <c r="HLE79" s="473"/>
      <c r="HLF79" s="473"/>
      <c r="HLG79" s="473"/>
      <c r="HLH79" s="473"/>
      <c r="HLI79" s="473"/>
      <c r="HLJ79" s="473"/>
      <c r="HLK79" s="473"/>
      <c r="HLL79" s="473"/>
      <c r="HLM79" s="473"/>
      <c r="HLN79" s="473"/>
      <c r="HLO79" s="473"/>
      <c r="HLP79" s="473"/>
      <c r="HLQ79" s="473"/>
      <c r="HLR79" s="473"/>
      <c r="HLS79" s="473"/>
      <c r="HLT79" s="473"/>
      <c r="HLU79" s="473"/>
      <c r="HLV79" s="473"/>
      <c r="HLW79" s="473"/>
      <c r="HLX79" s="473"/>
      <c r="HLY79" s="473"/>
      <c r="HLZ79" s="473"/>
      <c r="HMA79" s="473"/>
      <c r="HMB79" s="473"/>
      <c r="HMC79" s="473"/>
      <c r="HMD79" s="473"/>
      <c r="HME79" s="473"/>
      <c r="HMF79" s="473"/>
      <c r="HMG79" s="473"/>
      <c r="HMH79" s="473"/>
      <c r="HMI79" s="473"/>
      <c r="HMJ79" s="473"/>
      <c r="HMK79" s="473"/>
      <c r="HML79" s="473"/>
      <c r="HMM79" s="473"/>
      <c r="HMN79" s="473"/>
      <c r="HMO79" s="473"/>
      <c r="HMP79" s="473"/>
      <c r="HMQ79" s="473"/>
      <c r="HMR79" s="473"/>
      <c r="HMS79" s="473"/>
      <c r="HMT79" s="473"/>
      <c r="HMU79" s="473"/>
      <c r="HMV79" s="473"/>
      <c r="HMW79" s="473"/>
      <c r="HMX79" s="473"/>
      <c r="HMY79" s="473"/>
      <c r="HMZ79" s="473"/>
      <c r="HNA79" s="473"/>
      <c r="HNB79" s="473"/>
      <c r="HNC79" s="473"/>
      <c r="HND79" s="473"/>
      <c r="HNE79" s="473"/>
      <c r="HNF79" s="473"/>
      <c r="HNG79" s="473"/>
      <c r="HNH79" s="473"/>
      <c r="HNI79" s="473"/>
      <c r="HNJ79" s="473"/>
      <c r="HNK79" s="473"/>
      <c r="HNL79" s="473"/>
      <c r="HNM79" s="473"/>
      <c r="HNN79" s="473"/>
      <c r="HNO79" s="473"/>
      <c r="HNP79" s="473"/>
      <c r="HNQ79" s="473"/>
      <c r="HNR79" s="473"/>
      <c r="HNS79" s="473"/>
      <c r="HNT79" s="473"/>
      <c r="HNU79" s="473"/>
      <c r="HNV79" s="473"/>
      <c r="HNW79" s="473"/>
      <c r="HNX79" s="473"/>
      <c r="HNY79" s="473"/>
      <c r="HNZ79" s="473"/>
      <c r="HOA79" s="473"/>
      <c r="HOB79" s="473"/>
      <c r="HOC79" s="473"/>
      <c r="HOD79" s="473"/>
      <c r="HOE79" s="473"/>
      <c r="HOF79" s="473"/>
      <c r="HOG79" s="473"/>
      <c r="HOH79" s="473"/>
      <c r="HOI79" s="473"/>
      <c r="HOJ79" s="473"/>
      <c r="HOK79" s="473"/>
      <c r="HOL79" s="473"/>
      <c r="HOM79" s="473"/>
      <c r="HON79" s="473"/>
      <c r="HOO79" s="473"/>
      <c r="HOP79" s="473"/>
      <c r="HOQ79" s="473"/>
      <c r="HOR79" s="473"/>
      <c r="HOS79" s="473"/>
      <c r="HOT79" s="473"/>
      <c r="HOU79" s="473"/>
      <c r="HOV79" s="473"/>
      <c r="HOW79" s="473"/>
      <c r="HOX79" s="473"/>
      <c r="HOY79" s="473"/>
      <c r="HOZ79" s="473"/>
      <c r="HPA79" s="473"/>
      <c r="HPB79" s="473"/>
      <c r="HPC79" s="473"/>
      <c r="HPD79" s="473"/>
      <c r="HPE79" s="473"/>
      <c r="HPF79" s="473"/>
      <c r="HPG79" s="473"/>
      <c r="HPH79" s="473"/>
      <c r="HPI79" s="473"/>
      <c r="HPJ79" s="473"/>
      <c r="HPK79" s="473"/>
      <c r="HPL79" s="473"/>
      <c r="HPM79" s="473"/>
      <c r="HPN79" s="473"/>
      <c r="HPO79" s="473"/>
      <c r="HPP79" s="473"/>
      <c r="HPQ79" s="473"/>
      <c r="HPR79" s="473"/>
      <c r="HPS79" s="473"/>
      <c r="HPT79" s="473"/>
      <c r="HPU79" s="473"/>
      <c r="HPV79" s="473"/>
      <c r="HPW79" s="473"/>
      <c r="HPX79" s="473"/>
      <c r="HPY79" s="473"/>
      <c r="HPZ79" s="473"/>
      <c r="HQA79" s="473"/>
      <c r="HQB79" s="473"/>
      <c r="HQC79" s="473"/>
      <c r="HQD79" s="473"/>
      <c r="HQE79" s="473"/>
      <c r="HQF79" s="473"/>
      <c r="HQG79" s="473"/>
      <c r="HQH79" s="473"/>
      <c r="HQI79" s="473"/>
      <c r="HQJ79" s="473"/>
      <c r="HQK79" s="473"/>
      <c r="HQL79" s="473"/>
      <c r="HQM79" s="473"/>
      <c r="HQN79" s="473"/>
      <c r="HQO79" s="473"/>
      <c r="HQP79" s="473"/>
      <c r="HQQ79" s="473"/>
      <c r="HQR79" s="473"/>
      <c r="HQS79" s="473"/>
      <c r="HQT79" s="473"/>
      <c r="HQU79" s="473"/>
      <c r="HQV79" s="473"/>
      <c r="HQW79" s="473"/>
      <c r="HQX79" s="473"/>
      <c r="HQY79" s="473"/>
      <c r="HQZ79" s="473"/>
      <c r="HRA79" s="473"/>
      <c r="HRB79" s="473"/>
      <c r="HRC79" s="473"/>
      <c r="HRD79" s="473"/>
      <c r="HRE79" s="473"/>
      <c r="HRF79" s="473"/>
      <c r="HRG79" s="473"/>
      <c r="HRH79" s="473"/>
      <c r="HRI79" s="473"/>
      <c r="HRJ79" s="473"/>
      <c r="HRK79" s="473"/>
      <c r="HRL79" s="473"/>
      <c r="HRM79" s="473"/>
      <c r="HRN79" s="473"/>
      <c r="HRO79" s="473"/>
      <c r="HRP79" s="473"/>
      <c r="HRQ79" s="473"/>
      <c r="HRR79" s="473"/>
      <c r="HRS79" s="473"/>
      <c r="HRT79" s="473"/>
      <c r="HRU79" s="473"/>
      <c r="HRV79" s="473"/>
      <c r="HRW79" s="473"/>
      <c r="HRX79" s="473"/>
      <c r="HRY79" s="473"/>
      <c r="HRZ79" s="473"/>
      <c r="HSA79" s="473"/>
      <c r="HSB79" s="473"/>
      <c r="HSC79" s="473"/>
      <c r="HSD79" s="473"/>
      <c r="HSE79" s="473"/>
      <c r="HSF79" s="473"/>
      <c r="HSG79" s="473"/>
      <c r="HSH79" s="473"/>
      <c r="HSI79" s="473"/>
      <c r="HSJ79" s="473"/>
      <c r="HSK79" s="473"/>
      <c r="HSL79" s="473"/>
      <c r="HSM79" s="473"/>
      <c r="HSN79" s="473"/>
      <c r="HSO79" s="473"/>
      <c r="HSP79" s="473"/>
      <c r="HSQ79" s="473"/>
      <c r="HSR79" s="473"/>
      <c r="HSS79" s="473"/>
      <c r="HST79" s="473"/>
      <c r="HSU79" s="473"/>
      <c r="HSV79" s="473"/>
      <c r="HSW79" s="473"/>
      <c r="HSX79" s="473"/>
      <c r="HSY79" s="473"/>
      <c r="HSZ79" s="473"/>
      <c r="HTA79" s="473"/>
      <c r="HTB79" s="473"/>
      <c r="HTC79" s="473"/>
      <c r="HTD79" s="473"/>
      <c r="HTE79" s="473"/>
      <c r="HTF79" s="473"/>
      <c r="HTG79" s="473"/>
      <c r="HTH79" s="473"/>
      <c r="HTI79" s="473"/>
      <c r="HTJ79" s="473"/>
      <c r="HTK79" s="473"/>
      <c r="HTL79" s="473"/>
      <c r="HTM79" s="473"/>
      <c r="HTN79" s="473"/>
      <c r="HTO79" s="473"/>
      <c r="HTP79" s="473"/>
      <c r="HTQ79" s="473"/>
      <c r="HTR79" s="473"/>
      <c r="HTS79" s="473"/>
      <c r="HTT79" s="473"/>
      <c r="HTU79" s="473"/>
      <c r="HTV79" s="473"/>
      <c r="HTW79" s="473"/>
      <c r="HTX79" s="473"/>
      <c r="HTY79" s="473"/>
      <c r="HTZ79" s="473"/>
      <c r="HUA79" s="473"/>
      <c r="HUB79" s="473"/>
      <c r="HUC79" s="473"/>
      <c r="HUD79" s="473"/>
      <c r="HUE79" s="473"/>
      <c r="HUF79" s="473"/>
      <c r="HUG79" s="473"/>
      <c r="HUH79" s="473"/>
      <c r="HUI79" s="473"/>
      <c r="HUJ79" s="473"/>
      <c r="HUK79" s="473"/>
      <c r="HUL79" s="473"/>
      <c r="HUM79" s="473"/>
      <c r="HUN79" s="473"/>
      <c r="HUO79" s="473"/>
      <c r="HUP79" s="473"/>
      <c r="HUQ79" s="473"/>
      <c r="HUR79" s="473"/>
      <c r="HUS79" s="473"/>
      <c r="HUT79" s="473"/>
      <c r="HUU79" s="473"/>
      <c r="HUV79" s="473"/>
      <c r="HUW79" s="473"/>
      <c r="HUX79" s="473"/>
      <c r="HUY79" s="473"/>
      <c r="HUZ79" s="473"/>
      <c r="HVA79" s="473"/>
      <c r="HVB79" s="473"/>
      <c r="HVC79" s="473"/>
      <c r="HVD79" s="473"/>
      <c r="HVE79" s="473"/>
      <c r="HVF79" s="473"/>
      <c r="HVG79" s="473"/>
      <c r="HVH79" s="473"/>
      <c r="HVI79" s="473"/>
      <c r="HVJ79" s="473"/>
      <c r="HVK79" s="473"/>
      <c r="HVL79" s="473"/>
      <c r="HVM79" s="473"/>
      <c r="HVN79" s="473"/>
      <c r="HVO79" s="473"/>
      <c r="HVP79" s="473"/>
      <c r="HVQ79" s="473"/>
      <c r="HVR79" s="473"/>
      <c r="HVS79" s="473"/>
      <c r="HVT79" s="473"/>
      <c r="HVU79" s="473"/>
      <c r="HVV79" s="473"/>
      <c r="HVW79" s="473"/>
      <c r="HVX79" s="473"/>
      <c r="HVY79" s="473"/>
      <c r="HVZ79" s="473"/>
      <c r="HWA79" s="473"/>
      <c r="HWB79" s="473"/>
      <c r="HWC79" s="473"/>
      <c r="HWD79" s="473"/>
      <c r="HWE79" s="473"/>
      <c r="HWF79" s="473"/>
      <c r="HWG79" s="473"/>
      <c r="HWH79" s="473"/>
      <c r="HWI79" s="473"/>
      <c r="HWJ79" s="473"/>
      <c r="HWK79" s="473"/>
      <c r="HWL79" s="473"/>
      <c r="HWM79" s="473"/>
      <c r="HWN79" s="473"/>
      <c r="HWO79" s="473"/>
      <c r="HWP79" s="473"/>
      <c r="HWQ79" s="473"/>
      <c r="HWR79" s="473"/>
      <c r="HWS79" s="473"/>
      <c r="HWT79" s="473"/>
      <c r="HWU79" s="473"/>
      <c r="HWV79" s="473"/>
      <c r="HWW79" s="473"/>
      <c r="HWX79" s="473"/>
      <c r="HWY79" s="473"/>
      <c r="HWZ79" s="473"/>
      <c r="HXA79" s="473"/>
      <c r="HXB79" s="473"/>
      <c r="HXC79" s="473"/>
      <c r="HXD79" s="473"/>
      <c r="HXE79" s="473"/>
      <c r="HXF79" s="473"/>
      <c r="HXG79" s="473"/>
      <c r="HXH79" s="473"/>
      <c r="HXI79" s="473"/>
      <c r="HXJ79" s="473"/>
      <c r="HXK79" s="473"/>
      <c r="HXL79" s="473"/>
      <c r="HXM79" s="473"/>
      <c r="HXN79" s="473"/>
      <c r="HXO79" s="473"/>
      <c r="HXP79" s="473"/>
      <c r="HXQ79" s="473"/>
      <c r="HXR79" s="473"/>
      <c r="HXS79" s="473"/>
      <c r="HXT79" s="473"/>
      <c r="HXU79" s="473"/>
      <c r="HXV79" s="473"/>
      <c r="HXW79" s="473"/>
      <c r="HXX79" s="473"/>
      <c r="HXY79" s="473"/>
      <c r="HXZ79" s="473"/>
      <c r="HYA79" s="473"/>
      <c r="HYB79" s="473"/>
      <c r="HYC79" s="473"/>
      <c r="HYD79" s="473"/>
      <c r="HYE79" s="473"/>
      <c r="HYF79" s="473"/>
      <c r="HYG79" s="473"/>
      <c r="HYH79" s="473"/>
      <c r="HYI79" s="473"/>
      <c r="HYJ79" s="473"/>
      <c r="HYK79" s="473"/>
      <c r="HYL79" s="473"/>
      <c r="HYM79" s="473"/>
      <c r="HYN79" s="473"/>
      <c r="HYO79" s="473"/>
      <c r="HYP79" s="473"/>
      <c r="HYQ79" s="473"/>
      <c r="HYR79" s="473"/>
      <c r="HYS79" s="473"/>
      <c r="HYT79" s="473"/>
      <c r="HYU79" s="473"/>
      <c r="HYV79" s="473"/>
      <c r="HYW79" s="473"/>
      <c r="HYX79" s="473"/>
      <c r="HYY79" s="473"/>
      <c r="HYZ79" s="473"/>
      <c r="HZA79" s="473"/>
      <c r="HZB79" s="473"/>
      <c r="HZC79" s="473"/>
      <c r="HZD79" s="473"/>
      <c r="HZE79" s="473"/>
      <c r="HZF79" s="473"/>
      <c r="HZG79" s="473"/>
      <c r="HZH79" s="473"/>
      <c r="HZI79" s="473"/>
      <c r="HZJ79" s="473"/>
      <c r="HZK79" s="473"/>
      <c r="HZL79" s="473"/>
      <c r="HZM79" s="473"/>
      <c r="HZN79" s="473"/>
      <c r="HZO79" s="473"/>
      <c r="HZP79" s="473"/>
      <c r="HZQ79" s="473"/>
      <c r="HZR79" s="473"/>
      <c r="HZS79" s="473"/>
      <c r="HZT79" s="473"/>
      <c r="HZU79" s="473"/>
      <c r="HZV79" s="473"/>
      <c r="HZW79" s="473"/>
      <c r="HZX79" s="473"/>
      <c r="HZY79" s="473"/>
      <c r="HZZ79" s="473"/>
      <c r="IAA79" s="473"/>
      <c r="IAB79" s="473"/>
      <c r="IAC79" s="473"/>
      <c r="IAD79" s="473"/>
      <c r="IAE79" s="473"/>
      <c r="IAF79" s="473"/>
      <c r="IAG79" s="473"/>
      <c r="IAH79" s="473"/>
      <c r="IAI79" s="473"/>
      <c r="IAJ79" s="473"/>
      <c r="IAK79" s="473"/>
      <c r="IAL79" s="473"/>
      <c r="IAM79" s="473"/>
      <c r="IAN79" s="473"/>
      <c r="IAO79" s="473"/>
      <c r="IAP79" s="473"/>
      <c r="IAQ79" s="473"/>
      <c r="IAR79" s="473"/>
      <c r="IAS79" s="473"/>
      <c r="IAT79" s="473"/>
      <c r="IAU79" s="473"/>
      <c r="IAV79" s="473"/>
      <c r="IAW79" s="473"/>
      <c r="IAX79" s="473"/>
      <c r="IAY79" s="473"/>
      <c r="IAZ79" s="473"/>
      <c r="IBA79" s="473"/>
      <c r="IBB79" s="473"/>
      <c r="IBC79" s="473"/>
      <c r="IBD79" s="473"/>
      <c r="IBE79" s="473"/>
      <c r="IBF79" s="473"/>
      <c r="IBG79" s="473"/>
      <c r="IBH79" s="473"/>
      <c r="IBI79" s="473"/>
      <c r="IBJ79" s="473"/>
      <c r="IBK79" s="473"/>
      <c r="IBL79" s="473"/>
      <c r="IBM79" s="473"/>
      <c r="IBN79" s="473"/>
      <c r="IBO79" s="473"/>
      <c r="IBP79" s="473"/>
      <c r="IBQ79" s="473"/>
      <c r="IBR79" s="473"/>
      <c r="IBS79" s="473"/>
      <c r="IBT79" s="473"/>
      <c r="IBU79" s="473"/>
      <c r="IBV79" s="473"/>
      <c r="IBW79" s="473"/>
      <c r="IBX79" s="473"/>
      <c r="IBY79" s="473"/>
      <c r="IBZ79" s="473"/>
      <c r="ICA79" s="473"/>
      <c r="ICB79" s="473"/>
      <c r="ICC79" s="473"/>
      <c r="ICD79" s="473"/>
      <c r="ICE79" s="473"/>
      <c r="ICF79" s="473"/>
      <c r="ICG79" s="473"/>
      <c r="ICH79" s="473"/>
      <c r="ICI79" s="473"/>
      <c r="ICJ79" s="473"/>
      <c r="ICK79" s="473"/>
      <c r="ICL79" s="473"/>
      <c r="ICM79" s="473"/>
      <c r="ICN79" s="473"/>
      <c r="ICO79" s="473"/>
      <c r="ICP79" s="473"/>
      <c r="ICQ79" s="473"/>
      <c r="ICR79" s="473"/>
      <c r="ICS79" s="473"/>
      <c r="ICT79" s="473"/>
      <c r="ICU79" s="473"/>
      <c r="ICV79" s="473"/>
      <c r="ICW79" s="473"/>
      <c r="ICX79" s="473"/>
      <c r="ICY79" s="473"/>
      <c r="ICZ79" s="473"/>
      <c r="IDA79" s="473"/>
      <c r="IDB79" s="473"/>
      <c r="IDC79" s="473"/>
      <c r="IDD79" s="473"/>
      <c r="IDE79" s="473"/>
      <c r="IDF79" s="473"/>
      <c r="IDG79" s="473"/>
      <c r="IDH79" s="473"/>
      <c r="IDI79" s="473"/>
      <c r="IDJ79" s="473"/>
      <c r="IDK79" s="473"/>
      <c r="IDL79" s="473"/>
      <c r="IDM79" s="473"/>
      <c r="IDN79" s="473"/>
      <c r="IDO79" s="473"/>
      <c r="IDP79" s="473"/>
      <c r="IDQ79" s="473"/>
      <c r="IDR79" s="473"/>
      <c r="IDS79" s="473"/>
      <c r="IDT79" s="473"/>
      <c r="IDU79" s="473"/>
      <c r="IDV79" s="473"/>
      <c r="IDW79" s="473"/>
      <c r="IDX79" s="473"/>
      <c r="IDY79" s="473"/>
      <c r="IDZ79" s="473"/>
      <c r="IEA79" s="473"/>
      <c r="IEB79" s="473"/>
      <c r="IEC79" s="473"/>
      <c r="IED79" s="473"/>
      <c r="IEE79" s="473"/>
      <c r="IEF79" s="473"/>
      <c r="IEG79" s="473"/>
      <c r="IEH79" s="473"/>
      <c r="IEI79" s="473"/>
      <c r="IEJ79" s="473"/>
      <c r="IEK79" s="473"/>
      <c r="IEL79" s="473"/>
      <c r="IEM79" s="473"/>
      <c r="IEN79" s="473"/>
      <c r="IEO79" s="473"/>
      <c r="IEP79" s="473"/>
      <c r="IEQ79" s="473"/>
      <c r="IER79" s="473"/>
      <c r="IES79" s="473"/>
      <c r="IET79" s="473"/>
      <c r="IEU79" s="473"/>
      <c r="IEV79" s="473"/>
      <c r="IEW79" s="473"/>
      <c r="IEX79" s="473"/>
      <c r="IEY79" s="473"/>
      <c r="IEZ79" s="473"/>
      <c r="IFA79" s="473"/>
      <c r="IFB79" s="473"/>
      <c r="IFC79" s="473"/>
      <c r="IFD79" s="473"/>
      <c r="IFE79" s="473"/>
      <c r="IFF79" s="473"/>
      <c r="IFG79" s="473"/>
      <c r="IFH79" s="473"/>
      <c r="IFI79" s="473"/>
      <c r="IFJ79" s="473"/>
      <c r="IFK79" s="473"/>
      <c r="IFL79" s="473"/>
      <c r="IFM79" s="473"/>
      <c r="IFN79" s="473"/>
      <c r="IFO79" s="473"/>
      <c r="IFP79" s="473"/>
      <c r="IFQ79" s="473"/>
      <c r="IFR79" s="473"/>
      <c r="IFS79" s="473"/>
      <c r="IFT79" s="473"/>
      <c r="IFU79" s="473"/>
      <c r="IFV79" s="473"/>
      <c r="IFW79" s="473"/>
      <c r="IFX79" s="473"/>
      <c r="IFY79" s="473"/>
      <c r="IFZ79" s="473"/>
      <c r="IGA79" s="473"/>
      <c r="IGB79" s="473"/>
      <c r="IGC79" s="473"/>
      <c r="IGD79" s="473"/>
      <c r="IGE79" s="473"/>
      <c r="IGF79" s="473"/>
      <c r="IGG79" s="473"/>
      <c r="IGH79" s="473"/>
      <c r="IGI79" s="473"/>
      <c r="IGJ79" s="473"/>
      <c r="IGK79" s="473"/>
      <c r="IGL79" s="473"/>
      <c r="IGM79" s="473"/>
      <c r="IGN79" s="473"/>
      <c r="IGO79" s="473"/>
      <c r="IGP79" s="473"/>
      <c r="IGQ79" s="473"/>
      <c r="IGR79" s="473"/>
      <c r="IGS79" s="473"/>
      <c r="IGT79" s="473"/>
      <c r="IGU79" s="473"/>
      <c r="IGV79" s="473"/>
      <c r="IGW79" s="473"/>
      <c r="IGX79" s="473"/>
      <c r="IGY79" s="473"/>
      <c r="IGZ79" s="473"/>
      <c r="IHA79" s="473"/>
      <c r="IHB79" s="473"/>
      <c r="IHC79" s="473"/>
      <c r="IHD79" s="473"/>
      <c r="IHE79" s="473"/>
      <c r="IHF79" s="473"/>
      <c r="IHG79" s="473"/>
      <c r="IHH79" s="473"/>
      <c r="IHI79" s="473"/>
      <c r="IHJ79" s="473"/>
      <c r="IHK79" s="473"/>
      <c r="IHL79" s="473"/>
      <c r="IHM79" s="473"/>
      <c r="IHN79" s="473"/>
      <c r="IHO79" s="473"/>
      <c r="IHP79" s="473"/>
      <c r="IHQ79" s="473"/>
      <c r="IHR79" s="473"/>
      <c r="IHS79" s="473"/>
      <c r="IHT79" s="473"/>
      <c r="IHU79" s="473"/>
      <c r="IHV79" s="473"/>
      <c r="IHW79" s="473"/>
      <c r="IHX79" s="473"/>
      <c r="IHY79" s="473"/>
      <c r="IHZ79" s="473"/>
      <c r="IIA79" s="473"/>
      <c r="IIB79" s="473"/>
      <c r="IIC79" s="473"/>
      <c r="IID79" s="473"/>
      <c r="IIE79" s="473"/>
      <c r="IIF79" s="473"/>
      <c r="IIG79" s="473"/>
      <c r="IIH79" s="473"/>
      <c r="III79" s="473"/>
      <c r="IIJ79" s="473"/>
      <c r="IIK79" s="473"/>
      <c r="IIL79" s="473"/>
      <c r="IIM79" s="473"/>
      <c r="IIN79" s="473"/>
      <c r="IIO79" s="473"/>
      <c r="IIP79" s="473"/>
      <c r="IIQ79" s="473"/>
      <c r="IIR79" s="473"/>
      <c r="IIS79" s="473"/>
      <c r="IIT79" s="473"/>
      <c r="IIU79" s="473"/>
      <c r="IIV79" s="473"/>
      <c r="IIW79" s="473"/>
      <c r="IIX79" s="473"/>
      <c r="IIY79" s="473"/>
      <c r="IIZ79" s="473"/>
      <c r="IJA79" s="473"/>
      <c r="IJB79" s="473"/>
      <c r="IJC79" s="473"/>
      <c r="IJD79" s="473"/>
      <c r="IJE79" s="473"/>
      <c r="IJF79" s="473"/>
      <c r="IJG79" s="473"/>
      <c r="IJH79" s="473"/>
      <c r="IJI79" s="473"/>
      <c r="IJJ79" s="473"/>
      <c r="IJK79" s="473"/>
      <c r="IJL79" s="473"/>
      <c r="IJM79" s="473"/>
      <c r="IJN79" s="473"/>
      <c r="IJO79" s="473"/>
      <c r="IJP79" s="473"/>
      <c r="IJQ79" s="473"/>
      <c r="IJR79" s="473"/>
      <c r="IJS79" s="473"/>
      <c r="IJT79" s="473"/>
      <c r="IJU79" s="473"/>
      <c r="IJV79" s="473"/>
      <c r="IJW79" s="473"/>
      <c r="IJX79" s="473"/>
      <c r="IJY79" s="473"/>
      <c r="IJZ79" s="473"/>
      <c r="IKA79" s="473"/>
      <c r="IKB79" s="473"/>
      <c r="IKC79" s="473"/>
      <c r="IKD79" s="473"/>
      <c r="IKE79" s="473"/>
      <c r="IKF79" s="473"/>
      <c r="IKG79" s="473"/>
      <c r="IKH79" s="473"/>
      <c r="IKI79" s="473"/>
      <c r="IKJ79" s="473"/>
      <c r="IKK79" s="473"/>
      <c r="IKL79" s="473"/>
      <c r="IKM79" s="473"/>
      <c r="IKN79" s="473"/>
      <c r="IKO79" s="473"/>
      <c r="IKP79" s="473"/>
      <c r="IKQ79" s="473"/>
      <c r="IKR79" s="473"/>
      <c r="IKS79" s="473"/>
      <c r="IKT79" s="473"/>
      <c r="IKU79" s="473"/>
      <c r="IKV79" s="473"/>
      <c r="IKW79" s="473"/>
      <c r="IKX79" s="473"/>
      <c r="IKY79" s="473"/>
      <c r="IKZ79" s="473"/>
      <c r="ILA79" s="473"/>
      <c r="ILB79" s="473"/>
      <c r="ILC79" s="473"/>
      <c r="ILD79" s="473"/>
      <c r="ILE79" s="473"/>
      <c r="ILF79" s="473"/>
      <c r="ILG79" s="473"/>
      <c r="ILH79" s="473"/>
      <c r="ILI79" s="473"/>
      <c r="ILJ79" s="473"/>
      <c r="ILK79" s="473"/>
      <c r="ILL79" s="473"/>
      <c r="ILM79" s="473"/>
      <c r="ILN79" s="473"/>
      <c r="ILO79" s="473"/>
      <c r="ILP79" s="473"/>
      <c r="ILQ79" s="473"/>
      <c r="ILR79" s="473"/>
      <c r="ILS79" s="473"/>
      <c r="ILT79" s="473"/>
      <c r="ILU79" s="473"/>
      <c r="ILV79" s="473"/>
      <c r="ILW79" s="473"/>
      <c r="ILX79" s="473"/>
      <c r="ILY79" s="473"/>
      <c r="ILZ79" s="473"/>
      <c r="IMA79" s="473"/>
      <c r="IMB79" s="473"/>
      <c r="IMC79" s="473"/>
      <c r="IMD79" s="473"/>
      <c r="IME79" s="473"/>
      <c r="IMF79" s="473"/>
      <c r="IMG79" s="473"/>
      <c r="IMH79" s="473"/>
      <c r="IMI79" s="473"/>
      <c r="IMJ79" s="473"/>
      <c r="IMK79" s="473"/>
      <c r="IML79" s="473"/>
      <c r="IMM79" s="473"/>
      <c r="IMN79" s="473"/>
      <c r="IMO79" s="473"/>
      <c r="IMP79" s="473"/>
      <c r="IMQ79" s="473"/>
      <c r="IMR79" s="473"/>
      <c r="IMS79" s="473"/>
      <c r="IMT79" s="473"/>
      <c r="IMU79" s="473"/>
      <c r="IMV79" s="473"/>
      <c r="IMW79" s="473"/>
      <c r="IMX79" s="473"/>
      <c r="IMY79" s="473"/>
      <c r="IMZ79" s="473"/>
      <c r="INA79" s="473"/>
      <c r="INB79" s="473"/>
      <c r="INC79" s="473"/>
      <c r="IND79" s="473"/>
      <c r="INE79" s="473"/>
      <c r="INF79" s="473"/>
      <c r="ING79" s="473"/>
      <c r="INH79" s="473"/>
      <c r="INI79" s="473"/>
      <c r="INJ79" s="473"/>
      <c r="INK79" s="473"/>
      <c r="INL79" s="473"/>
      <c r="INM79" s="473"/>
      <c r="INN79" s="473"/>
      <c r="INO79" s="473"/>
      <c r="INP79" s="473"/>
      <c r="INQ79" s="473"/>
      <c r="INR79" s="473"/>
      <c r="INS79" s="473"/>
      <c r="INT79" s="473"/>
      <c r="INU79" s="473"/>
      <c r="INV79" s="473"/>
      <c r="INW79" s="473"/>
      <c r="INX79" s="473"/>
      <c r="INY79" s="473"/>
      <c r="INZ79" s="473"/>
      <c r="IOA79" s="473"/>
      <c r="IOB79" s="473"/>
      <c r="IOC79" s="473"/>
      <c r="IOD79" s="473"/>
      <c r="IOE79" s="473"/>
      <c r="IOF79" s="473"/>
      <c r="IOG79" s="473"/>
      <c r="IOH79" s="473"/>
      <c r="IOI79" s="473"/>
      <c r="IOJ79" s="473"/>
      <c r="IOK79" s="473"/>
      <c r="IOL79" s="473"/>
      <c r="IOM79" s="473"/>
      <c r="ION79" s="473"/>
      <c r="IOO79" s="473"/>
      <c r="IOP79" s="473"/>
      <c r="IOQ79" s="473"/>
      <c r="IOR79" s="473"/>
      <c r="IOS79" s="473"/>
      <c r="IOT79" s="473"/>
      <c r="IOU79" s="473"/>
      <c r="IOV79" s="473"/>
      <c r="IOW79" s="473"/>
      <c r="IOX79" s="473"/>
      <c r="IOY79" s="473"/>
      <c r="IOZ79" s="473"/>
      <c r="IPA79" s="473"/>
      <c r="IPB79" s="473"/>
      <c r="IPC79" s="473"/>
      <c r="IPD79" s="473"/>
      <c r="IPE79" s="473"/>
      <c r="IPF79" s="473"/>
      <c r="IPG79" s="473"/>
      <c r="IPH79" s="473"/>
      <c r="IPI79" s="473"/>
      <c r="IPJ79" s="473"/>
      <c r="IPK79" s="473"/>
      <c r="IPL79" s="473"/>
      <c r="IPM79" s="473"/>
      <c r="IPN79" s="473"/>
      <c r="IPO79" s="473"/>
      <c r="IPP79" s="473"/>
      <c r="IPQ79" s="473"/>
      <c r="IPR79" s="473"/>
      <c r="IPS79" s="473"/>
      <c r="IPT79" s="473"/>
      <c r="IPU79" s="473"/>
      <c r="IPV79" s="473"/>
      <c r="IPW79" s="473"/>
      <c r="IPX79" s="473"/>
      <c r="IPY79" s="473"/>
      <c r="IPZ79" s="473"/>
      <c r="IQA79" s="473"/>
      <c r="IQB79" s="473"/>
      <c r="IQC79" s="473"/>
      <c r="IQD79" s="473"/>
      <c r="IQE79" s="473"/>
      <c r="IQF79" s="473"/>
      <c r="IQG79" s="473"/>
      <c r="IQH79" s="473"/>
      <c r="IQI79" s="473"/>
      <c r="IQJ79" s="473"/>
      <c r="IQK79" s="473"/>
      <c r="IQL79" s="473"/>
      <c r="IQM79" s="473"/>
      <c r="IQN79" s="473"/>
      <c r="IQO79" s="473"/>
      <c r="IQP79" s="473"/>
      <c r="IQQ79" s="473"/>
      <c r="IQR79" s="473"/>
      <c r="IQS79" s="473"/>
      <c r="IQT79" s="473"/>
      <c r="IQU79" s="473"/>
      <c r="IQV79" s="473"/>
      <c r="IQW79" s="473"/>
      <c r="IQX79" s="473"/>
      <c r="IQY79" s="473"/>
      <c r="IQZ79" s="473"/>
      <c r="IRA79" s="473"/>
      <c r="IRB79" s="473"/>
      <c r="IRC79" s="473"/>
      <c r="IRD79" s="473"/>
      <c r="IRE79" s="473"/>
      <c r="IRF79" s="473"/>
      <c r="IRG79" s="473"/>
      <c r="IRH79" s="473"/>
      <c r="IRI79" s="473"/>
      <c r="IRJ79" s="473"/>
      <c r="IRK79" s="473"/>
      <c r="IRL79" s="473"/>
      <c r="IRM79" s="473"/>
      <c r="IRN79" s="473"/>
      <c r="IRO79" s="473"/>
      <c r="IRP79" s="473"/>
      <c r="IRQ79" s="473"/>
      <c r="IRR79" s="473"/>
      <c r="IRS79" s="473"/>
      <c r="IRT79" s="473"/>
      <c r="IRU79" s="473"/>
      <c r="IRV79" s="473"/>
      <c r="IRW79" s="473"/>
      <c r="IRX79" s="473"/>
      <c r="IRY79" s="473"/>
      <c r="IRZ79" s="473"/>
      <c r="ISA79" s="473"/>
      <c r="ISB79" s="473"/>
      <c r="ISC79" s="473"/>
      <c r="ISD79" s="473"/>
      <c r="ISE79" s="473"/>
      <c r="ISF79" s="473"/>
      <c r="ISG79" s="473"/>
      <c r="ISH79" s="473"/>
      <c r="ISI79" s="473"/>
      <c r="ISJ79" s="473"/>
      <c r="ISK79" s="473"/>
      <c r="ISL79" s="473"/>
      <c r="ISM79" s="473"/>
      <c r="ISN79" s="473"/>
      <c r="ISO79" s="473"/>
      <c r="ISP79" s="473"/>
      <c r="ISQ79" s="473"/>
      <c r="ISR79" s="473"/>
      <c r="ISS79" s="473"/>
      <c r="IST79" s="473"/>
      <c r="ISU79" s="473"/>
      <c r="ISV79" s="473"/>
      <c r="ISW79" s="473"/>
      <c r="ISX79" s="473"/>
      <c r="ISY79" s="473"/>
      <c r="ISZ79" s="473"/>
      <c r="ITA79" s="473"/>
      <c r="ITB79" s="473"/>
      <c r="ITC79" s="473"/>
      <c r="ITD79" s="473"/>
      <c r="ITE79" s="473"/>
      <c r="ITF79" s="473"/>
      <c r="ITG79" s="473"/>
      <c r="ITH79" s="473"/>
      <c r="ITI79" s="473"/>
      <c r="ITJ79" s="473"/>
      <c r="ITK79" s="473"/>
      <c r="ITL79" s="473"/>
      <c r="ITM79" s="473"/>
      <c r="ITN79" s="473"/>
      <c r="ITO79" s="473"/>
      <c r="ITP79" s="473"/>
      <c r="ITQ79" s="473"/>
      <c r="ITR79" s="473"/>
      <c r="ITS79" s="473"/>
      <c r="ITT79" s="473"/>
      <c r="ITU79" s="473"/>
      <c r="ITV79" s="473"/>
      <c r="ITW79" s="473"/>
      <c r="ITX79" s="473"/>
      <c r="ITY79" s="473"/>
      <c r="ITZ79" s="473"/>
      <c r="IUA79" s="473"/>
      <c r="IUB79" s="473"/>
      <c r="IUC79" s="473"/>
      <c r="IUD79" s="473"/>
      <c r="IUE79" s="473"/>
      <c r="IUF79" s="473"/>
      <c r="IUG79" s="473"/>
      <c r="IUH79" s="473"/>
      <c r="IUI79" s="473"/>
      <c r="IUJ79" s="473"/>
      <c r="IUK79" s="473"/>
      <c r="IUL79" s="473"/>
      <c r="IUM79" s="473"/>
      <c r="IUN79" s="473"/>
      <c r="IUO79" s="473"/>
      <c r="IUP79" s="473"/>
      <c r="IUQ79" s="473"/>
      <c r="IUR79" s="473"/>
      <c r="IUS79" s="473"/>
      <c r="IUT79" s="473"/>
      <c r="IUU79" s="473"/>
      <c r="IUV79" s="473"/>
      <c r="IUW79" s="473"/>
      <c r="IUX79" s="473"/>
      <c r="IUY79" s="473"/>
      <c r="IUZ79" s="473"/>
      <c r="IVA79" s="473"/>
      <c r="IVB79" s="473"/>
      <c r="IVC79" s="473"/>
      <c r="IVD79" s="473"/>
      <c r="IVE79" s="473"/>
      <c r="IVF79" s="473"/>
      <c r="IVG79" s="473"/>
      <c r="IVH79" s="473"/>
      <c r="IVI79" s="473"/>
      <c r="IVJ79" s="473"/>
      <c r="IVK79" s="473"/>
      <c r="IVL79" s="473"/>
      <c r="IVM79" s="473"/>
      <c r="IVN79" s="473"/>
      <c r="IVO79" s="473"/>
      <c r="IVP79" s="473"/>
      <c r="IVQ79" s="473"/>
      <c r="IVR79" s="473"/>
      <c r="IVS79" s="473"/>
      <c r="IVT79" s="473"/>
      <c r="IVU79" s="473"/>
      <c r="IVV79" s="473"/>
      <c r="IVW79" s="473"/>
      <c r="IVX79" s="473"/>
      <c r="IVY79" s="473"/>
      <c r="IVZ79" s="473"/>
      <c r="IWA79" s="473"/>
      <c r="IWB79" s="473"/>
      <c r="IWC79" s="473"/>
      <c r="IWD79" s="473"/>
      <c r="IWE79" s="473"/>
      <c r="IWF79" s="473"/>
      <c r="IWG79" s="473"/>
      <c r="IWH79" s="473"/>
      <c r="IWI79" s="473"/>
      <c r="IWJ79" s="473"/>
      <c r="IWK79" s="473"/>
      <c r="IWL79" s="473"/>
      <c r="IWM79" s="473"/>
      <c r="IWN79" s="473"/>
      <c r="IWO79" s="473"/>
      <c r="IWP79" s="473"/>
      <c r="IWQ79" s="473"/>
      <c r="IWR79" s="473"/>
      <c r="IWS79" s="473"/>
      <c r="IWT79" s="473"/>
      <c r="IWU79" s="473"/>
      <c r="IWV79" s="473"/>
      <c r="IWW79" s="473"/>
      <c r="IWX79" s="473"/>
      <c r="IWY79" s="473"/>
      <c r="IWZ79" s="473"/>
      <c r="IXA79" s="473"/>
      <c r="IXB79" s="473"/>
      <c r="IXC79" s="473"/>
      <c r="IXD79" s="473"/>
      <c r="IXE79" s="473"/>
      <c r="IXF79" s="473"/>
      <c r="IXG79" s="473"/>
      <c r="IXH79" s="473"/>
      <c r="IXI79" s="473"/>
      <c r="IXJ79" s="473"/>
      <c r="IXK79" s="473"/>
      <c r="IXL79" s="473"/>
      <c r="IXM79" s="473"/>
      <c r="IXN79" s="473"/>
      <c r="IXO79" s="473"/>
      <c r="IXP79" s="473"/>
      <c r="IXQ79" s="473"/>
      <c r="IXR79" s="473"/>
      <c r="IXS79" s="473"/>
      <c r="IXT79" s="473"/>
      <c r="IXU79" s="473"/>
      <c r="IXV79" s="473"/>
      <c r="IXW79" s="473"/>
      <c r="IXX79" s="473"/>
      <c r="IXY79" s="473"/>
      <c r="IXZ79" s="473"/>
      <c r="IYA79" s="473"/>
      <c r="IYB79" s="473"/>
      <c r="IYC79" s="473"/>
      <c r="IYD79" s="473"/>
      <c r="IYE79" s="473"/>
      <c r="IYF79" s="473"/>
      <c r="IYG79" s="473"/>
      <c r="IYH79" s="473"/>
      <c r="IYI79" s="473"/>
      <c r="IYJ79" s="473"/>
      <c r="IYK79" s="473"/>
      <c r="IYL79" s="473"/>
      <c r="IYM79" s="473"/>
      <c r="IYN79" s="473"/>
      <c r="IYO79" s="473"/>
      <c r="IYP79" s="473"/>
      <c r="IYQ79" s="473"/>
      <c r="IYR79" s="473"/>
      <c r="IYS79" s="473"/>
      <c r="IYT79" s="473"/>
      <c r="IYU79" s="473"/>
      <c r="IYV79" s="473"/>
      <c r="IYW79" s="473"/>
      <c r="IYX79" s="473"/>
      <c r="IYY79" s="473"/>
      <c r="IYZ79" s="473"/>
      <c r="IZA79" s="473"/>
      <c r="IZB79" s="473"/>
      <c r="IZC79" s="473"/>
      <c r="IZD79" s="473"/>
      <c r="IZE79" s="473"/>
      <c r="IZF79" s="473"/>
      <c r="IZG79" s="473"/>
      <c r="IZH79" s="473"/>
      <c r="IZI79" s="473"/>
      <c r="IZJ79" s="473"/>
      <c r="IZK79" s="473"/>
      <c r="IZL79" s="473"/>
      <c r="IZM79" s="473"/>
      <c r="IZN79" s="473"/>
      <c r="IZO79" s="473"/>
      <c r="IZP79" s="473"/>
      <c r="IZQ79" s="473"/>
      <c r="IZR79" s="473"/>
      <c r="IZS79" s="473"/>
      <c r="IZT79" s="473"/>
      <c r="IZU79" s="473"/>
      <c r="IZV79" s="473"/>
      <c r="IZW79" s="473"/>
      <c r="IZX79" s="473"/>
      <c r="IZY79" s="473"/>
      <c r="IZZ79" s="473"/>
      <c r="JAA79" s="473"/>
      <c r="JAB79" s="473"/>
      <c r="JAC79" s="473"/>
      <c r="JAD79" s="473"/>
      <c r="JAE79" s="473"/>
      <c r="JAF79" s="473"/>
      <c r="JAG79" s="473"/>
      <c r="JAH79" s="473"/>
      <c r="JAI79" s="473"/>
      <c r="JAJ79" s="473"/>
      <c r="JAK79" s="473"/>
      <c r="JAL79" s="473"/>
      <c r="JAM79" s="473"/>
      <c r="JAN79" s="473"/>
      <c r="JAO79" s="473"/>
      <c r="JAP79" s="473"/>
      <c r="JAQ79" s="473"/>
      <c r="JAR79" s="473"/>
      <c r="JAS79" s="473"/>
      <c r="JAT79" s="473"/>
      <c r="JAU79" s="473"/>
      <c r="JAV79" s="473"/>
      <c r="JAW79" s="473"/>
      <c r="JAX79" s="473"/>
      <c r="JAY79" s="473"/>
      <c r="JAZ79" s="473"/>
      <c r="JBA79" s="473"/>
      <c r="JBB79" s="473"/>
      <c r="JBC79" s="473"/>
      <c r="JBD79" s="473"/>
      <c r="JBE79" s="473"/>
      <c r="JBF79" s="473"/>
      <c r="JBG79" s="473"/>
      <c r="JBH79" s="473"/>
      <c r="JBI79" s="473"/>
      <c r="JBJ79" s="473"/>
      <c r="JBK79" s="473"/>
      <c r="JBL79" s="473"/>
      <c r="JBM79" s="473"/>
      <c r="JBN79" s="473"/>
      <c r="JBO79" s="473"/>
      <c r="JBP79" s="473"/>
      <c r="JBQ79" s="473"/>
      <c r="JBR79" s="473"/>
      <c r="JBS79" s="473"/>
      <c r="JBT79" s="473"/>
      <c r="JBU79" s="473"/>
      <c r="JBV79" s="473"/>
      <c r="JBW79" s="473"/>
      <c r="JBX79" s="473"/>
      <c r="JBY79" s="473"/>
      <c r="JBZ79" s="473"/>
      <c r="JCA79" s="473"/>
      <c r="JCB79" s="473"/>
      <c r="JCC79" s="473"/>
      <c r="JCD79" s="473"/>
      <c r="JCE79" s="473"/>
      <c r="JCF79" s="473"/>
      <c r="JCG79" s="473"/>
      <c r="JCH79" s="473"/>
      <c r="JCI79" s="473"/>
      <c r="JCJ79" s="473"/>
      <c r="JCK79" s="473"/>
      <c r="JCL79" s="473"/>
      <c r="JCM79" s="473"/>
      <c r="JCN79" s="473"/>
      <c r="JCO79" s="473"/>
      <c r="JCP79" s="473"/>
      <c r="JCQ79" s="473"/>
      <c r="JCR79" s="473"/>
      <c r="JCS79" s="473"/>
      <c r="JCT79" s="473"/>
      <c r="JCU79" s="473"/>
      <c r="JCV79" s="473"/>
      <c r="JCW79" s="473"/>
      <c r="JCX79" s="473"/>
      <c r="JCY79" s="473"/>
      <c r="JCZ79" s="473"/>
      <c r="JDA79" s="473"/>
      <c r="JDB79" s="473"/>
      <c r="JDC79" s="473"/>
      <c r="JDD79" s="473"/>
      <c r="JDE79" s="473"/>
      <c r="JDF79" s="473"/>
      <c r="JDG79" s="473"/>
      <c r="JDH79" s="473"/>
      <c r="JDI79" s="473"/>
      <c r="JDJ79" s="473"/>
      <c r="JDK79" s="473"/>
      <c r="JDL79" s="473"/>
      <c r="JDM79" s="473"/>
      <c r="JDN79" s="473"/>
      <c r="JDO79" s="473"/>
      <c r="JDP79" s="473"/>
      <c r="JDQ79" s="473"/>
      <c r="JDR79" s="473"/>
      <c r="JDS79" s="473"/>
      <c r="JDT79" s="473"/>
      <c r="JDU79" s="473"/>
      <c r="JDV79" s="473"/>
      <c r="JDW79" s="473"/>
      <c r="JDX79" s="473"/>
      <c r="JDY79" s="473"/>
      <c r="JDZ79" s="473"/>
      <c r="JEA79" s="473"/>
      <c r="JEB79" s="473"/>
      <c r="JEC79" s="473"/>
      <c r="JED79" s="473"/>
      <c r="JEE79" s="473"/>
      <c r="JEF79" s="473"/>
      <c r="JEG79" s="473"/>
      <c r="JEH79" s="473"/>
      <c r="JEI79" s="473"/>
      <c r="JEJ79" s="473"/>
      <c r="JEK79" s="473"/>
      <c r="JEL79" s="473"/>
      <c r="JEM79" s="473"/>
      <c r="JEN79" s="473"/>
      <c r="JEO79" s="473"/>
      <c r="JEP79" s="473"/>
      <c r="JEQ79" s="473"/>
      <c r="JER79" s="473"/>
      <c r="JES79" s="473"/>
      <c r="JET79" s="473"/>
      <c r="JEU79" s="473"/>
      <c r="JEV79" s="473"/>
      <c r="JEW79" s="473"/>
      <c r="JEX79" s="473"/>
      <c r="JEY79" s="473"/>
      <c r="JEZ79" s="473"/>
      <c r="JFA79" s="473"/>
      <c r="JFB79" s="473"/>
      <c r="JFC79" s="473"/>
      <c r="JFD79" s="473"/>
      <c r="JFE79" s="473"/>
      <c r="JFF79" s="473"/>
      <c r="JFG79" s="473"/>
      <c r="JFH79" s="473"/>
      <c r="JFI79" s="473"/>
      <c r="JFJ79" s="473"/>
      <c r="JFK79" s="473"/>
      <c r="JFL79" s="473"/>
      <c r="JFM79" s="473"/>
      <c r="JFN79" s="473"/>
      <c r="JFO79" s="473"/>
      <c r="JFP79" s="473"/>
      <c r="JFQ79" s="473"/>
      <c r="JFR79" s="473"/>
      <c r="JFS79" s="473"/>
      <c r="JFT79" s="473"/>
      <c r="JFU79" s="473"/>
      <c r="JFV79" s="473"/>
      <c r="JFW79" s="473"/>
      <c r="JFX79" s="473"/>
      <c r="JFY79" s="473"/>
      <c r="JFZ79" s="473"/>
      <c r="JGA79" s="473"/>
      <c r="JGB79" s="473"/>
      <c r="JGC79" s="473"/>
      <c r="JGD79" s="473"/>
      <c r="JGE79" s="473"/>
      <c r="JGF79" s="473"/>
      <c r="JGG79" s="473"/>
      <c r="JGH79" s="473"/>
      <c r="JGI79" s="473"/>
      <c r="JGJ79" s="473"/>
      <c r="JGK79" s="473"/>
      <c r="JGL79" s="473"/>
      <c r="JGM79" s="473"/>
      <c r="JGN79" s="473"/>
      <c r="JGO79" s="473"/>
      <c r="JGP79" s="473"/>
      <c r="JGQ79" s="473"/>
      <c r="JGR79" s="473"/>
      <c r="JGS79" s="473"/>
      <c r="JGT79" s="473"/>
      <c r="JGU79" s="473"/>
      <c r="JGV79" s="473"/>
      <c r="JGW79" s="473"/>
      <c r="JGX79" s="473"/>
      <c r="JGY79" s="473"/>
      <c r="JGZ79" s="473"/>
      <c r="JHA79" s="473"/>
      <c r="JHB79" s="473"/>
      <c r="JHC79" s="473"/>
      <c r="JHD79" s="473"/>
      <c r="JHE79" s="473"/>
      <c r="JHF79" s="473"/>
      <c r="JHG79" s="473"/>
      <c r="JHH79" s="473"/>
      <c r="JHI79" s="473"/>
      <c r="JHJ79" s="473"/>
      <c r="JHK79" s="473"/>
      <c r="JHL79" s="473"/>
      <c r="JHM79" s="473"/>
      <c r="JHN79" s="473"/>
      <c r="JHO79" s="473"/>
      <c r="JHP79" s="473"/>
      <c r="JHQ79" s="473"/>
      <c r="JHR79" s="473"/>
      <c r="JHS79" s="473"/>
      <c r="JHT79" s="473"/>
      <c r="JHU79" s="473"/>
      <c r="JHV79" s="473"/>
      <c r="JHW79" s="473"/>
      <c r="JHX79" s="473"/>
      <c r="JHY79" s="473"/>
      <c r="JHZ79" s="473"/>
      <c r="JIA79" s="473"/>
      <c r="JIB79" s="473"/>
      <c r="JIC79" s="473"/>
      <c r="JID79" s="473"/>
      <c r="JIE79" s="473"/>
      <c r="JIF79" s="473"/>
      <c r="JIG79" s="473"/>
      <c r="JIH79" s="473"/>
      <c r="JII79" s="473"/>
      <c r="JIJ79" s="473"/>
      <c r="JIK79" s="473"/>
      <c r="JIL79" s="473"/>
      <c r="JIM79" s="473"/>
      <c r="JIN79" s="473"/>
      <c r="JIO79" s="473"/>
      <c r="JIP79" s="473"/>
      <c r="JIQ79" s="473"/>
      <c r="JIR79" s="473"/>
      <c r="JIS79" s="473"/>
      <c r="JIT79" s="473"/>
      <c r="JIU79" s="473"/>
      <c r="JIV79" s="473"/>
      <c r="JIW79" s="473"/>
      <c r="JIX79" s="473"/>
      <c r="JIY79" s="473"/>
      <c r="JIZ79" s="473"/>
      <c r="JJA79" s="473"/>
      <c r="JJB79" s="473"/>
      <c r="JJC79" s="473"/>
      <c r="JJD79" s="473"/>
      <c r="JJE79" s="473"/>
      <c r="JJF79" s="473"/>
      <c r="JJG79" s="473"/>
      <c r="JJH79" s="473"/>
      <c r="JJI79" s="473"/>
      <c r="JJJ79" s="473"/>
      <c r="JJK79" s="473"/>
      <c r="JJL79" s="473"/>
      <c r="JJM79" s="473"/>
      <c r="JJN79" s="473"/>
      <c r="JJO79" s="473"/>
      <c r="JJP79" s="473"/>
      <c r="JJQ79" s="473"/>
      <c r="JJR79" s="473"/>
      <c r="JJS79" s="473"/>
      <c r="JJT79" s="473"/>
      <c r="JJU79" s="473"/>
      <c r="JJV79" s="473"/>
      <c r="JJW79" s="473"/>
      <c r="JJX79" s="473"/>
      <c r="JJY79" s="473"/>
      <c r="JJZ79" s="473"/>
      <c r="JKA79" s="473"/>
      <c r="JKB79" s="473"/>
      <c r="JKC79" s="473"/>
      <c r="JKD79" s="473"/>
      <c r="JKE79" s="473"/>
      <c r="JKF79" s="473"/>
      <c r="JKG79" s="473"/>
      <c r="JKH79" s="473"/>
      <c r="JKI79" s="473"/>
      <c r="JKJ79" s="473"/>
      <c r="JKK79" s="473"/>
      <c r="JKL79" s="473"/>
      <c r="JKM79" s="473"/>
      <c r="JKN79" s="473"/>
      <c r="JKO79" s="473"/>
      <c r="JKP79" s="473"/>
      <c r="JKQ79" s="473"/>
      <c r="JKR79" s="473"/>
      <c r="JKS79" s="473"/>
      <c r="JKT79" s="473"/>
      <c r="JKU79" s="473"/>
      <c r="JKV79" s="473"/>
      <c r="JKW79" s="473"/>
      <c r="JKX79" s="473"/>
      <c r="JKY79" s="473"/>
      <c r="JKZ79" s="473"/>
      <c r="JLA79" s="473"/>
      <c r="JLB79" s="473"/>
      <c r="JLC79" s="473"/>
      <c r="JLD79" s="473"/>
      <c r="JLE79" s="473"/>
      <c r="JLF79" s="473"/>
      <c r="JLG79" s="473"/>
      <c r="JLH79" s="473"/>
      <c r="JLI79" s="473"/>
      <c r="JLJ79" s="473"/>
      <c r="JLK79" s="473"/>
      <c r="JLL79" s="473"/>
      <c r="JLM79" s="473"/>
      <c r="JLN79" s="473"/>
      <c r="JLO79" s="473"/>
      <c r="JLP79" s="473"/>
      <c r="JLQ79" s="473"/>
      <c r="JLR79" s="473"/>
      <c r="JLS79" s="473"/>
      <c r="JLT79" s="473"/>
      <c r="JLU79" s="473"/>
      <c r="JLV79" s="473"/>
      <c r="JLW79" s="473"/>
      <c r="JLX79" s="473"/>
      <c r="JLY79" s="473"/>
      <c r="JLZ79" s="473"/>
      <c r="JMA79" s="473"/>
      <c r="JMB79" s="473"/>
      <c r="JMC79" s="473"/>
      <c r="JMD79" s="473"/>
      <c r="JME79" s="473"/>
      <c r="JMF79" s="473"/>
      <c r="JMG79" s="473"/>
      <c r="JMH79" s="473"/>
      <c r="JMI79" s="473"/>
      <c r="JMJ79" s="473"/>
      <c r="JMK79" s="473"/>
      <c r="JML79" s="473"/>
      <c r="JMM79" s="473"/>
      <c r="JMN79" s="473"/>
      <c r="JMO79" s="473"/>
      <c r="JMP79" s="473"/>
      <c r="JMQ79" s="473"/>
      <c r="JMR79" s="473"/>
      <c r="JMS79" s="473"/>
      <c r="JMT79" s="473"/>
      <c r="JMU79" s="473"/>
      <c r="JMV79" s="473"/>
      <c r="JMW79" s="473"/>
      <c r="JMX79" s="473"/>
      <c r="JMY79" s="473"/>
      <c r="JMZ79" s="473"/>
      <c r="JNA79" s="473"/>
      <c r="JNB79" s="473"/>
      <c r="JNC79" s="473"/>
      <c r="JND79" s="473"/>
      <c r="JNE79" s="473"/>
      <c r="JNF79" s="473"/>
      <c r="JNG79" s="473"/>
      <c r="JNH79" s="473"/>
      <c r="JNI79" s="473"/>
      <c r="JNJ79" s="473"/>
      <c r="JNK79" s="473"/>
      <c r="JNL79" s="473"/>
      <c r="JNM79" s="473"/>
      <c r="JNN79" s="473"/>
      <c r="JNO79" s="473"/>
      <c r="JNP79" s="473"/>
      <c r="JNQ79" s="473"/>
      <c r="JNR79" s="473"/>
      <c r="JNS79" s="473"/>
      <c r="JNT79" s="473"/>
      <c r="JNU79" s="473"/>
      <c r="JNV79" s="473"/>
      <c r="JNW79" s="473"/>
      <c r="JNX79" s="473"/>
      <c r="JNY79" s="473"/>
      <c r="JNZ79" s="473"/>
      <c r="JOA79" s="473"/>
      <c r="JOB79" s="473"/>
      <c r="JOC79" s="473"/>
      <c r="JOD79" s="473"/>
      <c r="JOE79" s="473"/>
      <c r="JOF79" s="473"/>
      <c r="JOG79" s="473"/>
      <c r="JOH79" s="473"/>
      <c r="JOI79" s="473"/>
      <c r="JOJ79" s="473"/>
      <c r="JOK79" s="473"/>
      <c r="JOL79" s="473"/>
      <c r="JOM79" s="473"/>
      <c r="JON79" s="473"/>
      <c r="JOO79" s="473"/>
      <c r="JOP79" s="473"/>
      <c r="JOQ79" s="473"/>
      <c r="JOR79" s="473"/>
      <c r="JOS79" s="473"/>
      <c r="JOT79" s="473"/>
      <c r="JOU79" s="473"/>
      <c r="JOV79" s="473"/>
      <c r="JOW79" s="473"/>
      <c r="JOX79" s="473"/>
      <c r="JOY79" s="473"/>
      <c r="JOZ79" s="473"/>
      <c r="JPA79" s="473"/>
      <c r="JPB79" s="473"/>
      <c r="JPC79" s="473"/>
      <c r="JPD79" s="473"/>
      <c r="JPE79" s="473"/>
      <c r="JPF79" s="473"/>
      <c r="JPG79" s="473"/>
      <c r="JPH79" s="473"/>
      <c r="JPI79" s="473"/>
      <c r="JPJ79" s="473"/>
      <c r="JPK79" s="473"/>
      <c r="JPL79" s="473"/>
      <c r="JPM79" s="473"/>
      <c r="JPN79" s="473"/>
      <c r="JPO79" s="473"/>
      <c r="JPP79" s="473"/>
      <c r="JPQ79" s="473"/>
      <c r="JPR79" s="473"/>
      <c r="JPS79" s="473"/>
      <c r="JPT79" s="473"/>
      <c r="JPU79" s="473"/>
      <c r="JPV79" s="473"/>
      <c r="JPW79" s="473"/>
      <c r="JPX79" s="473"/>
      <c r="JPY79" s="473"/>
      <c r="JPZ79" s="473"/>
      <c r="JQA79" s="473"/>
      <c r="JQB79" s="473"/>
      <c r="JQC79" s="473"/>
      <c r="JQD79" s="473"/>
      <c r="JQE79" s="473"/>
      <c r="JQF79" s="473"/>
      <c r="JQG79" s="473"/>
      <c r="JQH79" s="473"/>
      <c r="JQI79" s="473"/>
      <c r="JQJ79" s="473"/>
      <c r="JQK79" s="473"/>
      <c r="JQL79" s="473"/>
      <c r="JQM79" s="473"/>
      <c r="JQN79" s="473"/>
      <c r="JQO79" s="473"/>
      <c r="JQP79" s="473"/>
      <c r="JQQ79" s="473"/>
      <c r="JQR79" s="473"/>
      <c r="JQS79" s="473"/>
      <c r="JQT79" s="473"/>
      <c r="JQU79" s="473"/>
      <c r="JQV79" s="473"/>
      <c r="JQW79" s="473"/>
      <c r="JQX79" s="473"/>
      <c r="JQY79" s="473"/>
      <c r="JQZ79" s="473"/>
      <c r="JRA79" s="473"/>
      <c r="JRB79" s="473"/>
      <c r="JRC79" s="473"/>
      <c r="JRD79" s="473"/>
      <c r="JRE79" s="473"/>
      <c r="JRF79" s="473"/>
      <c r="JRG79" s="473"/>
      <c r="JRH79" s="473"/>
      <c r="JRI79" s="473"/>
      <c r="JRJ79" s="473"/>
      <c r="JRK79" s="473"/>
      <c r="JRL79" s="473"/>
      <c r="JRM79" s="473"/>
      <c r="JRN79" s="473"/>
      <c r="JRO79" s="473"/>
      <c r="JRP79" s="473"/>
      <c r="JRQ79" s="473"/>
      <c r="JRR79" s="473"/>
      <c r="JRS79" s="473"/>
      <c r="JRT79" s="473"/>
      <c r="JRU79" s="473"/>
      <c r="JRV79" s="473"/>
      <c r="JRW79" s="473"/>
      <c r="JRX79" s="473"/>
      <c r="JRY79" s="473"/>
      <c r="JRZ79" s="473"/>
      <c r="JSA79" s="473"/>
      <c r="JSB79" s="473"/>
      <c r="JSC79" s="473"/>
      <c r="JSD79" s="473"/>
      <c r="JSE79" s="473"/>
      <c r="JSF79" s="473"/>
      <c r="JSG79" s="473"/>
      <c r="JSH79" s="473"/>
      <c r="JSI79" s="473"/>
      <c r="JSJ79" s="473"/>
      <c r="JSK79" s="473"/>
      <c r="JSL79" s="473"/>
      <c r="JSM79" s="473"/>
      <c r="JSN79" s="473"/>
      <c r="JSO79" s="473"/>
      <c r="JSP79" s="473"/>
      <c r="JSQ79" s="473"/>
      <c r="JSR79" s="473"/>
      <c r="JSS79" s="473"/>
      <c r="JST79" s="473"/>
      <c r="JSU79" s="473"/>
      <c r="JSV79" s="473"/>
      <c r="JSW79" s="473"/>
      <c r="JSX79" s="473"/>
      <c r="JSY79" s="473"/>
      <c r="JSZ79" s="473"/>
      <c r="JTA79" s="473"/>
      <c r="JTB79" s="473"/>
      <c r="JTC79" s="473"/>
      <c r="JTD79" s="473"/>
      <c r="JTE79" s="473"/>
      <c r="JTF79" s="473"/>
      <c r="JTG79" s="473"/>
      <c r="JTH79" s="473"/>
      <c r="JTI79" s="473"/>
      <c r="JTJ79" s="473"/>
      <c r="JTK79" s="473"/>
      <c r="JTL79" s="473"/>
      <c r="JTM79" s="473"/>
      <c r="JTN79" s="473"/>
      <c r="JTO79" s="473"/>
      <c r="JTP79" s="473"/>
      <c r="JTQ79" s="473"/>
      <c r="JTR79" s="473"/>
      <c r="JTS79" s="473"/>
      <c r="JTT79" s="473"/>
      <c r="JTU79" s="473"/>
      <c r="JTV79" s="473"/>
      <c r="JTW79" s="473"/>
      <c r="JTX79" s="473"/>
      <c r="JTY79" s="473"/>
      <c r="JTZ79" s="473"/>
      <c r="JUA79" s="473"/>
      <c r="JUB79" s="473"/>
      <c r="JUC79" s="473"/>
      <c r="JUD79" s="473"/>
      <c r="JUE79" s="473"/>
      <c r="JUF79" s="473"/>
      <c r="JUG79" s="473"/>
      <c r="JUH79" s="473"/>
      <c r="JUI79" s="473"/>
      <c r="JUJ79" s="473"/>
      <c r="JUK79" s="473"/>
      <c r="JUL79" s="473"/>
      <c r="JUM79" s="473"/>
      <c r="JUN79" s="473"/>
      <c r="JUO79" s="473"/>
      <c r="JUP79" s="473"/>
      <c r="JUQ79" s="473"/>
      <c r="JUR79" s="473"/>
      <c r="JUS79" s="473"/>
      <c r="JUT79" s="473"/>
      <c r="JUU79" s="473"/>
      <c r="JUV79" s="473"/>
      <c r="JUW79" s="473"/>
      <c r="JUX79" s="473"/>
      <c r="JUY79" s="473"/>
      <c r="JUZ79" s="473"/>
      <c r="JVA79" s="473"/>
      <c r="JVB79" s="473"/>
      <c r="JVC79" s="473"/>
      <c r="JVD79" s="473"/>
      <c r="JVE79" s="473"/>
      <c r="JVF79" s="473"/>
      <c r="JVG79" s="473"/>
      <c r="JVH79" s="473"/>
      <c r="JVI79" s="473"/>
      <c r="JVJ79" s="473"/>
      <c r="JVK79" s="473"/>
      <c r="JVL79" s="473"/>
      <c r="JVM79" s="473"/>
      <c r="JVN79" s="473"/>
      <c r="JVO79" s="473"/>
      <c r="JVP79" s="473"/>
      <c r="JVQ79" s="473"/>
      <c r="JVR79" s="473"/>
      <c r="JVS79" s="473"/>
      <c r="JVT79" s="473"/>
      <c r="JVU79" s="473"/>
      <c r="JVV79" s="473"/>
      <c r="JVW79" s="473"/>
      <c r="JVX79" s="473"/>
      <c r="JVY79" s="473"/>
      <c r="JVZ79" s="473"/>
      <c r="JWA79" s="473"/>
      <c r="JWB79" s="473"/>
      <c r="JWC79" s="473"/>
      <c r="JWD79" s="473"/>
      <c r="JWE79" s="473"/>
      <c r="JWF79" s="473"/>
      <c r="JWG79" s="473"/>
      <c r="JWH79" s="473"/>
      <c r="JWI79" s="473"/>
      <c r="JWJ79" s="473"/>
      <c r="JWK79" s="473"/>
      <c r="JWL79" s="473"/>
      <c r="JWM79" s="473"/>
      <c r="JWN79" s="473"/>
      <c r="JWO79" s="473"/>
      <c r="JWP79" s="473"/>
      <c r="JWQ79" s="473"/>
      <c r="JWR79" s="473"/>
      <c r="JWS79" s="473"/>
      <c r="JWT79" s="473"/>
      <c r="JWU79" s="473"/>
      <c r="JWV79" s="473"/>
      <c r="JWW79" s="473"/>
      <c r="JWX79" s="473"/>
      <c r="JWY79" s="473"/>
      <c r="JWZ79" s="473"/>
      <c r="JXA79" s="473"/>
      <c r="JXB79" s="473"/>
      <c r="JXC79" s="473"/>
      <c r="JXD79" s="473"/>
      <c r="JXE79" s="473"/>
      <c r="JXF79" s="473"/>
      <c r="JXG79" s="473"/>
      <c r="JXH79" s="473"/>
      <c r="JXI79" s="473"/>
      <c r="JXJ79" s="473"/>
      <c r="JXK79" s="473"/>
      <c r="JXL79" s="473"/>
      <c r="JXM79" s="473"/>
      <c r="JXN79" s="473"/>
      <c r="JXO79" s="473"/>
      <c r="JXP79" s="473"/>
      <c r="JXQ79" s="473"/>
      <c r="JXR79" s="473"/>
      <c r="JXS79" s="473"/>
      <c r="JXT79" s="473"/>
      <c r="JXU79" s="473"/>
      <c r="JXV79" s="473"/>
      <c r="JXW79" s="473"/>
      <c r="JXX79" s="473"/>
      <c r="JXY79" s="473"/>
      <c r="JXZ79" s="473"/>
      <c r="JYA79" s="473"/>
      <c r="JYB79" s="473"/>
      <c r="JYC79" s="473"/>
      <c r="JYD79" s="473"/>
      <c r="JYE79" s="473"/>
      <c r="JYF79" s="473"/>
      <c r="JYG79" s="473"/>
      <c r="JYH79" s="473"/>
      <c r="JYI79" s="473"/>
      <c r="JYJ79" s="473"/>
      <c r="JYK79" s="473"/>
      <c r="JYL79" s="473"/>
      <c r="JYM79" s="473"/>
      <c r="JYN79" s="473"/>
      <c r="JYO79" s="473"/>
      <c r="JYP79" s="473"/>
      <c r="JYQ79" s="473"/>
      <c r="JYR79" s="473"/>
      <c r="JYS79" s="473"/>
      <c r="JYT79" s="473"/>
      <c r="JYU79" s="473"/>
      <c r="JYV79" s="473"/>
      <c r="JYW79" s="473"/>
      <c r="JYX79" s="473"/>
      <c r="JYY79" s="473"/>
      <c r="JYZ79" s="473"/>
      <c r="JZA79" s="473"/>
      <c r="JZB79" s="473"/>
      <c r="JZC79" s="473"/>
      <c r="JZD79" s="473"/>
      <c r="JZE79" s="473"/>
      <c r="JZF79" s="473"/>
      <c r="JZG79" s="473"/>
      <c r="JZH79" s="473"/>
      <c r="JZI79" s="473"/>
      <c r="JZJ79" s="473"/>
      <c r="JZK79" s="473"/>
      <c r="JZL79" s="473"/>
      <c r="JZM79" s="473"/>
      <c r="JZN79" s="473"/>
      <c r="JZO79" s="473"/>
      <c r="JZP79" s="473"/>
      <c r="JZQ79" s="473"/>
      <c r="JZR79" s="473"/>
      <c r="JZS79" s="473"/>
      <c r="JZT79" s="473"/>
      <c r="JZU79" s="473"/>
      <c r="JZV79" s="473"/>
      <c r="JZW79" s="473"/>
      <c r="JZX79" s="473"/>
      <c r="JZY79" s="473"/>
      <c r="JZZ79" s="473"/>
      <c r="KAA79" s="473"/>
      <c r="KAB79" s="473"/>
      <c r="KAC79" s="473"/>
      <c r="KAD79" s="473"/>
      <c r="KAE79" s="473"/>
      <c r="KAF79" s="473"/>
      <c r="KAG79" s="473"/>
      <c r="KAH79" s="473"/>
      <c r="KAI79" s="473"/>
      <c r="KAJ79" s="473"/>
      <c r="KAK79" s="473"/>
      <c r="KAL79" s="473"/>
      <c r="KAM79" s="473"/>
      <c r="KAN79" s="473"/>
      <c r="KAO79" s="473"/>
      <c r="KAP79" s="473"/>
      <c r="KAQ79" s="473"/>
      <c r="KAR79" s="473"/>
      <c r="KAS79" s="473"/>
      <c r="KAT79" s="473"/>
      <c r="KAU79" s="473"/>
      <c r="KAV79" s="473"/>
      <c r="KAW79" s="473"/>
      <c r="KAX79" s="473"/>
      <c r="KAY79" s="473"/>
      <c r="KAZ79" s="473"/>
      <c r="KBA79" s="473"/>
      <c r="KBB79" s="473"/>
      <c r="KBC79" s="473"/>
      <c r="KBD79" s="473"/>
      <c r="KBE79" s="473"/>
      <c r="KBF79" s="473"/>
      <c r="KBG79" s="473"/>
      <c r="KBH79" s="473"/>
      <c r="KBI79" s="473"/>
      <c r="KBJ79" s="473"/>
      <c r="KBK79" s="473"/>
      <c r="KBL79" s="473"/>
      <c r="KBM79" s="473"/>
      <c r="KBN79" s="473"/>
      <c r="KBO79" s="473"/>
      <c r="KBP79" s="473"/>
      <c r="KBQ79" s="473"/>
      <c r="KBR79" s="473"/>
      <c r="KBS79" s="473"/>
      <c r="KBT79" s="473"/>
      <c r="KBU79" s="473"/>
      <c r="KBV79" s="473"/>
      <c r="KBW79" s="473"/>
      <c r="KBX79" s="473"/>
      <c r="KBY79" s="473"/>
      <c r="KBZ79" s="473"/>
      <c r="KCA79" s="473"/>
      <c r="KCB79" s="473"/>
      <c r="KCC79" s="473"/>
      <c r="KCD79" s="473"/>
      <c r="KCE79" s="473"/>
      <c r="KCF79" s="473"/>
      <c r="KCG79" s="473"/>
      <c r="KCH79" s="473"/>
      <c r="KCI79" s="473"/>
      <c r="KCJ79" s="473"/>
      <c r="KCK79" s="473"/>
      <c r="KCL79" s="473"/>
      <c r="KCM79" s="473"/>
      <c r="KCN79" s="473"/>
      <c r="KCO79" s="473"/>
      <c r="KCP79" s="473"/>
      <c r="KCQ79" s="473"/>
      <c r="KCR79" s="473"/>
      <c r="KCS79" s="473"/>
      <c r="KCT79" s="473"/>
      <c r="KCU79" s="473"/>
      <c r="KCV79" s="473"/>
      <c r="KCW79" s="473"/>
      <c r="KCX79" s="473"/>
      <c r="KCY79" s="473"/>
      <c r="KCZ79" s="473"/>
      <c r="KDA79" s="473"/>
      <c r="KDB79" s="473"/>
      <c r="KDC79" s="473"/>
      <c r="KDD79" s="473"/>
      <c r="KDE79" s="473"/>
      <c r="KDF79" s="473"/>
      <c r="KDG79" s="473"/>
      <c r="KDH79" s="473"/>
      <c r="KDI79" s="473"/>
      <c r="KDJ79" s="473"/>
      <c r="KDK79" s="473"/>
      <c r="KDL79" s="473"/>
      <c r="KDM79" s="473"/>
      <c r="KDN79" s="473"/>
      <c r="KDO79" s="473"/>
      <c r="KDP79" s="473"/>
      <c r="KDQ79" s="473"/>
      <c r="KDR79" s="473"/>
      <c r="KDS79" s="473"/>
      <c r="KDT79" s="473"/>
      <c r="KDU79" s="473"/>
      <c r="KDV79" s="473"/>
      <c r="KDW79" s="473"/>
      <c r="KDX79" s="473"/>
      <c r="KDY79" s="473"/>
      <c r="KDZ79" s="473"/>
      <c r="KEA79" s="473"/>
      <c r="KEB79" s="473"/>
      <c r="KEC79" s="473"/>
      <c r="KED79" s="473"/>
      <c r="KEE79" s="473"/>
      <c r="KEF79" s="473"/>
      <c r="KEG79" s="473"/>
      <c r="KEH79" s="473"/>
      <c r="KEI79" s="473"/>
      <c r="KEJ79" s="473"/>
      <c r="KEK79" s="473"/>
      <c r="KEL79" s="473"/>
      <c r="KEM79" s="473"/>
      <c r="KEN79" s="473"/>
      <c r="KEO79" s="473"/>
      <c r="KEP79" s="473"/>
      <c r="KEQ79" s="473"/>
      <c r="KER79" s="473"/>
      <c r="KES79" s="473"/>
      <c r="KET79" s="473"/>
      <c r="KEU79" s="473"/>
      <c r="KEV79" s="473"/>
      <c r="KEW79" s="473"/>
      <c r="KEX79" s="473"/>
      <c r="KEY79" s="473"/>
      <c r="KEZ79" s="473"/>
      <c r="KFA79" s="473"/>
      <c r="KFB79" s="473"/>
      <c r="KFC79" s="473"/>
      <c r="KFD79" s="473"/>
      <c r="KFE79" s="473"/>
      <c r="KFF79" s="473"/>
      <c r="KFG79" s="473"/>
      <c r="KFH79" s="473"/>
      <c r="KFI79" s="473"/>
      <c r="KFJ79" s="473"/>
      <c r="KFK79" s="473"/>
      <c r="KFL79" s="473"/>
      <c r="KFM79" s="473"/>
      <c r="KFN79" s="473"/>
      <c r="KFO79" s="473"/>
      <c r="KFP79" s="473"/>
      <c r="KFQ79" s="473"/>
      <c r="KFR79" s="473"/>
      <c r="KFS79" s="473"/>
      <c r="KFT79" s="473"/>
      <c r="KFU79" s="473"/>
      <c r="KFV79" s="473"/>
      <c r="KFW79" s="473"/>
      <c r="KFX79" s="473"/>
      <c r="KFY79" s="473"/>
      <c r="KFZ79" s="473"/>
      <c r="KGA79" s="473"/>
      <c r="KGB79" s="473"/>
      <c r="KGC79" s="473"/>
      <c r="KGD79" s="473"/>
      <c r="KGE79" s="473"/>
      <c r="KGF79" s="473"/>
      <c r="KGG79" s="473"/>
      <c r="KGH79" s="473"/>
      <c r="KGI79" s="473"/>
      <c r="KGJ79" s="473"/>
      <c r="KGK79" s="473"/>
      <c r="KGL79" s="473"/>
      <c r="KGM79" s="473"/>
      <c r="KGN79" s="473"/>
      <c r="KGO79" s="473"/>
      <c r="KGP79" s="473"/>
      <c r="KGQ79" s="473"/>
      <c r="KGR79" s="473"/>
      <c r="KGS79" s="473"/>
      <c r="KGT79" s="473"/>
      <c r="KGU79" s="473"/>
      <c r="KGV79" s="473"/>
      <c r="KGW79" s="473"/>
      <c r="KGX79" s="473"/>
      <c r="KGY79" s="473"/>
      <c r="KGZ79" s="473"/>
      <c r="KHA79" s="473"/>
      <c r="KHB79" s="473"/>
      <c r="KHC79" s="473"/>
      <c r="KHD79" s="473"/>
      <c r="KHE79" s="473"/>
      <c r="KHF79" s="473"/>
      <c r="KHG79" s="473"/>
      <c r="KHH79" s="473"/>
      <c r="KHI79" s="473"/>
      <c r="KHJ79" s="473"/>
      <c r="KHK79" s="473"/>
      <c r="KHL79" s="473"/>
      <c r="KHM79" s="473"/>
      <c r="KHN79" s="473"/>
      <c r="KHO79" s="473"/>
      <c r="KHP79" s="473"/>
      <c r="KHQ79" s="473"/>
      <c r="KHR79" s="473"/>
      <c r="KHS79" s="473"/>
      <c r="KHT79" s="473"/>
      <c r="KHU79" s="473"/>
      <c r="KHV79" s="473"/>
      <c r="KHW79" s="473"/>
      <c r="KHX79" s="473"/>
      <c r="KHY79" s="473"/>
      <c r="KHZ79" s="473"/>
      <c r="KIA79" s="473"/>
      <c r="KIB79" s="473"/>
      <c r="KIC79" s="473"/>
      <c r="KID79" s="473"/>
      <c r="KIE79" s="473"/>
      <c r="KIF79" s="473"/>
      <c r="KIG79" s="473"/>
      <c r="KIH79" s="473"/>
      <c r="KII79" s="473"/>
      <c r="KIJ79" s="473"/>
      <c r="KIK79" s="473"/>
      <c r="KIL79" s="473"/>
      <c r="KIM79" s="473"/>
      <c r="KIN79" s="473"/>
      <c r="KIO79" s="473"/>
      <c r="KIP79" s="473"/>
      <c r="KIQ79" s="473"/>
      <c r="KIR79" s="473"/>
      <c r="KIS79" s="473"/>
      <c r="KIT79" s="473"/>
      <c r="KIU79" s="473"/>
      <c r="KIV79" s="473"/>
      <c r="KIW79" s="473"/>
      <c r="KIX79" s="473"/>
      <c r="KIY79" s="473"/>
      <c r="KIZ79" s="473"/>
      <c r="KJA79" s="473"/>
      <c r="KJB79" s="473"/>
      <c r="KJC79" s="473"/>
      <c r="KJD79" s="473"/>
      <c r="KJE79" s="473"/>
      <c r="KJF79" s="473"/>
      <c r="KJG79" s="473"/>
      <c r="KJH79" s="473"/>
      <c r="KJI79" s="473"/>
      <c r="KJJ79" s="473"/>
      <c r="KJK79" s="473"/>
      <c r="KJL79" s="473"/>
      <c r="KJM79" s="473"/>
      <c r="KJN79" s="473"/>
      <c r="KJO79" s="473"/>
      <c r="KJP79" s="473"/>
      <c r="KJQ79" s="473"/>
      <c r="KJR79" s="473"/>
      <c r="KJS79" s="473"/>
      <c r="KJT79" s="473"/>
      <c r="KJU79" s="473"/>
      <c r="KJV79" s="473"/>
      <c r="KJW79" s="473"/>
      <c r="KJX79" s="473"/>
      <c r="KJY79" s="473"/>
      <c r="KJZ79" s="473"/>
      <c r="KKA79" s="473"/>
      <c r="KKB79" s="473"/>
      <c r="KKC79" s="473"/>
      <c r="KKD79" s="473"/>
      <c r="KKE79" s="473"/>
      <c r="KKF79" s="473"/>
      <c r="KKG79" s="473"/>
      <c r="KKH79" s="473"/>
      <c r="KKI79" s="473"/>
      <c r="KKJ79" s="473"/>
      <c r="KKK79" s="473"/>
      <c r="KKL79" s="473"/>
      <c r="KKM79" s="473"/>
      <c r="KKN79" s="473"/>
      <c r="KKO79" s="473"/>
      <c r="KKP79" s="473"/>
      <c r="KKQ79" s="473"/>
      <c r="KKR79" s="473"/>
      <c r="KKS79" s="473"/>
      <c r="KKT79" s="473"/>
      <c r="KKU79" s="473"/>
      <c r="KKV79" s="473"/>
      <c r="KKW79" s="473"/>
      <c r="KKX79" s="473"/>
      <c r="KKY79" s="473"/>
      <c r="KKZ79" s="473"/>
      <c r="KLA79" s="473"/>
      <c r="KLB79" s="473"/>
      <c r="KLC79" s="473"/>
      <c r="KLD79" s="473"/>
      <c r="KLE79" s="473"/>
      <c r="KLF79" s="473"/>
      <c r="KLG79" s="473"/>
      <c r="KLH79" s="473"/>
      <c r="KLI79" s="473"/>
      <c r="KLJ79" s="473"/>
      <c r="KLK79" s="473"/>
      <c r="KLL79" s="473"/>
      <c r="KLM79" s="473"/>
      <c r="KLN79" s="473"/>
      <c r="KLO79" s="473"/>
      <c r="KLP79" s="473"/>
      <c r="KLQ79" s="473"/>
      <c r="KLR79" s="473"/>
      <c r="KLS79" s="473"/>
      <c r="KLT79" s="473"/>
      <c r="KLU79" s="473"/>
      <c r="KLV79" s="473"/>
      <c r="KLW79" s="473"/>
      <c r="KLX79" s="473"/>
      <c r="KLY79" s="473"/>
      <c r="KLZ79" s="473"/>
      <c r="KMA79" s="473"/>
      <c r="KMB79" s="473"/>
      <c r="KMC79" s="473"/>
      <c r="KMD79" s="473"/>
      <c r="KME79" s="473"/>
      <c r="KMF79" s="473"/>
      <c r="KMG79" s="473"/>
      <c r="KMH79" s="473"/>
      <c r="KMI79" s="473"/>
      <c r="KMJ79" s="473"/>
      <c r="KMK79" s="473"/>
      <c r="KML79" s="473"/>
      <c r="KMM79" s="473"/>
      <c r="KMN79" s="473"/>
      <c r="KMO79" s="473"/>
      <c r="KMP79" s="473"/>
      <c r="KMQ79" s="473"/>
      <c r="KMR79" s="473"/>
      <c r="KMS79" s="473"/>
      <c r="KMT79" s="473"/>
      <c r="KMU79" s="473"/>
      <c r="KMV79" s="473"/>
      <c r="KMW79" s="473"/>
      <c r="KMX79" s="473"/>
      <c r="KMY79" s="473"/>
      <c r="KMZ79" s="473"/>
      <c r="KNA79" s="473"/>
      <c r="KNB79" s="473"/>
      <c r="KNC79" s="473"/>
      <c r="KND79" s="473"/>
      <c r="KNE79" s="473"/>
      <c r="KNF79" s="473"/>
      <c r="KNG79" s="473"/>
      <c r="KNH79" s="473"/>
      <c r="KNI79" s="473"/>
      <c r="KNJ79" s="473"/>
      <c r="KNK79" s="473"/>
      <c r="KNL79" s="473"/>
      <c r="KNM79" s="473"/>
      <c r="KNN79" s="473"/>
      <c r="KNO79" s="473"/>
      <c r="KNP79" s="473"/>
      <c r="KNQ79" s="473"/>
      <c r="KNR79" s="473"/>
      <c r="KNS79" s="473"/>
      <c r="KNT79" s="473"/>
      <c r="KNU79" s="473"/>
      <c r="KNV79" s="473"/>
      <c r="KNW79" s="473"/>
      <c r="KNX79" s="473"/>
      <c r="KNY79" s="473"/>
      <c r="KNZ79" s="473"/>
      <c r="KOA79" s="473"/>
      <c r="KOB79" s="473"/>
      <c r="KOC79" s="473"/>
      <c r="KOD79" s="473"/>
      <c r="KOE79" s="473"/>
      <c r="KOF79" s="473"/>
      <c r="KOG79" s="473"/>
      <c r="KOH79" s="473"/>
      <c r="KOI79" s="473"/>
      <c r="KOJ79" s="473"/>
      <c r="KOK79" s="473"/>
      <c r="KOL79" s="473"/>
      <c r="KOM79" s="473"/>
      <c r="KON79" s="473"/>
      <c r="KOO79" s="473"/>
      <c r="KOP79" s="473"/>
      <c r="KOQ79" s="473"/>
      <c r="KOR79" s="473"/>
      <c r="KOS79" s="473"/>
      <c r="KOT79" s="473"/>
      <c r="KOU79" s="473"/>
      <c r="KOV79" s="473"/>
      <c r="KOW79" s="473"/>
      <c r="KOX79" s="473"/>
      <c r="KOY79" s="473"/>
      <c r="KOZ79" s="473"/>
      <c r="KPA79" s="473"/>
      <c r="KPB79" s="473"/>
      <c r="KPC79" s="473"/>
      <c r="KPD79" s="473"/>
      <c r="KPE79" s="473"/>
      <c r="KPF79" s="473"/>
      <c r="KPG79" s="473"/>
      <c r="KPH79" s="473"/>
      <c r="KPI79" s="473"/>
      <c r="KPJ79" s="473"/>
      <c r="KPK79" s="473"/>
      <c r="KPL79" s="473"/>
      <c r="KPM79" s="473"/>
      <c r="KPN79" s="473"/>
      <c r="KPO79" s="473"/>
      <c r="KPP79" s="473"/>
      <c r="KPQ79" s="473"/>
      <c r="KPR79" s="473"/>
      <c r="KPS79" s="473"/>
      <c r="KPT79" s="473"/>
      <c r="KPU79" s="473"/>
      <c r="KPV79" s="473"/>
      <c r="KPW79" s="473"/>
      <c r="KPX79" s="473"/>
      <c r="KPY79" s="473"/>
      <c r="KPZ79" s="473"/>
      <c r="KQA79" s="473"/>
      <c r="KQB79" s="473"/>
      <c r="KQC79" s="473"/>
      <c r="KQD79" s="473"/>
      <c r="KQE79" s="473"/>
      <c r="KQF79" s="473"/>
      <c r="KQG79" s="473"/>
      <c r="KQH79" s="473"/>
      <c r="KQI79" s="473"/>
      <c r="KQJ79" s="473"/>
      <c r="KQK79" s="473"/>
      <c r="KQL79" s="473"/>
      <c r="KQM79" s="473"/>
      <c r="KQN79" s="473"/>
      <c r="KQO79" s="473"/>
      <c r="KQP79" s="473"/>
      <c r="KQQ79" s="473"/>
      <c r="KQR79" s="473"/>
      <c r="KQS79" s="473"/>
      <c r="KQT79" s="473"/>
      <c r="KQU79" s="473"/>
      <c r="KQV79" s="473"/>
      <c r="KQW79" s="473"/>
      <c r="KQX79" s="473"/>
      <c r="KQY79" s="473"/>
      <c r="KQZ79" s="473"/>
      <c r="KRA79" s="473"/>
      <c r="KRB79" s="473"/>
      <c r="KRC79" s="473"/>
      <c r="KRD79" s="473"/>
      <c r="KRE79" s="473"/>
      <c r="KRF79" s="473"/>
      <c r="KRG79" s="473"/>
      <c r="KRH79" s="473"/>
      <c r="KRI79" s="473"/>
      <c r="KRJ79" s="473"/>
      <c r="KRK79" s="473"/>
      <c r="KRL79" s="473"/>
      <c r="KRM79" s="473"/>
      <c r="KRN79" s="473"/>
      <c r="KRO79" s="473"/>
      <c r="KRP79" s="473"/>
      <c r="KRQ79" s="473"/>
      <c r="KRR79" s="473"/>
      <c r="KRS79" s="473"/>
      <c r="KRT79" s="473"/>
      <c r="KRU79" s="473"/>
      <c r="KRV79" s="473"/>
      <c r="KRW79" s="473"/>
      <c r="KRX79" s="473"/>
      <c r="KRY79" s="473"/>
      <c r="KRZ79" s="473"/>
      <c r="KSA79" s="473"/>
      <c r="KSB79" s="473"/>
      <c r="KSC79" s="473"/>
      <c r="KSD79" s="473"/>
      <c r="KSE79" s="473"/>
      <c r="KSF79" s="473"/>
      <c r="KSG79" s="473"/>
      <c r="KSH79" s="473"/>
      <c r="KSI79" s="473"/>
      <c r="KSJ79" s="473"/>
      <c r="KSK79" s="473"/>
      <c r="KSL79" s="473"/>
      <c r="KSM79" s="473"/>
      <c r="KSN79" s="473"/>
      <c r="KSO79" s="473"/>
      <c r="KSP79" s="473"/>
      <c r="KSQ79" s="473"/>
      <c r="KSR79" s="473"/>
      <c r="KSS79" s="473"/>
      <c r="KST79" s="473"/>
      <c r="KSU79" s="473"/>
      <c r="KSV79" s="473"/>
      <c r="KSW79" s="473"/>
      <c r="KSX79" s="473"/>
      <c r="KSY79" s="473"/>
      <c r="KSZ79" s="473"/>
      <c r="KTA79" s="473"/>
      <c r="KTB79" s="473"/>
      <c r="KTC79" s="473"/>
      <c r="KTD79" s="473"/>
      <c r="KTE79" s="473"/>
      <c r="KTF79" s="473"/>
      <c r="KTG79" s="473"/>
      <c r="KTH79" s="473"/>
      <c r="KTI79" s="473"/>
      <c r="KTJ79" s="473"/>
      <c r="KTK79" s="473"/>
      <c r="KTL79" s="473"/>
      <c r="KTM79" s="473"/>
      <c r="KTN79" s="473"/>
      <c r="KTO79" s="473"/>
      <c r="KTP79" s="473"/>
      <c r="KTQ79" s="473"/>
      <c r="KTR79" s="473"/>
      <c r="KTS79" s="473"/>
      <c r="KTT79" s="473"/>
      <c r="KTU79" s="473"/>
      <c r="KTV79" s="473"/>
      <c r="KTW79" s="473"/>
      <c r="KTX79" s="473"/>
      <c r="KTY79" s="473"/>
      <c r="KTZ79" s="473"/>
      <c r="KUA79" s="473"/>
      <c r="KUB79" s="473"/>
      <c r="KUC79" s="473"/>
      <c r="KUD79" s="473"/>
      <c r="KUE79" s="473"/>
      <c r="KUF79" s="473"/>
      <c r="KUG79" s="473"/>
      <c r="KUH79" s="473"/>
      <c r="KUI79" s="473"/>
      <c r="KUJ79" s="473"/>
      <c r="KUK79" s="473"/>
      <c r="KUL79" s="473"/>
      <c r="KUM79" s="473"/>
      <c r="KUN79" s="473"/>
      <c r="KUO79" s="473"/>
      <c r="KUP79" s="473"/>
      <c r="KUQ79" s="473"/>
      <c r="KUR79" s="473"/>
      <c r="KUS79" s="473"/>
      <c r="KUT79" s="473"/>
      <c r="KUU79" s="473"/>
      <c r="KUV79" s="473"/>
      <c r="KUW79" s="473"/>
      <c r="KUX79" s="473"/>
      <c r="KUY79" s="473"/>
      <c r="KUZ79" s="473"/>
      <c r="KVA79" s="473"/>
      <c r="KVB79" s="473"/>
      <c r="KVC79" s="473"/>
      <c r="KVD79" s="473"/>
      <c r="KVE79" s="473"/>
      <c r="KVF79" s="473"/>
      <c r="KVG79" s="473"/>
      <c r="KVH79" s="473"/>
      <c r="KVI79" s="473"/>
      <c r="KVJ79" s="473"/>
      <c r="KVK79" s="473"/>
      <c r="KVL79" s="473"/>
      <c r="KVM79" s="473"/>
      <c r="KVN79" s="473"/>
      <c r="KVO79" s="473"/>
      <c r="KVP79" s="473"/>
      <c r="KVQ79" s="473"/>
      <c r="KVR79" s="473"/>
      <c r="KVS79" s="473"/>
      <c r="KVT79" s="473"/>
      <c r="KVU79" s="473"/>
      <c r="KVV79" s="473"/>
      <c r="KVW79" s="473"/>
      <c r="KVX79" s="473"/>
      <c r="KVY79" s="473"/>
      <c r="KVZ79" s="473"/>
      <c r="KWA79" s="473"/>
      <c r="KWB79" s="473"/>
      <c r="KWC79" s="473"/>
      <c r="KWD79" s="473"/>
      <c r="KWE79" s="473"/>
      <c r="KWF79" s="473"/>
      <c r="KWG79" s="473"/>
      <c r="KWH79" s="473"/>
      <c r="KWI79" s="473"/>
      <c r="KWJ79" s="473"/>
      <c r="KWK79" s="473"/>
      <c r="KWL79" s="473"/>
      <c r="KWM79" s="473"/>
      <c r="KWN79" s="473"/>
      <c r="KWO79" s="473"/>
      <c r="KWP79" s="473"/>
      <c r="KWQ79" s="473"/>
      <c r="KWR79" s="473"/>
      <c r="KWS79" s="473"/>
      <c r="KWT79" s="473"/>
      <c r="KWU79" s="473"/>
      <c r="KWV79" s="473"/>
      <c r="KWW79" s="473"/>
      <c r="KWX79" s="473"/>
      <c r="KWY79" s="473"/>
      <c r="KWZ79" s="473"/>
      <c r="KXA79" s="473"/>
      <c r="KXB79" s="473"/>
      <c r="KXC79" s="473"/>
      <c r="KXD79" s="473"/>
      <c r="KXE79" s="473"/>
      <c r="KXF79" s="473"/>
      <c r="KXG79" s="473"/>
      <c r="KXH79" s="473"/>
      <c r="KXI79" s="473"/>
      <c r="KXJ79" s="473"/>
      <c r="KXK79" s="473"/>
      <c r="KXL79" s="473"/>
      <c r="KXM79" s="473"/>
      <c r="KXN79" s="473"/>
      <c r="KXO79" s="473"/>
      <c r="KXP79" s="473"/>
      <c r="KXQ79" s="473"/>
      <c r="KXR79" s="473"/>
      <c r="KXS79" s="473"/>
      <c r="KXT79" s="473"/>
      <c r="KXU79" s="473"/>
      <c r="KXV79" s="473"/>
      <c r="KXW79" s="473"/>
      <c r="KXX79" s="473"/>
      <c r="KXY79" s="473"/>
      <c r="KXZ79" s="473"/>
      <c r="KYA79" s="473"/>
      <c r="KYB79" s="473"/>
      <c r="KYC79" s="473"/>
      <c r="KYD79" s="473"/>
      <c r="KYE79" s="473"/>
      <c r="KYF79" s="473"/>
      <c r="KYG79" s="473"/>
      <c r="KYH79" s="473"/>
      <c r="KYI79" s="473"/>
      <c r="KYJ79" s="473"/>
      <c r="KYK79" s="473"/>
      <c r="KYL79" s="473"/>
      <c r="KYM79" s="473"/>
      <c r="KYN79" s="473"/>
      <c r="KYO79" s="473"/>
      <c r="KYP79" s="473"/>
      <c r="KYQ79" s="473"/>
      <c r="KYR79" s="473"/>
      <c r="KYS79" s="473"/>
      <c r="KYT79" s="473"/>
      <c r="KYU79" s="473"/>
      <c r="KYV79" s="473"/>
      <c r="KYW79" s="473"/>
      <c r="KYX79" s="473"/>
      <c r="KYY79" s="473"/>
      <c r="KYZ79" s="473"/>
      <c r="KZA79" s="473"/>
      <c r="KZB79" s="473"/>
      <c r="KZC79" s="473"/>
      <c r="KZD79" s="473"/>
      <c r="KZE79" s="473"/>
      <c r="KZF79" s="473"/>
      <c r="KZG79" s="473"/>
      <c r="KZH79" s="473"/>
      <c r="KZI79" s="473"/>
      <c r="KZJ79" s="473"/>
      <c r="KZK79" s="473"/>
      <c r="KZL79" s="473"/>
      <c r="KZM79" s="473"/>
      <c r="KZN79" s="473"/>
      <c r="KZO79" s="473"/>
      <c r="KZP79" s="473"/>
      <c r="KZQ79" s="473"/>
      <c r="KZR79" s="473"/>
      <c r="KZS79" s="473"/>
      <c r="KZT79" s="473"/>
      <c r="KZU79" s="473"/>
      <c r="KZV79" s="473"/>
      <c r="KZW79" s="473"/>
      <c r="KZX79" s="473"/>
      <c r="KZY79" s="473"/>
      <c r="KZZ79" s="473"/>
      <c r="LAA79" s="473"/>
      <c r="LAB79" s="473"/>
      <c r="LAC79" s="473"/>
      <c r="LAD79" s="473"/>
      <c r="LAE79" s="473"/>
      <c r="LAF79" s="473"/>
      <c r="LAG79" s="473"/>
      <c r="LAH79" s="473"/>
      <c r="LAI79" s="473"/>
      <c r="LAJ79" s="473"/>
      <c r="LAK79" s="473"/>
      <c r="LAL79" s="473"/>
      <c r="LAM79" s="473"/>
      <c r="LAN79" s="473"/>
      <c r="LAO79" s="473"/>
      <c r="LAP79" s="473"/>
      <c r="LAQ79" s="473"/>
      <c r="LAR79" s="473"/>
      <c r="LAS79" s="473"/>
      <c r="LAT79" s="473"/>
      <c r="LAU79" s="473"/>
      <c r="LAV79" s="473"/>
      <c r="LAW79" s="473"/>
      <c r="LAX79" s="473"/>
      <c r="LAY79" s="473"/>
      <c r="LAZ79" s="473"/>
      <c r="LBA79" s="473"/>
      <c r="LBB79" s="473"/>
      <c r="LBC79" s="473"/>
      <c r="LBD79" s="473"/>
      <c r="LBE79" s="473"/>
      <c r="LBF79" s="473"/>
      <c r="LBG79" s="473"/>
      <c r="LBH79" s="473"/>
      <c r="LBI79" s="473"/>
      <c r="LBJ79" s="473"/>
      <c r="LBK79" s="473"/>
      <c r="LBL79" s="473"/>
      <c r="LBM79" s="473"/>
      <c r="LBN79" s="473"/>
      <c r="LBO79" s="473"/>
      <c r="LBP79" s="473"/>
      <c r="LBQ79" s="473"/>
      <c r="LBR79" s="473"/>
      <c r="LBS79" s="473"/>
      <c r="LBT79" s="473"/>
      <c r="LBU79" s="473"/>
      <c r="LBV79" s="473"/>
      <c r="LBW79" s="473"/>
      <c r="LBX79" s="473"/>
      <c r="LBY79" s="473"/>
      <c r="LBZ79" s="473"/>
      <c r="LCA79" s="473"/>
      <c r="LCB79" s="473"/>
      <c r="LCC79" s="473"/>
      <c r="LCD79" s="473"/>
      <c r="LCE79" s="473"/>
      <c r="LCF79" s="473"/>
      <c r="LCG79" s="473"/>
      <c r="LCH79" s="473"/>
      <c r="LCI79" s="473"/>
      <c r="LCJ79" s="473"/>
      <c r="LCK79" s="473"/>
      <c r="LCL79" s="473"/>
      <c r="LCM79" s="473"/>
      <c r="LCN79" s="473"/>
      <c r="LCO79" s="473"/>
      <c r="LCP79" s="473"/>
      <c r="LCQ79" s="473"/>
      <c r="LCR79" s="473"/>
      <c r="LCS79" s="473"/>
      <c r="LCT79" s="473"/>
      <c r="LCU79" s="473"/>
      <c r="LCV79" s="473"/>
      <c r="LCW79" s="473"/>
      <c r="LCX79" s="473"/>
      <c r="LCY79" s="473"/>
      <c r="LCZ79" s="473"/>
      <c r="LDA79" s="473"/>
      <c r="LDB79" s="473"/>
      <c r="LDC79" s="473"/>
      <c r="LDD79" s="473"/>
      <c r="LDE79" s="473"/>
      <c r="LDF79" s="473"/>
      <c r="LDG79" s="473"/>
      <c r="LDH79" s="473"/>
      <c r="LDI79" s="473"/>
      <c r="LDJ79" s="473"/>
      <c r="LDK79" s="473"/>
      <c r="LDL79" s="473"/>
      <c r="LDM79" s="473"/>
      <c r="LDN79" s="473"/>
      <c r="LDO79" s="473"/>
      <c r="LDP79" s="473"/>
      <c r="LDQ79" s="473"/>
      <c r="LDR79" s="473"/>
      <c r="LDS79" s="473"/>
      <c r="LDT79" s="473"/>
      <c r="LDU79" s="473"/>
      <c r="LDV79" s="473"/>
      <c r="LDW79" s="473"/>
      <c r="LDX79" s="473"/>
      <c r="LDY79" s="473"/>
      <c r="LDZ79" s="473"/>
      <c r="LEA79" s="473"/>
      <c r="LEB79" s="473"/>
      <c r="LEC79" s="473"/>
      <c r="LED79" s="473"/>
      <c r="LEE79" s="473"/>
      <c r="LEF79" s="473"/>
      <c r="LEG79" s="473"/>
      <c r="LEH79" s="473"/>
      <c r="LEI79" s="473"/>
      <c r="LEJ79" s="473"/>
      <c r="LEK79" s="473"/>
      <c r="LEL79" s="473"/>
      <c r="LEM79" s="473"/>
      <c r="LEN79" s="473"/>
      <c r="LEO79" s="473"/>
      <c r="LEP79" s="473"/>
      <c r="LEQ79" s="473"/>
      <c r="LER79" s="473"/>
      <c r="LES79" s="473"/>
      <c r="LET79" s="473"/>
      <c r="LEU79" s="473"/>
      <c r="LEV79" s="473"/>
      <c r="LEW79" s="473"/>
      <c r="LEX79" s="473"/>
      <c r="LEY79" s="473"/>
      <c r="LEZ79" s="473"/>
      <c r="LFA79" s="473"/>
      <c r="LFB79" s="473"/>
      <c r="LFC79" s="473"/>
      <c r="LFD79" s="473"/>
      <c r="LFE79" s="473"/>
      <c r="LFF79" s="473"/>
      <c r="LFG79" s="473"/>
      <c r="LFH79" s="473"/>
      <c r="LFI79" s="473"/>
      <c r="LFJ79" s="473"/>
      <c r="LFK79" s="473"/>
      <c r="LFL79" s="473"/>
      <c r="LFM79" s="473"/>
      <c r="LFN79" s="473"/>
      <c r="LFO79" s="473"/>
      <c r="LFP79" s="473"/>
      <c r="LFQ79" s="473"/>
      <c r="LFR79" s="473"/>
      <c r="LFS79" s="473"/>
      <c r="LFT79" s="473"/>
      <c r="LFU79" s="473"/>
      <c r="LFV79" s="473"/>
      <c r="LFW79" s="473"/>
      <c r="LFX79" s="473"/>
      <c r="LFY79" s="473"/>
      <c r="LFZ79" s="473"/>
      <c r="LGA79" s="473"/>
      <c r="LGB79" s="473"/>
      <c r="LGC79" s="473"/>
      <c r="LGD79" s="473"/>
      <c r="LGE79" s="473"/>
      <c r="LGF79" s="473"/>
      <c r="LGG79" s="473"/>
      <c r="LGH79" s="473"/>
      <c r="LGI79" s="473"/>
      <c r="LGJ79" s="473"/>
      <c r="LGK79" s="473"/>
      <c r="LGL79" s="473"/>
      <c r="LGM79" s="473"/>
      <c r="LGN79" s="473"/>
      <c r="LGO79" s="473"/>
      <c r="LGP79" s="473"/>
      <c r="LGQ79" s="473"/>
      <c r="LGR79" s="473"/>
      <c r="LGS79" s="473"/>
      <c r="LGT79" s="473"/>
      <c r="LGU79" s="473"/>
      <c r="LGV79" s="473"/>
      <c r="LGW79" s="473"/>
      <c r="LGX79" s="473"/>
      <c r="LGY79" s="473"/>
      <c r="LGZ79" s="473"/>
      <c r="LHA79" s="473"/>
      <c r="LHB79" s="473"/>
      <c r="LHC79" s="473"/>
      <c r="LHD79" s="473"/>
      <c r="LHE79" s="473"/>
      <c r="LHF79" s="473"/>
      <c r="LHG79" s="473"/>
      <c r="LHH79" s="473"/>
      <c r="LHI79" s="473"/>
      <c r="LHJ79" s="473"/>
      <c r="LHK79" s="473"/>
      <c r="LHL79" s="473"/>
      <c r="LHM79" s="473"/>
      <c r="LHN79" s="473"/>
      <c r="LHO79" s="473"/>
      <c r="LHP79" s="473"/>
      <c r="LHQ79" s="473"/>
      <c r="LHR79" s="473"/>
      <c r="LHS79" s="473"/>
      <c r="LHT79" s="473"/>
      <c r="LHU79" s="473"/>
      <c r="LHV79" s="473"/>
      <c r="LHW79" s="473"/>
      <c r="LHX79" s="473"/>
      <c r="LHY79" s="473"/>
      <c r="LHZ79" s="473"/>
      <c r="LIA79" s="473"/>
      <c r="LIB79" s="473"/>
      <c r="LIC79" s="473"/>
      <c r="LID79" s="473"/>
      <c r="LIE79" s="473"/>
      <c r="LIF79" s="473"/>
      <c r="LIG79" s="473"/>
      <c r="LIH79" s="473"/>
      <c r="LII79" s="473"/>
      <c r="LIJ79" s="473"/>
      <c r="LIK79" s="473"/>
      <c r="LIL79" s="473"/>
      <c r="LIM79" s="473"/>
      <c r="LIN79" s="473"/>
      <c r="LIO79" s="473"/>
      <c r="LIP79" s="473"/>
      <c r="LIQ79" s="473"/>
      <c r="LIR79" s="473"/>
      <c r="LIS79" s="473"/>
      <c r="LIT79" s="473"/>
      <c r="LIU79" s="473"/>
      <c r="LIV79" s="473"/>
      <c r="LIW79" s="473"/>
      <c r="LIX79" s="473"/>
      <c r="LIY79" s="473"/>
      <c r="LIZ79" s="473"/>
      <c r="LJA79" s="473"/>
      <c r="LJB79" s="473"/>
      <c r="LJC79" s="473"/>
      <c r="LJD79" s="473"/>
      <c r="LJE79" s="473"/>
      <c r="LJF79" s="473"/>
      <c r="LJG79" s="473"/>
      <c r="LJH79" s="473"/>
      <c r="LJI79" s="473"/>
      <c r="LJJ79" s="473"/>
      <c r="LJK79" s="473"/>
      <c r="LJL79" s="473"/>
      <c r="LJM79" s="473"/>
      <c r="LJN79" s="473"/>
      <c r="LJO79" s="473"/>
      <c r="LJP79" s="473"/>
      <c r="LJQ79" s="473"/>
      <c r="LJR79" s="473"/>
      <c r="LJS79" s="473"/>
      <c r="LJT79" s="473"/>
      <c r="LJU79" s="473"/>
      <c r="LJV79" s="473"/>
      <c r="LJW79" s="473"/>
      <c r="LJX79" s="473"/>
      <c r="LJY79" s="473"/>
      <c r="LJZ79" s="473"/>
      <c r="LKA79" s="473"/>
      <c r="LKB79" s="473"/>
      <c r="LKC79" s="473"/>
      <c r="LKD79" s="473"/>
      <c r="LKE79" s="473"/>
      <c r="LKF79" s="473"/>
      <c r="LKG79" s="473"/>
      <c r="LKH79" s="473"/>
      <c r="LKI79" s="473"/>
      <c r="LKJ79" s="473"/>
      <c r="LKK79" s="473"/>
      <c r="LKL79" s="473"/>
      <c r="LKM79" s="473"/>
      <c r="LKN79" s="473"/>
      <c r="LKO79" s="473"/>
      <c r="LKP79" s="473"/>
      <c r="LKQ79" s="473"/>
      <c r="LKR79" s="473"/>
      <c r="LKS79" s="473"/>
      <c r="LKT79" s="473"/>
      <c r="LKU79" s="473"/>
      <c r="LKV79" s="473"/>
      <c r="LKW79" s="473"/>
      <c r="LKX79" s="473"/>
      <c r="LKY79" s="473"/>
      <c r="LKZ79" s="473"/>
      <c r="LLA79" s="473"/>
      <c r="LLB79" s="473"/>
      <c r="LLC79" s="473"/>
      <c r="LLD79" s="473"/>
      <c r="LLE79" s="473"/>
      <c r="LLF79" s="473"/>
      <c r="LLG79" s="473"/>
      <c r="LLH79" s="473"/>
      <c r="LLI79" s="473"/>
      <c r="LLJ79" s="473"/>
      <c r="LLK79" s="473"/>
      <c r="LLL79" s="473"/>
      <c r="LLM79" s="473"/>
      <c r="LLN79" s="473"/>
      <c r="LLO79" s="473"/>
      <c r="LLP79" s="473"/>
      <c r="LLQ79" s="473"/>
      <c r="LLR79" s="473"/>
      <c r="LLS79" s="473"/>
      <c r="LLT79" s="473"/>
      <c r="LLU79" s="473"/>
      <c r="LLV79" s="473"/>
      <c r="LLW79" s="473"/>
      <c r="LLX79" s="473"/>
      <c r="LLY79" s="473"/>
      <c r="LLZ79" s="473"/>
      <c r="LMA79" s="473"/>
      <c r="LMB79" s="473"/>
      <c r="LMC79" s="473"/>
      <c r="LMD79" s="473"/>
      <c r="LME79" s="473"/>
      <c r="LMF79" s="473"/>
      <c r="LMG79" s="473"/>
      <c r="LMH79" s="473"/>
      <c r="LMI79" s="473"/>
      <c r="LMJ79" s="473"/>
      <c r="LMK79" s="473"/>
      <c r="LML79" s="473"/>
      <c r="LMM79" s="473"/>
      <c r="LMN79" s="473"/>
      <c r="LMO79" s="473"/>
      <c r="LMP79" s="473"/>
      <c r="LMQ79" s="473"/>
      <c r="LMR79" s="473"/>
      <c r="LMS79" s="473"/>
      <c r="LMT79" s="473"/>
      <c r="LMU79" s="473"/>
      <c r="LMV79" s="473"/>
      <c r="LMW79" s="473"/>
      <c r="LMX79" s="473"/>
      <c r="LMY79" s="473"/>
      <c r="LMZ79" s="473"/>
      <c r="LNA79" s="473"/>
      <c r="LNB79" s="473"/>
      <c r="LNC79" s="473"/>
      <c r="LND79" s="473"/>
      <c r="LNE79" s="473"/>
      <c r="LNF79" s="473"/>
      <c r="LNG79" s="473"/>
      <c r="LNH79" s="473"/>
      <c r="LNI79" s="473"/>
      <c r="LNJ79" s="473"/>
      <c r="LNK79" s="473"/>
      <c r="LNL79" s="473"/>
      <c r="LNM79" s="473"/>
      <c r="LNN79" s="473"/>
      <c r="LNO79" s="473"/>
      <c r="LNP79" s="473"/>
      <c r="LNQ79" s="473"/>
      <c r="LNR79" s="473"/>
      <c r="LNS79" s="473"/>
      <c r="LNT79" s="473"/>
      <c r="LNU79" s="473"/>
      <c r="LNV79" s="473"/>
      <c r="LNW79" s="473"/>
      <c r="LNX79" s="473"/>
      <c r="LNY79" s="473"/>
      <c r="LNZ79" s="473"/>
      <c r="LOA79" s="473"/>
      <c r="LOB79" s="473"/>
      <c r="LOC79" s="473"/>
      <c r="LOD79" s="473"/>
      <c r="LOE79" s="473"/>
      <c r="LOF79" s="473"/>
      <c r="LOG79" s="473"/>
      <c r="LOH79" s="473"/>
      <c r="LOI79" s="473"/>
      <c r="LOJ79" s="473"/>
      <c r="LOK79" s="473"/>
      <c r="LOL79" s="473"/>
      <c r="LOM79" s="473"/>
      <c r="LON79" s="473"/>
      <c r="LOO79" s="473"/>
      <c r="LOP79" s="473"/>
      <c r="LOQ79" s="473"/>
      <c r="LOR79" s="473"/>
      <c r="LOS79" s="473"/>
      <c r="LOT79" s="473"/>
      <c r="LOU79" s="473"/>
      <c r="LOV79" s="473"/>
      <c r="LOW79" s="473"/>
      <c r="LOX79" s="473"/>
      <c r="LOY79" s="473"/>
      <c r="LOZ79" s="473"/>
      <c r="LPA79" s="473"/>
      <c r="LPB79" s="473"/>
      <c r="LPC79" s="473"/>
      <c r="LPD79" s="473"/>
      <c r="LPE79" s="473"/>
      <c r="LPF79" s="473"/>
      <c r="LPG79" s="473"/>
      <c r="LPH79" s="473"/>
      <c r="LPI79" s="473"/>
      <c r="LPJ79" s="473"/>
      <c r="LPK79" s="473"/>
      <c r="LPL79" s="473"/>
      <c r="LPM79" s="473"/>
      <c r="LPN79" s="473"/>
      <c r="LPO79" s="473"/>
      <c r="LPP79" s="473"/>
      <c r="LPQ79" s="473"/>
      <c r="LPR79" s="473"/>
      <c r="LPS79" s="473"/>
      <c r="LPT79" s="473"/>
      <c r="LPU79" s="473"/>
      <c r="LPV79" s="473"/>
      <c r="LPW79" s="473"/>
      <c r="LPX79" s="473"/>
      <c r="LPY79" s="473"/>
      <c r="LPZ79" s="473"/>
      <c r="LQA79" s="473"/>
      <c r="LQB79" s="473"/>
      <c r="LQC79" s="473"/>
      <c r="LQD79" s="473"/>
      <c r="LQE79" s="473"/>
      <c r="LQF79" s="473"/>
      <c r="LQG79" s="473"/>
      <c r="LQH79" s="473"/>
      <c r="LQI79" s="473"/>
      <c r="LQJ79" s="473"/>
      <c r="LQK79" s="473"/>
      <c r="LQL79" s="473"/>
      <c r="LQM79" s="473"/>
      <c r="LQN79" s="473"/>
      <c r="LQO79" s="473"/>
      <c r="LQP79" s="473"/>
      <c r="LQQ79" s="473"/>
      <c r="LQR79" s="473"/>
      <c r="LQS79" s="473"/>
      <c r="LQT79" s="473"/>
      <c r="LQU79" s="473"/>
      <c r="LQV79" s="473"/>
      <c r="LQW79" s="473"/>
      <c r="LQX79" s="473"/>
      <c r="LQY79" s="473"/>
      <c r="LQZ79" s="473"/>
      <c r="LRA79" s="473"/>
      <c r="LRB79" s="473"/>
      <c r="LRC79" s="473"/>
      <c r="LRD79" s="473"/>
      <c r="LRE79" s="473"/>
      <c r="LRF79" s="473"/>
      <c r="LRG79" s="473"/>
      <c r="LRH79" s="473"/>
      <c r="LRI79" s="473"/>
      <c r="LRJ79" s="473"/>
      <c r="LRK79" s="473"/>
      <c r="LRL79" s="473"/>
      <c r="LRM79" s="473"/>
      <c r="LRN79" s="473"/>
      <c r="LRO79" s="473"/>
      <c r="LRP79" s="473"/>
      <c r="LRQ79" s="473"/>
      <c r="LRR79" s="473"/>
      <c r="LRS79" s="473"/>
      <c r="LRT79" s="473"/>
      <c r="LRU79" s="473"/>
      <c r="LRV79" s="473"/>
      <c r="LRW79" s="473"/>
      <c r="LRX79" s="473"/>
      <c r="LRY79" s="473"/>
      <c r="LRZ79" s="473"/>
      <c r="LSA79" s="473"/>
      <c r="LSB79" s="473"/>
      <c r="LSC79" s="473"/>
      <c r="LSD79" s="473"/>
      <c r="LSE79" s="473"/>
      <c r="LSF79" s="473"/>
      <c r="LSG79" s="473"/>
      <c r="LSH79" s="473"/>
      <c r="LSI79" s="473"/>
      <c r="LSJ79" s="473"/>
      <c r="LSK79" s="473"/>
      <c r="LSL79" s="473"/>
      <c r="LSM79" s="473"/>
      <c r="LSN79" s="473"/>
      <c r="LSO79" s="473"/>
      <c r="LSP79" s="473"/>
      <c r="LSQ79" s="473"/>
      <c r="LSR79" s="473"/>
      <c r="LSS79" s="473"/>
      <c r="LST79" s="473"/>
      <c r="LSU79" s="473"/>
      <c r="LSV79" s="473"/>
      <c r="LSW79" s="473"/>
      <c r="LSX79" s="473"/>
      <c r="LSY79" s="473"/>
      <c r="LSZ79" s="473"/>
      <c r="LTA79" s="473"/>
      <c r="LTB79" s="473"/>
      <c r="LTC79" s="473"/>
      <c r="LTD79" s="473"/>
      <c r="LTE79" s="473"/>
      <c r="LTF79" s="473"/>
      <c r="LTG79" s="473"/>
      <c r="LTH79" s="473"/>
      <c r="LTI79" s="473"/>
      <c r="LTJ79" s="473"/>
      <c r="LTK79" s="473"/>
      <c r="LTL79" s="473"/>
      <c r="LTM79" s="473"/>
      <c r="LTN79" s="473"/>
      <c r="LTO79" s="473"/>
      <c r="LTP79" s="473"/>
      <c r="LTQ79" s="473"/>
      <c r="LTR79" s="473"/>
      <c r="LTS79" s="473"/>
      <c r="LTT79" s="473"/>
      <c r="LTU79" s="473"/>
      <c r="LTV79" s="473"/>
      <c r="LTW79" s="473"/>
      <c r="LTX79" s="473"/>
      <c r="LTY79" s="473"/>
      <c r="LTZ79" s="473"/>
      <c r="LUA79" s="473"/>
      <c r="LUB79" s="473"/>
      <c r="LUC79" s="473"/>
      <c r="LUD79" s="473"/>
      <c r="LUE79" s="473"/>
      <c r="LUF79" s="473"/>
      <c r="LUG79" s="473"/>
      <c r="LUH79" s="473"/>
      <c r="LUI79" s="473"/>
      <c r="LUJ79" s="473"/>
      <c r="LUK79" s="473"/>
      <c r="LUL79" s="473"/>
      <c r="LUM79" s="473"/>
      <c r="LUN79" s="473"/>
      <c r="LUO79" s="473"/>
      <c r="LUP79" s="473"/>
      <c r="LUQ79" s="473"/>
      <c r="LUR79" s="473"/>
      <c r="LUS79" s="473"/>
      <c r="LUT79" s="473"/>
      <c r="LUU79" s="473"/>
      <c r="LUV79" s="473"/>
      <c r="LUW79" s="473"/>
      <c r="LUX79" s="473"/>
      <c r="LUY79" s="473"/>
      <c r="LUZ79" s="473"/>
      <c r="LVA79" s="473"/>
      <c r="LVB79" s="473"/>
      <c r="LVC79" s="473"/>
      <c r="LVD79" s="473"/>
      <c r="LVE79" s="473"/>
      <c r="LVF79" s="473"/>
      <c r="LVG79" s="473"/>
      <c r="LVH79" s="473"/>
      <c r="LVI79" s="473"/>
      <c r="LVJ79" s="473"/>
      <c r="LVK79" s="473"/>
      <c r="LVL79" s="473"/>
      <c r="LVM79" s="473"/>
      <c r="LVN79" s="473"/>
      <c r="LVO79" s="473"/>
      <c r="LVP79" s="473"/>
      <c r="LVQ79" s="473"/>
      <c r="LVR79" s="473"/>
      <c r="LVS79" s="473"/>
      <c r="LVT79" s="473"/>
      <c r="LVU79" s="473"/>
      <c r="LVV79" s="473"/>
      <c r="LVW79" s="473"/>
      <c r="LVX79" s="473"/>
      <c r="LVY79" s="473"/>
      <c r="LVZ79" s="473"/>
      <c r="LWA79" s="473"/>
      <c r="LWB79" s="473"/>
      <c r="LWC79" s="473"/>
      <c r="LWD79" s="473"/>
      <c r="LWE79" s="473"/>
      <c r="LWF79" s="473"/>
      <c r="LWG79" s="473"/>
      <c r="LWH79" s="473"/>
      <c r="LWI79" s="473"/>
      <c r="LWJ79" s="473"/>
      <c r="LWK79" s="473"/>
      <c r="LWL79" s="473"/>
      <c r="LWM79" s="473"/>
      <c r="LWN79" s="473"/>
      <c r="LWO79" s="473"/>
      <c r="LWP79" s="473"/>
      <c r="LWQ79" s="473"/>
      <c r="LWR79" s="473"/>
      <c r="LWS79" s="473"/>
      <c r="LWT79" s="473"/>
      <c r="LWU79" s="473"/>
      <c r="LWV79" s="473"/>
      <c r="LWW79" s="473"/>
      <c r="LWX79" s="473"/>
      <c r="LWY79" s="473"/>
      <c r="LWZ79" s="473"/>
      <c r="LXA79" s="473"/>
      <c r="LXB79" s="473"/>
      <c r="LXC79" s="473"/>
      <c r="LXD79" s="473"/>
      <c r="LXE79" s="473"/>
      <c r="LXF79" s="473"/>
      <c r="LXG79" s="473"/>
      <c r="LXH79" s="473"/>
      <c r="LXI79" s="473"/>
      <c r="LXJ79" s="473"/>
      <c r="LXK79" s="473"/>
      <c r="LXL79" s="473"/>
      <c r="LXM79" s="473"/>
      <c r="LXN79" s="473"/>
      <c r="LXO79" s="473"/>
      <c r="LXP79" s="473"/>
      <c r="LXQ79" s="473"/>
      <c r="LXR79" s="473"/>
      <c r="LXS79" s="473"/>
      <c r="LXT79" s="473"/>
      <c r="LXU79" s="473"/>
      <c r="LXV79" s="473"/>
      <c r="LXW79" s="473"/>
      <c r="LXX79" s="473"/>
      <c r="LXY79" s="473"/>
      <c r="LXZ79" s="473"/>
      <c r="LYA79" s="473"/>
      <c r="LYB79" s="473"/>
      <c r="LYC79" s="473"/>
      <c r="LYD79" s="473"/>
      <c r="LYE79" s="473"/>
      <c r="LYF79" s="473"/>
      <c r="LYG79" s="473"/>
      <c r="LYH79" s="473"/>
      <c r="LYI79" s="473"/>
      <c r="LYJ79" s="473"/>
      <c r="LYK79" s="473"/>
      <c r="LYL79" s="473"/>
      <c r="LYM79" s="473"/>
      <c r="LYN79" s="473"/>
      <c r="LYO79" s="473"/>
      <c r="LYP79" s="473"/>
      <c r="LYQ79" s="473"/>
      <c r="LYR79" s="473"/>
      <c r="LYS79" s="473"/>
      <c r="LYT79" s="473"/>
      <c r="LYU79" s="473"/>
      <c r="LYV79" s="473"/>
      <c r="LYW79" s="473"/>
      <c r="LYX79" s="473"/>
      <c r="LYY79" s="473"/>
      <c r="LYZ79" s="473"/>
      <c r="LZA79" s="473"/>
      <c r="LZB79" s="473"/>
      <c r="LZC79" s="473"/>
      <c r="LZD79" s="473"/>
      <c r="LZE79" s="473"/>
      <c r="LZF79" s="473"/>
      <c r="LZG79" s="473"/>
      <c r="LZH79" s="473"/>
      <c r="LZI79" s="473"/>
      <c r="LZJ79" s="473"/>
      <c r="LZK79" s="473"/>
      <c r="LZL79" s="473"/>
      <c r="LZM79" s="473"/>
      <c r="LZN79" s="473"/>
      <c r="LZO79" s="473"/>
      <c r="LZP79" s="473"/>
      <c r="LZQ79" s="473"/>
      <c r="LZR79" s="473"/>
      <c r="LZS79" s="473"/>
      <c r="LZT79" s="473"/>
      <c r="LZU79" s="473"/>
      <c r="LZV79" s="473"/>
      <c r="LZW79" s="473"/>
      <c r="LZX79" s="473"/>
      <c r="LZY79" s="473"/>
      <c r="LZZ79" s="473"/>
      <c r="MAA79" s="473"/>
      <c r="MAB79" s="473"/>
      <c r="MAC79" s="473"/>
      <c r="MAD79" s="473"/>
      <c r="MAE79" s="473"/>
      <c r="MAF79" s="473"/>
      <c r="MAG79" s="473"/>
      <c r="MAH79" s="473"/>
      <c r="MAI79" s="473"/>
      <c r="MAJ79" s="473"/>
      <c r="MAK79" s="473"/>
      <c r="MAL79" s="473"/>
      <c r="MAM79" s="473"/>
      <c r="MAN79" s="473"/>
      <c r="MAO79" s="473"/>
      <c r="MAP79" s="473"/>
      <c r="MAQ79" s="473"/>
      <c r="MAR79" s="473"/>
      <c r="MAS79" s="473"/>
      <c r="MAT79" s="473"/>
      <c r="MAU79" s="473"/>
      <c r="MAV79" s="473"/>
      <c r="MAW79" s="473"/>
      <c r="MAX79" s="473"/>
      <c r="MAY79" s="473"/>
      <c r="MAZ79" s="473"/>
      <c r="MBA79" s="473"/>
      <c r="MBB79" s="473"/>
      <c r="MBC79" s="473"/>
      <c r="MBD79" s="473"/>
      <c r="MBE79" s="473"/>
      <c r="MBF79" s="473"/>
      <c r="MBG79" s="473"/>
      <c r="MBH79" s="473"/>
      <c r="MBI79" s="473"/>
      <c r="MBJ79" s="473"/>
      <c r="MBK79" s="473"/>
      <c r="MBL79" s="473"/>
      <c r="MBM79" s="473"/>
      <c r="MBN79" s="473"/>
      <c r="MBO79" s="473"/>
      <c r="MBP79" s="473"/>
      <c r="MBQ79" s="473"/>
      <c r="MBR79" s="473"/>
      <c r="MBS79" s="473"/>
      <c r="MBT79" s="473"/>
      <c r="MBU79" s="473"/>
      <c r="MBV79" s="473"/>
      <c r="MBW79" s="473"/>
      <c r="MBX79" s="473"/>
      <c r="MBY79" s="473"/>
      <c r="MBZ79" s="473"/>
      <c r="MCA79" s="473"/>
      <c r="MCB79" s="473"/>
      <c r="MCC79" s="473"/>
      <c r="MCD79" s="473"/>
      <c r="MCE79" s="473"/>
      <c r="MCF79" s="473"/>
      <c r="MCG79" s="473"/>
      <c r="MCH79" s="473"/>
      <c r="MCI79" s="473"/>
      <c r="MCJ79" s="473"/>
      <c r="MCK79" s="473"/>
      <c r="MCL79" s="473"/>
      <c r="MCM79" s="473"/>
      <c r="MCN79" s="473"/>
      <c r="MCO79" s="473"/>
      <c r="MCP79" s="473"/>
      <c r="MCQ79" s="473"/>
      <c r="MCR79" s="473"/>
      <c r="MCS79" s="473"/>
      <c r="MCT79" s="473"/>
      <c r="MCU79" s="473"/>
      <c r="MCV79" s="473"/>
      <c r="MCW79" s="473"/>
      <c r="MCX79" s="473"/>
      <c r="MCY79" s="473"/>
      <c r="MCZ79" s="473"/>
      <c r="MDA79" s="473"/>
      <c r="MDB79" s="473"/>
      <c r="MDC79" s="473"/>
      <c r="MDD79" s="473"/>
      <c r="MDE79" s="473"/>
      <c r="MDF79" s="473"/>
      <c r="MDG79" s="473"/>
      <c r="MDH79" s="473"/>
      <c r="MDI79" s="473"/>
      <c r="MDJ79" s="473"/>
      <c r="MDK79" s="473"/>
      <c r="MDL79" s="473"/>
      <c r="MDM79" s="473"/>
      <c r="MDN79" s="473"/>
      <c r="MDO79" s="473"/>
      <c r="MDP79" s="473"/>
      <c r="MDQ79" s="473"/>
      <c r="MDR79" s="473"/>
      <c r="MDS79" s="473"/>
      <c r="MDT79" s="473"/>
      <c r="MDU79" s="473"/>
      <c r="MDV79" s="473"/>
      <c r="MDW79" s="473"/>
      <c r="MDX79" s="473"/>
      <c r="MDY79" s="473"/>
      <c r="MDZ79" s="473"/>
      <c r="MEA79" s="473"/>
      <c r="MEB79" s="473"/>
      <c r="MEC79" s="473"/>
      <c r="MED79" s="473"/>
      <c r="MEE79" s="473"/>
      <c r="MEF79" s="473"/>
      <c r="MEG79" s="473"/>
      <c r="MEH79" s="473"/>
      <c r="MEI79" s="473"/>
      <c r="MEJ79" s="473"/>
      <c r="MEK79" s="473"/>
      <c r="MEL79" s="473"/>
      <c r="MEM79" s="473"/>
      <c r="MEN79" s="473"/>
      <c r="MEO79" s="473"/>
      <c r="MEP79" s="473"/>
      <c r="MEQ79" s="473"/>
      <c r="MER79" s="473"/>
      <c r="MES79" s="473"/>
      <c r="MET79" s="473"/>
      <c r="MEU79" s="473"/>
      <c r="MEV79" s="473"/>
      <c r="MEW79" s="473"/>
      <c r="MEX79" s="473"/>
      <c r="MEY79" s="473"/>
      <c r="MEZ79" s="473"/>
      <c r="MFA79" s="473"/>
      <c r="MFB79" s="473"/>
      <c r="MFC79" s="473"/>
      <c r="MFD79" s="473"/>
      <c r="MFE79" s="473"/>
      <c r="MFF79" s="473"/>
      <c r="MFG79" s="473"/>
      <c r="MFH79" s="473"/>
      <c r="MFI79" s="473"/>
      <c r="MFJ79" s="473"/>
      <c r="MFK79" s="473"/>
      <c r="MFL79" s="473"/>
      <c r="MFM79" s="473"/>
      <c r="MFN79" s="473"/>
      <c r="MFO79" s="473"/>
      <c r="MFP79" s="473"/>
      <c r="MFQ79" s="473"/>
      <c r="MFR79" s="473"/>
      <c r="MFS79" s="473"/>
      <c r="MFT79" s="473"/>
      <c r="MFU79" s="473"/>
      <c r="MFV79" s="473"/>
      <c r="MFW79" s="473"/>
      <c r="MFX79" s="473"/>
      <c r="MFY79" s="473"/>
      <c r="MFZ79" s="473"/>
      <c r="MGA79" s="473"/>
      <c r="MGB79" s="473"/>
      <c r="MGC79" s="473"/>
      <c r="MGD79" s="473"/>
      <c r="MGE79" s="473"/>
      <c r="MGF79" s="473"/>
      <c r="MGG79" s="473"/>
      <c r="MGH79" s="473"/>
      <c r="MGI79" s="473"/>
      <c r="MGJ79" s="473"/>
      <c r="MGK79" s="473"/>
      <c r="MGL79" s="473"/>
      <c r="MGM79" s="473"/>
      <c r="MGN79" s="473"/>
      <c r="MGO79" s="473"/>
      <c r="MGP79" s="473"/>
      <c r="MGQ79" s="473"/>
      <c r="MGR79" s="473"/>
      <c r="MGS79" s="473"/>
      <c r="MGT79" s="473"/>
      <c r="MGU79" s="473"/>
      <c r="MGV79" s="473"/>
      <c r="MGW79" s="473"/>
      <c r="MGX79" s="473"/>
      <c r="MGY79" s="473"/>
      <c r="MGZ79" s="473"/>
      <c r="MHA79" s="473"/>
      <c r="MHB79" s="473"/>
      <c r="MHC79" s="473"/>
      <c r="MHD79" s="473"/>
      <c r="MHE79" s="473"/>
      <c r="MHF79" s="473"/>
      <c r="MHG79" s="473"/>
      <c r="MHH79" s="473"/>
      <c r="MHI79" s="473"/>
      <c r="MHJ79" s="473"/>
      <c r="MHK79" s="473"/>
      <c r="MHL79" s="473"/>
      <c r="MHM79" s="473"/>
      <c r="MHN79" s="473"/>
      <c r="MHO79" s="473"/>
      <c r="MHP79" s="473"/>
      <c r="MHQ79" s="473"/>
      <c r="MHR79" s="473"/>
      <c r="MHS79" s="473"/>
      <c r="MHT79" s="473"/>
      <c r="MHU79" s="473"/>
      <c r="MHV79" s="473"/>
      <c r="MHW79" s="473"/>
      <c r="MHX79" s="473"/>
      <c r="MHY79" s="473"/>
      <c r="MHZ79" s="473"/>
      <c r="MIA79" s="473"/>
      <c r="MIB79" s="473"/>
      <c r="MIC79" s="473"/>
      <c r="MID79" s="473"/>
      <c r="MIE79" s="473"/>
      <c r="MIF79" s="473"/>
      <c r="MIG79" s="473"/>
      <c r="MIH79" s="473"/>
      <c r="MII79" s="473"/>
      <c r="MIJ79" s="473"/>
      <c r="MIK79" s="473"/>
      <c r="MIL79" s="473"/>
      <c r="MIM79" s="473"/>
      <c r="MIN79" s="473"/>
      <c r="MIO79" s="473"/>
      <c r="MIP79" s="473"/>
      <c r="MIQ79" s="473"/>
      <c r="MIR79" s="473"/>
      <c r="MIS79" s="473"/>
      <c r="MIT79" s="473"/>
      <c r="MIU79" s="473"/>
      <c r="MIV79" s="473"/>
      <c r="MIW79" s="473"/>
      <c r="MIX79" s="473"/>
      <c r="MIY79" s="473"/>
      <c r="MIZ79" s="473"/>
      <c r="MJA79" s="473"/>
      <c r="MJB79" s="473"/>
      <c r="MJC79" s="473"/>
      <c r="MJD79" s="473"/>
      <c r="MJE79" s="473"/>
      <c r="MJF79" s="473"/>
      <c r="MJG79" s="473"/>
      <c r="MJH79" s="473"/>
      <c r="MJI79" s="473"/>
      <c r="MJJ79" s="473"/>
      <c r="MJK79" s="473"/>
      <c r="MJL79" s="473"/>
      <c r="MJM79" s="473"/>
      <c r="MJN79" s="473"/>
      <c r="MJO79" s="473"/>
      <c r="MJP79" s="473"/>
      <c r="MJQ79" s="473"/>
      <c r="MJR79" s="473"/>
      <c r="MJS79" s="473"/>
      <c r="MJT79" s="473"/>
      <c r="MJU79" s="473"/>
      <c r="MJV79" s="473"/>
      <c r="MJW79" s="473"/>
      <c r="MJX79" s="473"/>
      <c r="MJY79" s="473"/>
      <c r="MJZ79" s="473"/>
      <c r="MKA79" s="473"/>
      <c r="MKB79" s="473"/>
      <c r="MKC79" s="473"/>
      <c r="MKD79" s="473"/>
      <c r="MKE79" s="473"/>
      <c r="MKF79" s="473"/>
      <c r="MKG79" s="473"/>
      <c r="MKH79" s="473"/>
      <c r="MKI79" s="473"/>
      <c r="MKJ79" s="473"/>
      <c r="MKK79" s="473"/>
      <c r="MKL79" s="473"/>
      <c r="MKM79" s="473"/>
      <c r="MKN79" s="473"/>
      <c r="MKO79" s="473"/>
      <c r="MKP79" s="473"/>
      <c r="MKQ79" s="473"/>
      <c r="MKR79" s="473"/>
      <c r="MKS79" s="473"/>
      <c r="MKT79" s="473"/>
      <c r="MKU79" s="473"/>
      <c r="MKV79" s="473"/>
      <c r="MKW79" s="473"/>
      <c r="MKX79" s="473"/>
      <c r="MKY79" s="473"/>
      <c r="MKZ79" s="473"/>
      <c r="MLA79" s="473"/>
      <c r="MLB79" s="473"/>
      <c r="MLC79" s="473"/>
      <c r="MLD79" s="473"/>
      <c r="MLE79" s="473"/>
      <c r="MLF79" s="473"/>
      <c r="MLG79" s="473"/>
      <c r="MLH79" s="473"/>
      <c r="MLI79" s="473"/>
      <c r="MLJ79" s="473"/>
      <c r="MLK79" s="473"/>
      <c r="MLL79" s="473"/>
      <c r="MLM79" s="473"/>
      <c r="MLN79" s="473"/>
      <c r="MLO79" s="473"/>
      <c r="MLP79" s="473"/>
      <c r="MLQ79" s="473"/>
      <c r="MLR79" s="473"/>
      <c r="MLS79" s="473"/>
      <c r="MLT79" s="473"/>
      <c r="MLU79" s="473"/>
      <c r="MLV79" s="473"/>
      <c r="MLW79" s="473"/>
      <c r="MLX79" s="473"/>
      <c r="MLY79" s="473"/>
      <c r="MLZ79" s="473"/>
      <c r="MMA79" s="473"/>
      <c r="MMB79" s="473"/>
      <c r="MMC79" s="473"/>
      <c r="MMD79" s="473"/>
      <c r="MME79" s="473"/>
      <c r="MMF79" s="473"/>
      <c r="MMG79" s="473"/>
      <c r="MMH79" s="473"/>
      <c r="MMI79" s="473"/>
      <c r="MMJ79" s="473"/>
      <c r="MMK79" s="473"/>
      <c r="MML79" s="473"/>
      <c r="MMM79" s="473"/>
      <c r="MMN79" s="473"/>
      <c r="MMO79" s="473"/>
      <c r="MMP79" s="473"/>
      <c r="MMQ79" s="473"/>
      <c r="MMR79" s="473"/>
      <c r="MMS79" s="473"/>
      <c r="MMT79" s="473"/>
      <c r="MMU79" s="473"/>
      <c r="MMV79" s="473"/>
      <c r="MMW79" s="473"/>
      <c r="MMX79" s="473"/>
      <c r="MMY79" s="473"/>
      <c r="MMZ79" s="473"/>
      <c r="MNA79" s="473"/>
      <c r="MNB79" s="473"/>
      <c r="MNC79" s="473"/>
      <c r="MND79" s="473"/>
      <c r="MNE79" s="473"/>
      <c r="MNF79" s="473"/>
      <c r="MNG79" s="473"/>
      <c r="MNH79" s="473"/>
      <c r="MNI79" s="473"/>
      <c r="MNJ79" s="473"/>
      <c r="MNK79" s="473"/>
      <c r="MNL79" s="473"/>
      <c r="MNM79" s="473"/>
      <c r="MNN79" s="473"/>
      <c r="MNO79" s="473"/>
      <c r="MNP79" s="473"/>
      <c r="MNQ79" s="473"/>
      <c r="MNR79" s="473"/>
      <c r="MNS79" s="473"/>
      <c r="MNT79" s="473"/>
      <c r="MNU79" s="473"/>
      <c r="MNV79" s="473"/>
      <c r="MNW79" s="473"/>
      <c r="MNX79" s="473"/>
      <c r="MNY79" s="473"/>
      <c r="MNZ79" s="473"/>
      <c r="MOA79" s="473"/>
      <c r="MOB79" s="473"/>
      <c r="MOC79" s="473"/>
      <c r="MOD79" s="473"/>
      <c r="MOE79" s="473"/>
      <c r="MOF79" s="473"/>
      <c r="MOG79" s="473"/>
      <c r="MOH79" s="473"/>
      <c r="MOI79" s="473"/>
      <c r="MOJ79" s="473"/>
      <c r="MOK79" s="473"/>
      <c r="MOL79" s="473"/>
      <c r="MOM79" s="473"/>
      <c r="MON79" s="473"/>
      <c r="MOO79" s="473"/>
      <c r="MOP79" s="473"/>
      <c r="MOQ79" s="473"/>
      <c r="MOR79" s="473"/>
      <c r="MOS79" s="473"/>
      <c r="MOT79" s="473"/>
      <c r="MOU79" s="473"/>
      <c r="MOV79" s="473"/>
      <c r="MOW79" s="473"/>
      <c r="MOX79" s="473"/>
      <c r="MOY79" s="473"/>
      <c r="MOZ79" s="473"/>
      <c r="MPA79" s="473"/>
      <c r="MPB79" s="473"/>
      <c r="MPC79" s="473"/>
      <c r="MPD79" s="473"/>
      <c r="MPE79" s="473"/>
      <c r="MPF79" s="473"/>
      <c r="MPG79" s="473"/>
      <c r="MPH79" s="473"/>
      <c r="MPI79" s="473"/>
      <c r="MPJ79" s="473"/>
      <c r="MPK79" s="473"/>
      <c r="MPL79" s="473"/>
      <c r="MPM79" s="473"/>
      <c r="MPN79" s="473"/>
      <c r="MPO79" s="473"/>
      <c r="MPP79" s="473"/>
      <c r="MPQ79" s="473"/>
      <c r="MPR79" s="473"/>
      <c r="MPS79" s="473"/>
      <c r="MPT79" s="473"/>
      <c r="MPU79" s="473"/>
      <c r="MPV79" s="473"/>
      <c r="MPW79" s="473"/>
      <c r="MPX79" s="473"/>
      <c r="MPY79" s="473"/>
      <c r="MPZ79" s="473"/>
      <c r="MQA79" s="473"/>
      <c r="MQB79" s="473"/>
      <c r="MQC79" s="473"/>
      <c r="MQD79" s="473"/>
      <c r="MQE79" s="473"/>
      <c r="MQF79" s="473"/>
      <c r="MQG79" s="473"/>
      <c r="MQH79" s="473"/>
      <c r="MQI79" s="473"/>
      <c r="MQJ79" s="473"/>
      <c r="MQK79" s="473"/>
      <c r="MQL79" s="473"/>
      <c r="MQM79" s="473"/>
      <c r="MQN79" s="473"/>
      <c r="MQO79" s="473"/>
      <c r="MQP79" s="473"/>
      <c r="MQQ79" s="473"/>
      <c r="MQR79" s="473"/>
      <c r="MQS79" s="473"/>
      <c r="MQT79" s="473"/>
      <c r="MQU79" s="473"/>
      <c r="MQV79" s="473"/>
      <c r="MQW79" s="473"/>
      <c r="MQX79" s="473"/>
      <c r="MQY79" s="473"/>
      <c r="MQZ79" s="473"/>
      <c r="MRA79" s="473"/>
      <c r="MRB79" s="473"/>
      <c r="MRC79" s="473"/>
      <c r="MRD79" s="473"/>
      <c r="MRE79" s="473"/>
      <c r="MRF79" s="473"/>
      <c r="MRG79" s="473"/>
      <c r="MRH79" s="473"/>
      <c r="MRI79" s="473"/>
      <c r="MRJ79" s="473"/>
      <c r="MRK79" s="473"/>
      <c r="MRL79" s="473"/>
      <c r="MRM79" s="473"/>
      <c r="MRN79" s="473"/>
      <c r="MRO79" s="473"/>
      <c r="MRP79" s="473"/>
      <c r="MRQ79" s="473"/>
      <c r="MRR79" s="473"/>
      <c r="MRS79" s="473"/>
      <c r="MRT79" s="473"/>
      <c r="MRU79" s="473"/>
      <c r="MRV79" s="473"/>
      <c r="MRW79" s="473"/>
      <c r="MRX79" s="473"/>
      <c r="MRY79" s="473"/>
      <c r="MRZ79" s="473"/>
      <c r="MSA79" s="473"/>
      <c r="MSB79" s="473"/>
      <c r="MSC79" s="473"/>
      <c r="MSD79" s="473"/>
      <c r="MSE79" s="473"/>
      <c r="MSF79" s="473"/>
      <c r="MSG79" s="473"/>
      <c r="MSH79" s="473"/>
      <c r="MSI79" s="473"/>
      <c r="MSJ79" s="473"/>
      <c r="MSK79" s="473"/>
      <c r="MSL79" s="473"/>
      <c r="MSM79" s="473"/>
      <c r="MSN79" s="473"/>
      <c r="MSO79" s="473"/>
      <c r="MSP79" s="473"/>
      <c r="MSQ79" s="473"/>
      <c r="MSR79" s="473"/>
      <c r="MSS79" s="473"/>
      <c r="MST79" s="473"/>
      <c r="MSU79" s="473"/>
      <c r="MSV79" s="473"/>
      <c r="MSW79" s="473"/>
      <c r="MSX79" s="473"/>
      <c r="MSY79" s="473"/>
      <c r="MSZ79" s="473"/>
      <c r="MTA79" s="473"/>
      <c r="MTB79" s="473"/>
      <c r="MTC79" s="473"/>
      <c r="MTD79" s="473"/>
      <c r="MTE79" s="473"/>
      <c r="MTF79" s="473"/>
      <c r="MTG79" s="473"/>
      <c r="MTH79" s="473"/>
      <c r="MTI79" s="473"/>
      <c r="MTJ79" s="473"/>
      <c r="MTK79" s="473"/>
      <c r="MTL79" s="473"/>
      <c r="MTM79" s="473"/>
      <c r="MTN79" s="473"/>
      <c r="MTO79" s="473"/>
      <c r="MTP79" s="473"/>
      <c r="MTQ79" s="473"/>
      <c r="MTR79" s="473"/>
      <c r="MTS79" s="473"/>
      <c r="MTT79" s="473"/>
      <c r="MTU79" s="473"/>
      <c r="MTV79" s="473"/>
      <c r="MTW79" s="473"/>
      <c r="MTX79" s="473"/>
      <c r="MTY79" s="473"/>
      <c r="MTZ79" s="473"/>
      <c r="MUA79" s="473"/>
      <c r="MUB79" s="473"/>
      <c r="MUC79" s="473"/>
      <c r="MUD79" s="473"/>
      <c r="MUE79" s="473"/>
      <c r="MUF79" s="473"/>
      <c r="MUG79" s="473"/>
      <c r="MUH79" s="473"/>
      <c r="MUI79" s="473"/>
      <c r="MUJ79" s="473"/>
      <c r="MUK79" s="473"/>
      <c r="MUL79" s="473"/>
      <c r="MUM79" s="473"/>
      <c r="MUN79" s="473"/>
      <c r="MUO79" s="473"/>
      <c r="MUP79" s="473"/>
      <c r="MUQ79" s="473"/>
      <c r="MUR79" s="473"/>
      <c r="MUS79" s="473"/>
      <c r="MUT79" s="473"/>
      <c r="MUU79" s="473"/>
      <c r="MUV79" s="473"/>
      <c r="MUW79" s="473"/>
      <c r="MUX79" s="473"/>
      <c r="MUY79" s="473"/>
      <c r="MUZ79" s="473"/>
      <c r="MVA79" s="473"/>
      <c r="MVB79" s="473"/>
      <c r="MVC79" s="473"/>
      <c r="MVD79" s="473"/>
      <c r="MVE79" s="473"/>
      <c r="MVF79" s="473"/>
      <c r="MVG79" s="473"/>
      <c r="MVH79" s="473"/>
      <c r="MVI79" s="473"/>
      <c r="MVJ79" s="473"/>
      <c r="MVK79" s="473"/>
      <c r="MVL79" s="473"/>
      <c r="MVM79" s="473"/>
      <c r="MVN79" s="473"/>
      <c r="MVO79" s="473"/>
      <c r="MVP79" s="473"/>
      <c r="MVQ79" s="473"/>
      <c r="MVR79" s="473"/>
      <c r="MVS79" s="473"/>
      <c r="MVT79" s="473"/>
      <c r="MVU79" s="473"/>
      <c r="MVV79" s="473"/>
      <c r="MVW79" s="473"/>
      <c r="MVX79" s="473"/>
      <c r="MVY79" s="473"/>
      <c r="MVZ79" s="473"/>
      <c r="MWA79" s="473"/>
      <c r="MWB79" s="473"/>
      <c r="MWC79" s="473"/>
      <c r="MWD79" s="473"/>
      <c r="MWE79" s="473"/>
      <c r="MWF79" s="473"/>
      <c r="MWG79" s="473"/>
      <c r="MWH79" s="473"/>
      <c r="MWI79" s="473"/>
      <c r="MWJ79" s="473"/>
      <c r="MWK79" s="473"/>
      <c r="MWL79" s="473"/>
      <c r="MWM79" s="473"/>
      <c r="MWN79" s="473"/>
      <c r="MWO79" s="473"/>
      <c r="MWP79" s="473"/>
      <c r="MWQ79" s="473"/>
      <c r="MWR79" s="473"/>
      <c r="MWS79" s="473"/>
      <c r="MWT79" s="473"/>
      <c r="MWU79" s="473"/>
      <c r="MWV79" s="473"/>
      <c r="MWW79" s="473"/>
      <c r="MWX79" s="473"/>
      <c r="MWY79" s="473"/>
      <c r="MWZ79" s="473"/>
      <c r="MXA79" s="473"/>
      <c r="MXB79" s="473"/>
      <c r="MXC79" s="473"/>
      <c r="MXD79" s="473"/>
      <c r="MXE79" s="473"/>
      <c r="MXF79" s="473"/>
      <c r="MXG79" s="473"/>
      <c r="MXH79" s="473"/>
      <c r="MXI79" s="473"/>
      <c r="MXJ79" s="473"/>
      <c r="MXK79" s="473"/>
      <c r="MXL79" s="473"/>
      <c r="MXM79" s="473"/>
      <c r="MXN79" s="473"/>
      <c r="MXO79" s="473"/>
      <c r="MXP79" s="473"/>
      <c r="MXQ79" s="473"/>
      <c r="MXR79" s="473"/>
      <c r="MXS79" s="473"/>
      <c r="MXT79" s="473"/>
      <c r="MXU79" s="473"/>
      <c r="MXV79" s="473"/>
      <c r="MXW79" s="473"/>
      <c r="MXX79" s="473"/>
      <c r="MXY79" s="473"/>
      <c r="MXZ79" s="473"/>
      <c r="MYA79" s="473"/>
      <c r="MYB79" s="473"/>
      <c r="MYC79" s="473"/>
      <c r="MYD79" s="473"/>
      <c r="MYE79" s="473"/>
      <c r="MYF79" s="473"/>
      <c r="MYG79" s="473"/>
      <c r="MYH79" s="473"/>
      <c r="MYI79" s="473"/>
      <c r="MYJ79" s="473"/>
      <c r="MYK79" s="473"/>
      <c r="MYL79" s="473"/>
      <c r="MYM79" s="473"/>
      <c r="MYN79" s="473"/>
      <c r="MYO79" s="473"/>
      <c r="MYP79" s="473"/>
      <c r="MYQ79" s="473"/>
      <c r="MYR79" s="473"/>
      <c r="MYS79" s="473"/>
      <c r="MYT79" s="473"/>
      <c r="MYU79" s="473"/>
      <c r="MYV79" s="473"/>
      <c r="MYW79" s="473"/>
      <c r="MYX79" s="473"/>
      <c r="MYY79" s="473"/>
      <c r="MYZ79" s="473"/>
      <c r="MZA79" s="473"/>
      <c r="MZB79" s="473"/>
      <c r="MZC79" s="473"/>
      <c r="MZD79" s="473"/>
      <c r="MZE79" s="473"/>
      <c r="MZF79" s="473"/>
      <c r="MZG79" s="473"/>
      <c r="MZH79" s="473"/>
      <c r="MZI79" s="473"/>
      <c r="MZJ79" s="473"/>
      <c r="MZK79" s="473"/>
      <c r="MZL79" s="473"/>
      <c r="MZM79" s="473"/>
      <c r="MZN79" s="473"/>
      <c r="MZO79" s="473"/>
      <c r="MZP79" s="473"/>
      <c r="MZQ79" s="473"/>
      <c r="MZR79" s="473"/>
      <c r="MZS79" s="473"/>
      <c r="MZT79" s="473"/>
      <c r="MZU79" s="473"/>
      <c r="MZV79" s="473"/>
      <c r="MZW79" s="473"/>
      <c r="MZX79" s="473"/>
      <c r="MZY79" s="473"/>
      <c r="MZZ79" s="473"/>
      <c r="NAA79" s="473"/>
      <c r="NAB79" s="473"/>
      <c r="NAC79" s="473"/>
      <c r="NAD79" s="473"/>
      <c r="NAE79" s="473"/>
      <c r="NAF79" s="473"/>
      <c r="NAG79" s="473"/>
      <c r="NAH79" s="473"/>
      <c r="NAI79" s="473"/>
      <c r="NAJ79" s="473"/>
      <c r="NAK79" s="473"/>
      <c r="NAL79" s="473"/>
      <c r="NAM79" s="473"/>
      <c r="NAN79" s="473"/>
      <c r="NAO79" s="473"/>
      <c r="NAP79" s="473"/>
      <c r="NAQ79" s="473"/>
      <c r="NAR79" s="473"/>
      <c r="NAS79" s="473"/>
      <c r="NAT79" s="473"/>
      <c r="NAU79" s="473"/>
      <c r="NAV79" s="473"/>
      <c r="NAW79" s="473"/>
      <c r="NAX79" s="473"/>
      <c r="NAY79" s="473"/>
      <c r="NAZ79" s="473"/>
      <c r="NBA79" s="473"/>
      <c r="NBB79" s="473"/>
      <c r="NBC79" s="473"/>
      <c r="NBD79" s="473"/>
      <c r="NBE79" s="473"/>
      <c r="NBF79" s="473"/>
      <c r="NBG79" s="473"/>
      <c r="NBH79" s="473"/>
      <c r="NBI79" s="473"/>
      <c r="NBJ79" s="473"/>
      <c r="NBK79" s="473"/>
      <c r="NBL79" s="473"/>
      <c r="NBM79" s="473"/>
      <c r="NBN79" s="473"/>
      <c r="NBO79" s="473"/>
      <c r="NBP79" s="473"/>
      <c r="NBQ79" s="473"/>
      <c r="NBR79" s="473"/>
      <c r="NBS79" s="473"/>
      <c r="NBT79" s="473"/>
      <c r="NBU79" s="473"/>
      <c r="NBV79" s="473"/>
      <c r="NBW79" s="473"/>
      <c r="NBX79" s="473"/>
      <c r="NBY79" s="473"/>
      <c r="NBZ79" s="473"/>
      <c r="NCA79" s="473"/>
      <c r="NCB79" s="473"/>
      <c r="NCC79" s="473"/>
      <c r="NCD79" s="473"/>
      <c r="NCE79" s="473"/>
      <c r="NCF79" s="473"/>
      <c r="NCG79" s="473"/>
      <c r="NCH79" s="473"/>
      <c r="NCI79" s="473"/>
      <c r="NCJ79" s="473"/>
      <c r="NCK79" s="473"/>
      <c r="NCL79" s="473"/>
      <c r="NCM79" s="473"/>
      <c r="NCN79" s="473"/>
      <c r="NCO79" s="473"/>
      <c r="NCP79" s="473"/>
      <c r="NCQ79" s="473"/>
      <c r="NCR79" s="473"/>
      <c r="NCS79" s="473"/>
      <c r="NCT79" s="473"/>
      <c r="NCU79" s="473"/>
      <c r="NCV79" s="473"/>
      <c r="NCW79" s="473"/>
      <c r="NCX79" s="473"/>
      <c r="NCY79" s="473"/>
      <c r="NCZ79" s="473"/>
      <c r="NDA79" s="473"/>
      <c r="NDB79" s="473"/>
      <c r="NDC79" s="473"/>
      <c r="NDD79" s="473"/>
      <c r="NDE79" s="473"/>
      <c r="NDF79" s="473"/>
      <c r="NDG79" s="473"/>
      <c r="NDH79" s="473"/>
      <c r="NDI79" s="473"/>
      <c r="NDJ79" s="473"/>
      <c r="NDK79" s="473"/>
      <c r="NDL79" s="473"/>
      <c r="NDM79" s="473"/>
      <c r="NDN79" s="473"/>
      <c r="NDO79" s="473"/>
      <c r="NDP79" s="473"/>
      <c r="NDQ79" s="473"/>
      <c r="NDR79" s="473"/>
      <c r="NDS79" s="473"/>
      <c r="NDT79" s="473"/>
      <c r="NDU79" s="473"/>
      <c r="NDV79" s="473"/>
      <c r="NDW79" s="473"/>
      <c r="NDX79" s="473"/>
      <c r="NDY79" s="473"/>
      <c r="NDZ79" s="473"/>
      <c r="NEA79" s="473"/>
      <c r="NEB79" s="473"/>
      <c r="NEC79" s="473"/>
      <c r="NED79" s="473"/>
      <c r="NEE79" s="473"/>
      <c r="NEF79" s="473"/>
      <c r="NEG79" s="473"/>
      <c r="NEH79" s="473"/>
      <c r="NEI79" s="473"/>
      <c r="NEJ79" s="473"/>
      <c r="NEK79" s="473"/>
      <c r="NEL79" s="473"/>
      <c r="NEM79" s="473"/>
      <c r="NEN79" s="473"/>
      <c r="NEO79" s="473"/>
      <c r="NEP79" s="473"/>
      <c r="NEQ79" s="473"/>
      <c r="NER79" s="473"/>
      <c r="NES79" s="473"/>
      <c r="NET79" s="473"/>
      <c r="NEU79" s="473"/>
      <c r="NEV79" s="473"/>
      <c r="NEW79" s="473"/>
      <c r="NEX79" s="473"/>
      <c r="NEY79" s="473"/>
      <c r="NEZ79" s="473"/>
      <c r="NFA79" s="473"/>
      <c r="NFB79" s="473"/>
      <c r="NFC79" s="473"/>
      <c r="NFD79" s="473"/>
      <c r="NFE79" s="473"/>
      <c r="NFF79" s="473"/>
      <c r="NFG79" s="473"/>
      <c r="NFH79" s="473"/>
      <c r="NFI79" s="473"/>
      <c r="NFJ79" s="473"/>
      <c r="NFK79" s="473"/>
      <c r="NFL79" s="473"/>
      <c r="NFM79" s="473"/>
      <c r="NFN79" s="473"/>
      <c r="NFO79" s="473"/>
      <c r="NFP79" s="473"/>
      <c r="NFQ79" s="473"/>
      <c r="NFR79" s="473"/>
      <c r="NFS79" s="473"/>
      <c r="NFT79" s="473"/>
      <c r="NFU79" s="473"/>
      <c r="NFV79" s="473"/>
      <c r="NFW79" s="473"/>
      <c r="NFX79" s="473"/>
      <c r="NFY79" s="473"/>
      <c r="NFZ79" s="473"/>
      <c r="NGA79" s="473"/>
      <c r="NGB79" s="473"/>
      <c r="NGC79" s="473"/>
      <c r="NGD79" s="473"/>
      <c r="NGE79" s="473"/>
      <c r="NGF79" s="473"/>
      <c r="NGG79" s="473"/>
      <c r="NGH79" s="473"/>
      <c r="NGI79" s="473"/>
      <c r="NGJ79" s="473"/>
      <c r="NGK79" s="473"/>
      <c r="NGL79" s="473"/>
      <c r="NGM79" s="473"/>
      <c r="NGN79" s="473"/>
      <c r="NGO79" s="473"/>
      <c r="NGP79" s="473"/>
      <c r="NGQ79" s="473"/>
      <c r="NGR79" s="473"/>
      <c r="NGS79" s="473"/>
      <c r="NGT79" s="473"/>
      <c r="NGU79" s="473"/>
      <c r="NGV79" s="473"/>
      <c r="NGW79" s="473"/>
      <c r="NGX79" s="473"/>
      <c r="NGY79" s="473"/>
      <c r="NGZ79" s="473"/>
      <c r="NHA79" s="473"/>
      <c r="NHB79" s="473"/>
      <c r="NHC79" s="473"/>
      <c r="NHD79" s="473"/>
      <c r="NHE79" s="473"/>
      <c r="NHF79" s="473"/>
      <c r="NHG79" s="473"/>
      <c r="NHH79" s="473"/>
      <c r="NHI79" s="473"/>
      <c r="NHJ79" s="473"/>
      <c r="NHK79" s="473"/>
      <c r="NHL79" s="473"/>
      <c r="NHM79" s="473"/>
      <c r="NHN79" s="473"/>
      <c r="NHO79" s="473"/>
      <c r="NHP79" s="473"/>
      <c r="NHQ79" s="473"/>
      <c r="NHR79" s="473"/>
      <c r="NHS79" s="473"/>
      <c r="NHT79" s="473"/>
      <c r="NHU79" s="473"/>
      <c r="NHV79" s="473"/>
      <c r="NHW79" s="473"/>
      <c r="NHX79" s="473"/>
      <c r="NHY79" s="473"/>
      <c r="NHZ79" s="473"/>
      <c r="NIA79" s="473"/>
      <c r="NIB79" s="473"/>
      <c r="NIC79" s="473"/>
      <c r="NID79" s="473"/>
      <c r="NIE79" s="473"/>
      <c r="NIF79" s="473"/>
      <c r="NIG79" s="473"/>
      <c r="NIH79" s="473"/>
      <c r="NII79" s="473"/>
      <c r="NIJ79" s="473"/>
      <c r="NIK79" s="473"/>
      <c r="NIL79" s="473"/>
      <c r="NIM79" s="473"/>
      <c r="NIN79" s="473"/>
      <c r="NIO79" s="473"/>
      <c r="NIP79" s="473"/>
      <c r="NIQ79" s="473"/>
      <c r="NIR79" s="473"/>
      <c r="NIS79" s="473"/>
      <c r="NIT79" s="473"/>
      <c r="NIU79" s="473"/>
      <c r="NIV79" s="473"/>
      <c r="NIW79" s="473"/>
      <c r="NIX79" s="473"/>
      <c r="NIY79" s="473"/>
      <c r="NIZ79" s="473"/>
      <c r="NJA79" s="473"/>
      <c r="NJB79" s="473"/>
      <c r="NJC79" s="473"/>
      <c r="NJD79" s="473"/>
      <c r="NJE79" s="473"/>
      <c r="NJF79" s="473"/>
      <c r="NJG79" s="473"/>
      <c r="NJH79" s="473"/>
      <c r="NJI79" s="473"/>
      <c r="NJJ79" s="473"/>
      <c r="NJK79" s="473"/>
      <c r="NJL79" s="473"/>
      <c r="NJM79" s="473"/>
      <c r="NJN79" s="473"/>
      <c r="NJO79" s="473"/>
      <c r="NJP79" s="473"/>
      <c r="NJQ79" s="473"/>
      <c r="NJR79" s="473"/>
      <c r="NJS79" s="473"/>
      <c r="NJT79" s="473"/>
      <c r="NJU79" s="473"/>
      <c r="NJV79" s="473"/>
      <c r="NJW79" s="473"/>
      <c r="NJX79" s="473"/>
      <c r="NJY79" s="473"/>
      <c r="NJZ79" s="473"/>
      <c r="NKA79" s="473"/>
      <c r="NKB79" s="473"/>
      <c r="NKC79" s="473"/>
      <c r="NKD79" s="473"/>
      <c r="NKE79" s="473"/>
      <c r="NKF79" s="473"/>
      <c r="NKG79" s="473"/>
      <c r="NKH79" s="473"/>
      <c r="NKI79" s="473"/>
      <c r="NKJ79" s="473"/>
      <c r="NKK79" s="473"/>
      <c r="NKL79" s="473"/>
      <c r="NKM79" s="473"/>
      <c r="NKN79" s="473"/>
      <c r="NKO79" s="473"/>
      <c r="NKP79" s="473"/>
      <c r="NKQ79" s="473"/>
      <c r="NKR79" s="473"/>
      <c r="NKS79" s="473"/>
      <c r="NKT79" s="473"/>
      <c r="NKU79" s="473"/>
      <c r="NKV79" s="473"/>
      <c r="NKW79" s="473"/>
      <c r="NKX79" s="473"/>
      <c r="NKY79" s="473"/>
      <c r="NKZ79" s="473"/>
      <c r="NLA79" s="473"/>
      <c r="NLB79" s="473"/>
      <c r="NLC79" s="473"/>
      <c r="NLD79" s="473"/>
      <c r="NLE79" s="473"/>
      <c r="NLF79" s="473"/>
      <c r="NLG79" s="473"/>
      <c r="NLH79" s="473"/>
      <c r="NLI79" s="473"/>
      <c r="NLJ79" s="473"/>
      <c r="NLK79" s="473"/>
      <c r="NLL79" s="473"/>
      <c r="NLM79" s="473"/>
      <c r="NLN79" s="473"/>
      <c r="NLO79" s="473"/>
      <c r="NLP79" s="473"/>
      <c r="NLQ79" s="473"/>
      <c r="NLR79" s="473"/>
      <c r="NLS79" s="473"/>
      <c r="NLT79" s="473"/>
      <c r="NLU79" s="473"/>
      <c r="NLV79" s="473"/>
      <c r="NLW79" s="473"/>
      <c r="NLX79" s="473"/>
      <c r="NLY79" s="473"/>
      <c r="NLZ79" s="473"/>
      <c r="NMA79" s="473"/>
      <c r="NMB79" s="473"/>
      <c r="NMC79" s="473"/>
      <c r="NMD79" s="473"/>
      <c r="NME79" s="473"/>
      <c r="NMF79" s="473"/>
      <c r="NMG79" s="473"/>
      <c r="NMH79" s="473"/>
      <c r="NMI79" s="473"/>
      <c r="NMJ79" s="473"/>
      <c r="NMK79" s="473"/>
      <c r="NML79" s="473"/>
      <c r="NMM79" s="473"/>
      <c r="NMN79" s="473"/>
      <c r="NMO79" s="473"/>
      <c r="NMP79" s="473"/>
      <c r="NMQ79" s="473"/>
      <c r="NMR79" s="473"/>
      <c r="NMS79" s="473"/>
      <c r="NMT79" s="473"/>
      <c r="NMU79" s="473"/>
      <c r="NMV79" s="473"/>
      <c r="NMW79" s="473"/>
      <c r="NMX79" s="473"/>
      <c r="NMY79" s="473"/>
      <c r="NMZ79" s="473"/>
      <c r="NNA79" s="473"/>
      <c r="NNB79" s="473"/>
      <c r="NNC79" s="473"/>
      <c r="NND79" s="473"/>
      <c r="NNE79" s="473"/>
      <c r="NNF79" s="473"/>
      <c r="NNG79" s="473"/>
      <c r="NNH79" s="473"/>
      <c r="NNI79" s="473"/>
      <c r="NNJ79" s="473"/>
      <c r="NNK79" s="473"/>
      <c r="NNL79" s="473"/>
      <c r="NNM79" s="473"/>
      <c r="NNN79" s="473"/>
      <c r="NNO79" s="473"/>
      <c r="NNP79" s="473"/>
      <c r="NNQ79" s="473"/>
      <c r="NNR79" s="473"/>
      <c r="NNS79" s="473"/>
      <c r="NNT79" s="473"/>
      <c r="NNU79" s="473"/>
      <c r="NNV79" s="473"/>
      <c r="NNW79" s="473"/>
      <c r="NNX79" s="473"/>
      <c r="NNY79" s="473"/>
      <c r="NNZ79" s="473"/>
      <c r="NOA79" s="473"/>
      <c r="NOB79" s="473"/>
      <c r="NOC79" s="473"/>
      <c r="NOD79" s="473"/>
      <c r="NOE79" s="473"/>
      <c r="NOF79" s="473"/>
      <c r="NOG79" s="473"/>
      <c r="NOH79" s="473"/>
      <c r="NOI79" s="473"/>
      <c r="NOJ79" s="473"/>
      <c r="NOK79" s="473"/>
      <c r="NOL79" s="473"/>
      <c r="NOM79" s="473"/>
      <c r="NON79" s="473"/>
      <c r="NOO79" s="473"/>
      <c r="NOP79" s="473"/>
      <c r="NOQ79" s="473"/>
      <c r="NOR79" s="473"/>
      <c r="NOS79" s="473"/>
      <c r="NOT79" s="473"/>
      <c r="NOU79" s="473"/>
      <c r="NOV79" s="473"/>
      <c r="NOW79" s="473"/>
      <c r="NOX79" s="473"/>
      <c r="NOY79" s="473"/>
      <c r="NOZ79" s="473"/>
      <c r="NPA79" s="473"/>
      <c r="NPB79" s="473"/>
      <c r="NPC79" s="473"/>
      <c r="NPD79" s="473"/>
      <c r="NPE79" s="473"/>
      <c r="NPF79" s="473"/>
      <c r="NPG79" s="473"/>
      <c r="NPH79" s="473"/>
      <c r="NPI79" s="473"/>
      <c r="NPJ79" s="473"/>
      <c r="NPK79" s="473"/>
      <c r="NPL79" s="473"/>
      <c r="NPM79" s="473"/>
      <c r="NPN79" s="473"/>
      <c r="NPO79" s="473"/>
      <c r="NPP79" s="473"/>
      <c r="NPQ79" s="473"/>
      <c r="NPR79" s="473"/>
      <c r="NPS79" s="473"/>
      <c r="NPT79" s="473"/>
      <c r="NPU79" s="473"/>
      <c r="NPV79" s="473"/>
      <c r="NPW79" s="473"/>
      <c r="NPX79" s="473"/>
      <c r="NPY79" s="473"/>
      <c r="NPZ79" s="473"/>
      <c r="NQA79" s="473"/>
      <c r="NQB79" s="473"/>
      <c r="NQC79" s="473"/>
      <c r="NQD79" s="473"/>
      <c r="NQE79" s="473"/>
      <c r="NQF79" s="473"/>
      <c r="NQG79" s="473"/>
      <c r="NQH79" s="473"/>
      <c r="NQI79" s="473"/>
      <c r="NQJ79" s="473"/>
      <c r="NQK79" s="473"/>
      <c r="NQL79" s="473"/>
      <c r="NQM79" s="473"/>
      <c r="NQN79" s="473"/>
      <c r="NQO79" s="473"/>
      <c r="NQP79" s="473"/>
      <c r="NQQ79" s="473"/>
      <c r="NQR79" s="473"/>
      <c r="NQS79" s="473"/>
      <c r="NQT79" s="473"/>
      <c r="NQU79" s="473"/>
      <c r="NQV79" s="473"/>
      <c r="NQW79" s="473"/>
      <c r="NQX79" s="473"/>
      <c r="NQY79" s="473"/>
      <c r="NQZ79" s="473"/>
      <c r="NRA79" s="473"/>
      <c r="NRB79" s="473"/>
      <c r="NRC79" s="473"/>
      <c r="NRD79" s="473"/>
      <c r="NRE79" s="473"/>
      <c r="NRF79" s="473"/>
      <c r="NRG79" s="473"/>
      <c r="NRH79" s="473"/>
      <c r="NRI79" s="473"/>
      <c r="NRJ79" s="473"/>
      <c r="NRK79" s="473"/>
      <c r="NRL79" s="473"/>
      <c r="NRM79" s="473"/>
      <c r="NRN79" s="473"/>
      <c r="NRO79" s="473"/>
      <c r="NRP79" s="473"/>
      <c r="NRQ79" s="473"/>
      <c r="NRR79" s="473"/>
      <c r="NRS79" s="473"/>
      <c r="NRT79" s="473"/>
      <c r="NRU79" s="473"/>
      <c r="NRV79" s="473"/>
      <c r="NRW79" s="473"/>
      <c r="NRX79" s="473"/>
      <c r="NRY79" s="473"/>
      <c r="NRZ79" s="473"/>
      <c r="NSA79" s="473"/>
      <c r="NSB79" s="473"/>
      <c r="NSC79" s="473"/>
      <c r="NSD79" s="473"/>
      <c r="NSE79" s="473"/>
      <c r="NSF79" s="473"/>
      <c r="NSG79" s="473"/>
      <c r="NSH79" s="473"/>
      <c r="NSI79" s="473"/>
      <c r="NSJ79" s="473"/>
      <c r="NSK79" s="473"/>
      <c r="NSL79" s="473"/>
      <c r="NSM79" s="473"/>
      <c r="NSN79" s="473"/>
      <c r="NSO79" s="473"/>
      <c r="NSP79" s="473"/>
      <c r="NSQ79" s="473"/>
      <c r="NSR79" s="473"/>
      <c r="NSS79" s="473"/>
      <c r="NST79" s="473"/>
      <c r="NSU79" s="473"/>
      <c r="NSV79" s="473"/>
      <c r="NSW79" s="473"/>
      <c r="NSX79" s="473"/>
      <c r="NSY79" s="473"/>
      <c r="NSZ79" s="473"/>
      <c r="NTA79" s="473"/>
      <c r="NTB79" s="473"/>
      <c r="NTC79" s="473"/>
      <c r="NTD79" s="473"/>
      <c r="NTE79" s="473"/>
      <c r="NTF79" s="473"/>
      <c r="NTG79" s="473"/>
      <c r="NTH79" s="473"/>
      <c r="NTI79" s="473"/>
      <c r="NTJ79" s="473"/>
      <c r="NTK79" s="473"/>
      <c r="NTL79" s="473"/>
      <c r="NTM79" s="473"/>
      <c r="NTN79" s="473"/>
      <c r="NTO79" s="473"/>
      <c r="NTP79" s="473"/>
      <c r="NTQ79" s="473"/>
      <c r="NTR79" s="473"/>
      <c r="NTS79" s="473"/>
      <c r="NTT79" s="473"/>
      <c r="NTU79" s="473"/>
      <c r="NTV79" s="473"/>
      <c r="NTW79" s="473"/>
      <c r="NTX79" s="473"/>
      <c r="NTY79" s="473"/>
      <c r="NTZ79" s="473"/>
      <c r="NUA79" s="473"/>
      <c r="NUB79" s="473"/>
      <c r="NUC79" s="473"/>
      <c r="NUD79" s="473"/>
      <c r="NUE79" s="473"/>
      <c r="NUF79" s="473"/>
      <c r="NUG79" s="473"/>
      <c r="NUH79" s="473"/>
      <c r="NUI79" s="473"/>
      <c r="NUJ79" s="473"/>
      <c r="NUK79" s="473"/>
      <c r="NUL79" s="473"/>
      <c r="NUM79" s="473"/>
      <c r="NUN79" s="473"/>
      <c r="NUO79" s="473"/>
      <c r="NUP79" s="473"/>
      <c r="NUQ79" s="473"/>
      <c r="NUR79" s="473"/>
      <c r="NUS79" s="473"/>
      <c r="NUT79" s="473"/>
      <c r="NUU79" s="473"/>
      <c r="NUV79" s="473"/>
      <c r="NUW79" s="473"/>
      <c r="NUX79" s="473"/>
      <c r="NUY79" s="473"/>
      <c r="NUZ79" s="473"/>
      <c r="NVA79" s="473"/>
      <c r="NVB79" s="473"/>
      <c r="NVC79" s="473"/>
      <c r="NVD79" s="473"/>
      <c r="NVE79" s="473"/>
      <c r="NVF79" s="473"/>
      <c r="NVG79" s="473"/>
      <c r="NVH79" s="473"/>
      <c r="NVI79" s="473"/>
      <c r="NVJ79" s="473"/>
      <c r="NVK79" s="473"/>
      <c r="NVL79" s="473"/>
      <c r="NVM79" s="473"/>
      <c r="NVN79" s="473"/>
      <c r="NVO79" s="473"/>
      <c r="NVP79" s="473"/>
      <c r="NVQ79" s="473"/>
      <c r="NVR79" s="473"/>
      <c r="NVS79" s="473"/>
      <c r="NVT79" s="473"/>
      <c r="NVU79" s="473"/>
      <c r="NVV79" s="473"/>
      <c r="NVW79" s="473"/>
      <c r="NVX79" s="473"/>
      <c r="NVY79" s="473"/>
      <c r="NVZ79" s="473"/>
      <c r="NWA79" s="473"/>
      <c r="NWB79" s="473"/>
      <c r="NWC79" s="473"/>
      <c r="NWD79" s="473"/>
      <c r="NWE79" s="473"/>
      <c r="NWF79" s="473"/>
      <c r="NWG79" s="473"/>
      <c r="NWH79" s="473"/>
      <c r="NWI79" s="473"/>
      <c r="NWJ79" s="473"/>
      <c r="NWK79" s="473"/>
      <c r="NWL79" s="473"/>
      <c r="NWM79" s="473"/>
      <c r="NWN79" s="473"/>
      <c r="NWO79" s="473"/>
      <c r="NWP79" s="473"/>
      <c r="NWQ79" s="473"/>
      <c r="NWR79" s="473"/>
      <c r="NWS79" s="473"/>
      <c r="NWT79" s="473"/>
      <c r="NWU79" s="473"/>
      <c r="NWV79" s="473"/>
      <c r="NWW79" s="473"/>
      <c r="NWX79" s="473"/>
      <c r="NWY79" s="473"/>
      <c r="NWZ79" s="473"/>
      <c r="NXA79" s="473"/>
      <c r="NXB79" s="473"/>
      <c r="NXC79" s="473"/>
      <c r="NXD79" s="473"/>
      <c r="NXE79" s="473"/>
      <c r="NXF79" s="473"/>
      <c r="NXG79" s="473"/>
      <c r="NXH79" s="473"/>
      <c r="NXI79" s="473"/>
      <c r="NXJ79" s="473"/>
      <c r="NXK79" s="473"/>
      <c r="NXL79" s="473"/>
      <c r="NXM79" s="473"/>
      <c r="NXN79" s="473"/>
      <c r="NXO79" s="473"/>
      <c r="NXP79" s="473"/>
      <c r="NXQ79" s="473"/>
      <c r="NXR79" s="473"/>
      <c r="NXS79" s="473"/>
      <c r="NXT79" s="473"/>
      <c r="NXU79" s="473"/>
      <c r="NXV79" s="473"/>
      <c r="NXW79" s="473"/>
      <c r="NXX79" s="473"/>
      <c r="NXY79" s="473"/>
      <c r="NXZ79" s="473"/>
      <c r="NYA79" s="473"/>
      <c r="NYB79" s="473"/>
      <c r="NYC79" s="473"/>
      <c r="NYD79" s="473"/>
      <c r="NYE79" s="473"/>
      <c r="NYF79" s="473"/>
      <c r="NYG79" s="473"/>
      <c r="NYH79" s="473"/>
      <c r="NYI79" s="473"/>
      <c r="NYJ79" s="473"/>
      <c r="NYK79" s="473"/>
      <c r="NYL79" s="473"/>
      <c r="NYM79" s="473"/>
      <c r="NYN79" s="473"/>
      <c r="NYO79" s="473"/>
      <c r="NYP79" s="473"/>
      <c r="NYQ79" s="473"/>
      <c r="NYR79" s="473"/>
      <c r="NYS79" s="473"/>
      <c r="NYT79" s="473"/>
      <c r="NYU79" s="473"/>
      <c r="NYV79" s="473"/>
      <c r="NYW79" s="473"/>
      <c r="NYX79" s="473"/>
      <c r="NYY79" s="473"/>
      <c r="NYZ79" s="473"/>
      <c r="NZA79" s="473"/>
      <c r="NZB79" s="473"/>
      <c r="NZC79" s="473"/>
      <c r="NZD79" s="473"/>
      <c r="NZE79" s="473"/>
      <c r="NZF79" s="473"/>
      <c r="NZG79" s="473"/>
      <c r="NZH79" s="473"/>
      <c r="NZI79" s="473"/>
      <c r="NZJ79" s="473"/>
      <c r="NZK79" s="473"/>
      <c r="NZL79" s="473"/>
      <c r="NZM79" s="473"/>
      <c r="NZN79" s="473"/>
      <c r="NZO79" s="473"/>
      <c r="NZP79" s="473"/>
      <c r="NZQ79" s="473"/>
      <c r="NZR79" s="473"/>
      <c r="NZS79" s="473"/>
      <c r="NZT79" s="473"/>
      <c r="NZU79" s="473"/>
      <c r="NZV79" s="473"/>
      <c r="NZW79" s="473"/>
      <c r="NZX79" s="473"/>
      <c r="NZY79" s="473"/>
      <c r="NZZ79" s="473"/>
      <c r="OAA79" s="473"/>
      <c r="OAB79" s="473"/>
      <c r="OAC79" s="473"/>
      <c r="OAD79" s="473"/>
      <c r="OAE79" s="473"/>
      <c r="OAF79" s="473"/>
      <c r="OAG79" s="473"/>
      <c r="OAH79" s="473"/>
      <c r="OAI79" s="473"/>
      <c r="OAJ79" s="473"/>
      <c r="OAK79" s="473"/>
      <c r="OAL79" s="473"/>
      <c r="OAM79" s="473"/>
      <c r="OAN79" s="473"/>
      <c r="OAO79" s="473"/>
      <c r="OAP79" s="473"/>
      <c r="OAQ79" s="473"/>
      <c r="OAR79" s="473"/>
      <c r="OAS79" s="473"/>
      <c r="OAT79" s="473"/>
      <c r="OAU79" s="473"/>
      <c r="OAV79" s="473"/>
      <c r="OAW79" s="473"/>
      <c r="OAX79" s="473"/>
      <c r="OAY79" s="473"/>
      <c r="OAZ79" s="473"/>
      <c r="OBA79" s="473"/>
      <c r="OBB79" s="473"/>
      <c r="OBC79" s="473"/>
      <c r="OBD79" s="473"/>
      <c r="OBE79" s="473"/>
      <c r="OBF79" s="473"/>
      <c r="OBG79" s="473"/>
      <c r="OBH79" s="473"/>
      <c r="OBI79" s="473"/>
      <c r="OBJ79" s="473"/>
      <c r="OBK79" s="473"/>
      <c r="OBL79" s="473"/>
      <c r="OBM79" s="473"/>
      <c r="OBN79" s="473"/>
      <c r="OBO79" s="473"/>
      <c r="OBP79" s="473"/>
      <c r="OBQ79" s="473"/>
      <c r="OBR79" s="473"/>
      <c r="OBS79" s="473"/>
      <c r="OBT79" s="473"/>
      <c r="OBU79" s="473"/>
      <c r="OBV79" s="473"/>
      <c r="OBW79" s="473"/>
      <c r="OBX79" s="473"/>
      <c r="OBY79" s="473"/>
      <c r="OBZ79" s="473"/>
      <c r="OCA79" s="473"/>
      <c r="OCB79" s="473"/>
      <c r="OCC79" s="473"/>
      <c r="OCD79" s="473"/>
      <c r="OCE79" s="473"/>
      <c r="OCF79" s="473"/>
      <c r="OCG79" s="473"/>
      <c r="OCH79" s="473"/>
      <c r="OCI79" s="473"/>
      <c r="OCJ79" s="473"/>
      <c r="OCK79" s="473"/>
      <c r="OCL79" s="473"/>
      <c r="OCM79" s="473"/>
      <c r="OCN79" s="473"/>
      <c r="OCO79" s="473"/>
      <c r="OCP79" s="473"/>
      <c r="OCQ79" s="473"/>
      <c r="OCR79" s="473"/>
      <c r="OCS79" s="473"/>
      <c r="OCT79" s="473"/>
      <c r="OCU79" s="473"/>
      <c r="OCV79" s="473"/>
      <c r="OCW79" s="473"/>
      <c r="OCX79" s="473"/>
      <c r="OCY79" s="473"/>
      <c r="OCZ79" s="473"/>
      <c r="ODA79" s="473"/>
      <c r="ODB79" s="473"/>
      <c r="ODC79" s="473"/>
      <c r="ODD79" s="473"/>
      <c r="ODE79" s="473"/>
      <c r="ODF79" s="473"/>
      <c r="ODG79" s="473"/>
      <c r="ODH79" s="473"/>
      <c r="ODI79" s="473"/>
      <c r="ODJ79" s="473"/>
      <c r="ODK79" s="473"/>
      <c r="ODL79" s="473"/>
      <c r="ODM79" s="473"/>
      <c r="ODN79" s="473"/>
      <c r="ODO79" s="473"/>
      <c r="ODP79" s="473"/>
      <c r="ODQ79" s="473"/>
      <c r="ODR79" s="473"/>
      <c r="ODS79" s="473"/>
      <c r="ODT79" s="473"/>
      <c r="ODU79" s="473"/>
      <c r="ODV79" s="473"/>
      <c r="ODW79" s="473"/>
      <c r="ODX79" s="473"/>
      <c r="ODY79" s="473"/>
      <c r="ODZ79" s="473"/>
      <c r="OEA79" s="473"/>
      <c r="OEB79" s="473"/>
      <c r="OEC79" s="473"/>
      <c r="OED79" s="473"/>
      <c r="OEE79" s="473"/>
      <c r="OEF79" s="473"/>
      <c r="OEG79" s="473"/>
      <c r="OEH79" s="473"/>
      <c r="OEI79" s="473"/>
      <c r="OEJ79" s="473"/>
      <c r="OEK79" s="473"/>
      <c r="OEL79" s="473"/>
      <c r="OEM79" s="473"/>
      <c r="OEN79" s="473"/>
      <c r="OEO79" s="473"/>
      <c r="OEP79" s="473"/>
      <c r="OEQ79" s="473"/>
      <c r="OER79" s="473"/>
      <c r="OES79" s="473"/>
      <c r="OET79" s="473"/>
      <c r="OEU79" s="473"/>
      <c r="OEV79" s="473"/>
      <c r="OEW79" s="473"/>
      <c r="OEX79" s="473"/>
      <c r="OEY79" s="473"/>
      <c r="OEZ79" s="473"/>
      <c r="OFA79" s="473"/>
      <c r="OFB79" s="473"/>
      <c r="OFC79" s="473"/>
      <c r="OFD79" s="473"/>
      <c r="OFE79" s="473"/>
      <c r="OFF79" s="473"/>
      <c r="OFG79" s="473"/>
      <c r="OFH79" s="473"/>
      <c r="OFI79" s="473"/>
      <c r="OFJ79" s="473"/>
      <c r="OFK79" s="473"/>
      <c r="OFL79" s="473"/>
      <c r="OFM79" s="473"/>
      <c r="OFN79" s="473"/>
      <c r="OFO79" s="473"/>
      <c r="OFP79" s="473"/>
      <c r="OFQ79" s="473"/>
      <c r="OFR79" s="473"/>
      <c r="OFS79" s="473"/>
      <c r="OFT79" s="473"/>
      <c r="OFU79" s="473"/>
      <c r="OFV79" s="473"/>
      <c r="OFW79" s="473"/>
      <c r="OFX79" s="473"/>
      <c r="OFY79" s="473"/>
      <c r="OFZ79" s="473"/>
      <c r="OGA79" s="473"/>
      <c r="OGB79" s="473"/>
      <c r="OGC79" s="473"/>
      <c r="OGD79" s="473"/>
      <c r="OGE79" s="473"/>
      <c r="OGF79" s="473"/>
      <c r="OGG79" s="473"/>
      <c r="OGH79" s="473"/>
      <c r="OGI79" s="473"/>
      <c r="OGJ79" s="473"/>
      <c r="OGK79" s="473"/>
      <c r="OGL79" s="473"/>
      <c r="OGM79" s="473"/>
      <c r="OGN79" s="473"/>
      <c r="OGO79" s="473"/>
      <c r="OGP79" s="473"/>
      <c r="OGQ79" s="473"/>
      <c r="OGR79" s="473"/>
      <c r="OGS79" s="473"/>
      <c r="OGT79" s="473"/>
      <c r="OGU79" s="473"/>
      <c r="OGV79" s="473"/>
      <c r="OGW79" s="473"/>
      <c r="OGX79" s="473"/>
      <c r="OGY79" s="473"/>
      <c r="OGZ79" s="473"/>
      <c r="OHA79" s="473"/>
      <c r="OHB79" s="473"/>
      <c r="OHC79" s="473"/>
      <c r="OHD79" s="473"/>
      <c r="OHE79" s="473"/>
      <c r="OHF79" s="473"/>
      <c r="OHG79" s="473"/>
      <c r="OHH79" s="473"/>
      <c r="OHI79" s="473"/>
      <c r="OHJ79" s="473"/>
      <c r="OHK79" s="473"/>
      <c r="OHL79" s="473"/>
      <c r="OHM79" s="473"/>
      <c r="OHN79" s="473"/>
      <c r="OHO79" s="473"/>
      <c r="OHP79" s="473"/>
      <c r="OHQ79" s="473"/>
      <c r="OHR79" s="473"/>
      <c r="OHS79" s="473"/>
      <c r="OHT79" s="473"/>
      <c r="OHU79" s="473"/>
      <c r="OHV79" s="473"/>
      <c r="OHW79" s="473"/>
      <c r="OHX79" s="473"/>
      <c r="OHY79" s="473"/>
      <c r="OHZ79" s="473"/>
      <c r="OIA79" s="473"/>
      <c r="OIB79" s="473"/>
      <c r="OIC79" s="473"/>
      <c r="OID79" s="473"/>
      <c r="OIE79" s="473"/>
      <c r="OIF79" s="473"/>
      <c r="OIG79" s="473"/>
      <c r="OIH79" s="473"/>
      <c r="OII79" s="473"/>
      <c r="OIJ79" s="473"/>
      <c r="OIK79" s="473"/>
      <c r="OIL79" s="473"/>
      <c r="OIM79" s="473"/>
      <c r="OIN79" s="473"/>
      <c r="OIO79" s="473"/>
      <c r="OIP79" s="473"/>
      <c r="OIQ79" s="473"/>
      <c r="OIR79" s="473"/>
      <c r="OIS79" s="473"/>
      <c r="OIT79" s="473"/>
      <c r="OIU79" s="473"/>
      <c r="OIV79" s="473"/>
      <c r="OIW79" s="473"/>
      <c r="OIX79" s="473"/>
      <c r="OIY79" s="473"/>
      <c r="OIZ79" s="473"/>
      <c r="OJA79" s="473"/>
      <c r="OJB79" s="473"/>
      <c r="OJC79" s="473"/>
      <c r="OJD79" s="473"/>
      <c r="OJE79" s="473"/>
      <c r="OJF79" s="473"/>
      <c r="OJG79" s="473"/>
      <c r="OJH79" s="473"/>
      <c r="OJI79" s="473"/>
      <c r="OJJ79" s="473"/>
      <c r="OJK79" s="473"/>
      <c r="OJL79" s="473"/>
      <c r="OJM79" s="473"/>
      <c r="OJN79" s="473"/>
      <c r="OJO79" s="473"/>
      <c r="OJP79" s="473"/>
      <c r="OJQ79" s="473"/>
      <c r="OJR79" s="473"/>
      <c r="OJS79" s="473"/>
      <c r="OJT79" s="473"/>
      <c r="OJU79" s="473"/>
      <c r="OJV79" s="473"/>
      <c r="OJW79" s="473"/>
      <c r="OJX79" s="473"/>
      <c r="OJY79" s="473"/>
      <c r="OJZ79" s="473"/>
      <c r="OKA79" s="473"/>
      <c r="OKB79" s="473"/>
      <c r="OKC79" s="473"/>
      <c r="OKD79" s="473"/>
      <c r="OKE79" s="473"/>
      <c r="OKF79" s="473"/>
      <c r="OKG79" s="473"/>
      <c r="OKH79" s="473"/>
      <c r="OKI79" s="473"/>
      <c r="OKJ79" s="473"/>
      <c r="OKK79" s="473"/>
      <c r="OKL79" s="473"/>
      <c r="OKM79" s="473"/>
      <c r="OKN79" s="473"/>
      <c r="OKO79" s="473"/>
      <c r="OKP79" s="473"/>
      <c r="OKQ79" s="473"/>
      <c r="OKR79" s="473"/>
      <c r="OKS79" s="473"/>
      <c r="OKT79" s="473"/>
      <c r="OKU79" s="473"/>
      <c r="OKV79" s="473"/>
      <c r="OKW79" s="473"/>
      <c r="OKX79" s="473"/>
      <c r="OKY79" s="473"/>
      <c r="OKZ79" s="473"/>
      <c r="OLA79" s="473"/>
      <c r="OLB79" s="473"/>
      <c r="OLC79" s="473"/>
      <c r="OLD79" s="473"/>
      <c r="OLE79" s="473"/>
      <c r="OLF79" s="473"/>
      <c r="OLG79" s="473"/>
      <c r="OLH79" s="473"/>
      <c r="OLI79" s="473"/>
      <c r="OLJ79" s="473"/>
      <c r="OLK79" s="473"/>
      <c r="OLL79" s="473"/>
      <c r="OLM79" s="473"/>
      <c r="OLN79" s="473"/>
      <c r="OLO79" s="473"/>
      <c r="OLP79" s="473"/>
      <c r="OLQ79" s="473"/>
      <c r="OLR79" s="473"/>
      <c r="OLS79" s="473"/>
      <c r="OLT79" s="473"/>
      <c r="OLU79" s="473"/>
      <c r="OLV79" s="473"/>
      <c r="OLW79" s="473"/>
      <c r="OLX79" s="473"/>
      <c r="OLY79" s="473"/>
      <c r="OLZ79" s="473"/>
      <c r="OMA79" s="473"/>
      <c r="OMB79" s="473"/>
      <c r="OMC79" s="473"/>
      <c r="OMD79" s="473"/>
      <c r="OME79" s="473"/>
      <c r="OMF79" s="473"/>
      <c r="OMG79" s="473"/>
      <c r="OMH79" s="473"/>
      <c r="OMI79" s="473"/>
      <c r="OMJ79" s="473"/>
      <c r="OMK79" s="473"/>
      <c r="OML79" s="473"/>
      <c r="OMM79" s="473"/>
      <c r="OMN79" s="473"/>
      <c r="OMO79" s="473"/>
      <c r="OMP79" s="473"/>
      <c r="OMQ79" s="473"/>
      <c r="OMR79" s="473"/>
      <c r="OMS79" s="473"/>
      <c r="OMT79" s="473"/>
      <c r="OMU79" s="473"/>
      <c r="OMV79" s="473"/>
      <c r="OMW79" s="473"/>
      <c r="OMX79" s="473"/>
      <c r="OMY79" s="473"/>
      <c r="OMZ79" s="473"/>
      <c r="ONA79" s="473"/>
      <c r="ONB79" s="473"/>
      <c r="ONC79" s="473"/>
      <c r="OND79" s="473"/>
      <c r="ONE79" s="473"/>
      <c r="ONF79" s="473"/>
      <c r="ONG79" s="473"/>
      <c r="ONH79" s="473"/>
      <c r="ONI79" s="473"/>
      <c r="ONJ79" s="473"/>
      <c r="ONK79" s="473"/>
      <c r="ONL79" s="473"/>
      <c r="ONM79" s="473"/>
      <c r="ONN79" s="473"/>
      <c r="ONO79" s="473"/>
      <c r="ONP79" s="473"/>
      <c r="ONQ79" s="473"/>
      <c r="ONR79" s="473"/>
      <c r="ONS79" s="473"/>
      <c r="ONT79" s="473"/>
      <c r="ONU79" s="473"/>
      <c r="ONV79" s="473"/>
      <c r="ONW79" s="473"/>
      <c r="ONX79" s="473"/>
      <c r="ONY79" s="473"/>
      <c r="ONZ79" s="473"/>
      <c r="OOA79" s="473"/>
      <c r="OOB79" s="473"/>
      <c r="OOC79" s="473"/>
      <c r="OOD79" s="473"/>
      <c r="OOE79" s="473"/>
      <c r="OOF79" s="473"/>
      <c r="OOG79" s="473"/>
      <c r="OOH79" s="473"/>
      <c r="OOI79" s="473"/>
      <c r="OOJ79" s="473"/>
      <c r="OOK79" s="473"/>
      <c r="OOL79" s="473"/>
      <c r="OOM79" s="473"/>
      <c r="OON79" s="473"/>
      <c r="OOO79" s="473"/>
      <c r="OOP79" s="473"/>
      <c r="OOQ79" s="473"/>
      <c r="OOR79" s="473"/>
      <c r="OOS79" s="473"/>
      <c r="OOT79" s="473"/>
      <c r="OOU79" s="473"/>
      <c r="OOV79" s="473"/>
      <c r="OOW79" s="473"/>
      <c r="OOX79" s="473"/>
      <c r="OOY79" s="473"/>
      <c r="OOZ79" s="473"/>
      <c r="OPA79" s="473"/>
      <c r="OPB79" s="473"/>
      <c r="OPC79" s="473"/>
      <c r="OPD79" s="473"/>
      <c r="OPE79" s="473"/>
      <c r="OPF79" s="473"/>
      <c r="OPG79" s="473"/>
      <c r="OPH79" s="473"/>
      <c r="OPI79" s="473"/>
      <c r="OPJ79" s="473"/>
      <c r="OPK79" s="473"/>
      <c r="OPL79" s="473"/>
      <c r="OPM79" s="473"/>
      <c r="OPN79" s="473"/>
      <c r="OPO79" s="473"/>
      <c r="OPP79" s="473"/>
      <c r="OPQ79" s="473"/>
      <c r="OPR79" s="473"/>
      <c r="OPS79" s="473"/>
      <c r="OPT79" s="473"/>
      <c r="OPU79" s="473"/>
      <c r="OPV79" s="473"/>
      <c r="OPW79" s="473"/>
      <c r="OPX79" s="473"/>
      <c r="OPY79" s="473"/>
      <c r="OPZ79" s="473"/>
      <c r="OQA79" s="473"/>
      <c r="OQB79" s="473"/>
      <c r="OQC79" s="473"/>
      <c r="OQD79" s="473"/>
      <c r="OQE79" s="473"/>
      <c r="OQF79" s="473"/>
      <c r="OQG79" s="473"/>
      <c r="OQH79" s="473"/>
      <c r="OQI79" s="473"/>
      <c r="OQJ79" s="473"/>
      <c r="OQK79" s="473"/>
      <c r="OQL79" s="473"/>
      <c r="OQM79" s="473"/>
      <c r="OQN79" s="473"/>
      <c r="OQO79" s="473"/>
      <c r="OQP79" s="473"/>
      <c r="OQQ79" s="473"/>
      <c r="OQR79" s="473"/>
      <c r="OQS79" s="473"/>
      <c r="OQT79" s="473"/>
      <c r="OQU79" s="473"/>
      <c r="OQV79" s="473"/>
      <c r="OQW79" s="473"/>
      <c r="OQX79" s="473"/>
      <c r="OQY79" s="473"/>
      <c r="OQZ79" s="473"/>
      <c r="ORA79" s="473"/>
      <c r="ORB79" s="473"/>
      <c r="ORC79" s="473"/>
      <c r="ORD79" s="473"/>
      <c r="ORE79" s="473"/>
      <c r="ORF79" s="473"/>
      <c r="ORG79" s="473"/>
      <c r="ORH79" s="473"/>
      <c r="ORI79" s="473"/>
      <c r="ORJ79" s="473"/>
      <c r="ORK79" s="473"/>
      <c r="ORL79" s="473"/>
      <c r="ORM79" s="473"/>
      <c r="ORN79" s="473"/>
      <c r="ORO79" s="473"/>
      <c r="ORP79" s="473"/>
      <c r="ORQ79" s="473"/>
      <c r="ORR79" s="473"/>
      <c r="ORS79" s="473"/>
      <c r="ORT79" s="473"/>
      <c r="ORU79" s="473"/>
      <c r="ORV79" s="473"/>
      <c r="ORW79" s="473"/>
      <c r="ORX79" s="473"/>
      <c r="ORY79" s="473"/>
      <c r="ORZ79" s="473"/>
      <c r="OSA79" s="473"/>
      <c r="OSB79" s="473"/>
      <c r="OSC79" s="473"/>
      <c r="OSD79" s="473"/>
      <c r="OSE79" s="473"/>
      <c r="OSF79" s="473"/>
      <c r="OSG79" s="473"/>
      <c r="OSH79" s="473"/>
      <c r="OSI79" s="473"/>
      <c r="OSJ79" s="473"/>
      <c r="OSK79" s="473"/>
      <c r="OSL79" s="473"/>
      <c r="OSM79" s="473"/>
      <c r="OSN79" s="473"/>
      <c r="OSO79" s="473"/>
      <c r="OSP79" s="473"/>
      <c r="OSQ79" s="473"/>
      <c r="OSR79" s="473"/>
      <c r="OSS79" s="473"/>
      <c r="OST79" s="473"/>
      <c r="OSU79" s="473"/>
      <c r="OSV79" s="473"/>
      <c r="OSW79" s="473"/>
      <c r="OSX79" s="473"/>
      <c r="OSY79" s="473"/>
      <c r="OSZ79" s="473"/>
      <c r="OTA79" s="473"/>
      <c r="OTB79" s="473"/>
      <c r="OTC79" s="473"/>
      <c r="OTD79" s="473"/>
      <c r="OTE79" s="473"/>
      <c r="OTF79" s="473"/>
      <c r="OTG79" s="473"/>
      <c r="OTH79" s="473"/>
      <c r="OTI79" s="473"/>
      <c r="OTJ79" s="473"/>
      <c r="OTK79" s="473"/>
      <c r="OTL79" s="473"/>
      <c r="OTM79" s="473"/>
      <c r="OTN79" s="473"/>
      <c r="OTO79" s="473"/>
      <c r="OTP79" s="473"/>
      <c r="OTQ79" s="473"/>
      <c r="OTR79" s="473"/>
      <c r="OTS79" s="473"/>
      <c r="OTT79" s="473"/>
      <c r="OTU79" s="473"/>
      <c r="OTV79" s="473"/>
      <c r="OTW79" s="473"/>
      <c r="OTX79" s="473"/>
      <c r="OTY79" s="473"/>
      <c r="OTZ79" s="473"/>
      <c r="OUA79" s="473"/>
      <c r="OUB79" s="473"/>
      <c r="OUC79" s="473"/>
      <c r="OUD79" s="473"/>
      <c r="OUE79" s="473"/>
      <c r="OUF79" s="473"/>
      <c r="OUG79" s="473"/>
      <c r="OUH79" s="473"/>
      <c r="OUI79" s="473"/>
      <c r="OUJ79" s="473"/>
      <c r="OUK79" s="473"/>
      <c r="OUL79" s="473"/>
      <c r="OUM79" s="473"/>
      <c r="OUN79" s="473"/>
      <c r="OUO79" s="473"/>
      <c r="OUP79" s="473"/>
      <c r="OUQ79" s="473"/>
      <c r="OUR79" s="473"/>
      <c r="OUS79" s="473"/>
      <c r="OUT79" s="473"/>
      <c r="OUU79" s="473"/>
      <c r="OUV79" s="473"/>
      <c r="OUW79" s="473"/>
      <c r="OUX79" s="473"/>
      <c r="OUY79" s="473"/>
      <c r="OUZ79" s="473"/>
      <c r="OVA79" s="473"/>
      <c r="OVB79" s="473"/>
      <c r="OVC79" s="473"/>
      <c r="OVD79" s="473"/>
      <c r="OVE79" s="473"/>
      <c r="OVF79" s="473"/>
      <c r="OVG79" s="473"/>
      <c r="OVH79" s="473"/>
      <c r="OVI79" s="473"/>
      <c r="OVJ79" s="473"/>
      <c r="OVK79" s="473"/>
      <c r="OVL79" s="473"/>
      <c r="OVM79" s="473"/>
      <c r="OVN79" s="473"/>
      <c r="OVO79" s="473"/>
      <c r="OVP79" s="473"/>
      <c r="OVQ79" s="473"/>
      <c r="OVR79" s="473"/>
      <c r="OVS79" s="473"/>
      <c r="OVT79" s="473"/>
      <c r="OVU79" s="473"/>
      <c r="OVV79" s="473"/>
      <c r="OVW79" s="473"/>
      <c r="OVX79" s="473"/>
      <c r="OVY79" s="473"/>
      <c r="OVZ79" s="473"/>
      <c r="OWA79" s="473"/>
      <c r="OWB79" s="473"/>
      <c r="OWC79" s="473"/>
      <c r="OWD79" s="473"/>
      <c r="OWE79" s="473"/>
      <c r="OWF79" s="473"/>
      <c r="OWG79" s="473"/>
      <c r="OWH79" s="473"/>
      <c r="OWI79" s="473"/>
      <c r="OWJ79" s="473"/>
      <c r="OWK79" s="473"/>
      <c r="OWL79" s="473"/>
      <c r="OWM79" s="473"/>
      <c r="OWN79" s="473"/>
      <c r="OWO79" s="473"/>
      <c r="OWP79" s="473"/>
      <c r="OWQ79" s="473"/>
      <c r="OWR79" s="473"/>
      <c r="OWS79" s="473"/>
      <c r="OWT79" s="473"/>
      <c r="OWU79" s="473"/>
      <c r="OWV79" s="473"/>
      <c r="OWW79" s="473"/>
      <c r="OWX79" s="473"/>
      <c r="OWY79" s="473"/>
      <c r="OWZ79" s="473"/>
      <c r="OXA79" s="473"/>
      <c r="OXB79" s="473"/>
      <c r="OXC79" s="473"/>
      <c r="OXD79" s="473"/>
      <c r="OXE79" s="473"/>
      <c r="OXF79" s="473"/>
      <c r="OXG79" s="473"/>
      <c r="OXH79" s="473"/>
      <c r="OXI79" s="473"/>
      <c r="OXJ79" s="473"/>
      <c r="OXK79" s="473"/>
      <c r="OXL79" s="473"/>
      <c r="OXM79" s="473"/>
      <c r="OXN79" s="473"/>
      <c r="OXO79" s="473"/>
      <c r="OXP79" s="473"/>
      <c r="OXQ79" s="473"/>
      <c r="OXR79" s="473"/>
      <c r="OXS79" s="473"/>
      <c r="OXT79" s="473"/>
      <c r="OXU79" s="473"/>
      <c r="OXV79" s="473"/>
      <c r="OXW79" s="473"/>
      <c r="OXX79" s="473"/>
      <c r="OXY79" s="473"/>
      <c r="OXZ79" s="473"/>
      <c r="OYA79" s="473"/>
      <c r="OYB79" s="473"/>
      <c r="OYC79" s="473"/>
      <c r="OYD79" s="473"/>
      <c r="OYE79" s="473"/>
      <c r="OYF79" s="473"/>
      <c r="OYG79" s="473"/>
      <c r="OYH79" s="473"/>
      <c r="OYI79" s="473"/>
      <c r="OYJ79" s="473"/>
      <c r="OYK79" s="473"/>
      <c r="OYL79" s="473"/>
      <c r="OYM79" s="473"/>
      <c r="OYN79" s="473"/>
      <c r="OYO79" s="473"/>
      <c r="OYP79" s="473"/>
      <c r="OYQ79" s="473"/>
      <c r="OYR79" s="473"/>
      <c r="OYS79" s="473"/>
      <c r="OYT79" s="473"/>
      <c r="OYU79" s="473"/>
      <c r="OYV79" s="473"/>
      <c r="OYW79" s="473"/>
      <c r="OYX79" s="473"/>
      <c r="OYY79" s="473"/>
      <c r="OYZ79" s="473"/>
      <c r="OZA79" s="473"/>
      <c r="OZB79" s="473"/>
      <c r="OZC79" s="473"/>
      <c r="OZD79" s="473"/>
      <c r="OZE79" s="473"/>
      <c r="OZF79" s="473"/>
      <c r="OZG79" s="473"/>
      <c r="OZH79" s="473"/>
      <c r="OZI79" s="473"/>
      <c r="OZJ79" s="473"/>
      <c r="OZK79" s="473"/>
      <c r="OZL79" s="473"/>
      <c r="OZM79" s="473"/>
      <c r="OZN79" s="473"/>
      <c r="OZO79" s="473"/>
      <c r="OZP79" s="473"/>
      <c r="OZQ79" s="473"/>
      <c r="OZR79" s="473"/>
      <c r="OZS79" s="473"/>
      <c r="OZT79" s="473"/>
      <c r="OZU79" s="473"/>
      <c r="OZV79" s="473"/>
      <c r="OZW79" s="473"/>
      <c r="OZX79" s="473"/>
      <c r="OZY79" s="473"/>
      <c r="OZZ79" s="473"/>
      <c r="PAA79" s="473"/>
      <c r="PAB79" s="473"/>
      <c r="PAC79" s="473"/>
      <c r="PAD79" s="473"/>
      <c r="PAE79" s="473"/>
      <c r="PAF79" s="473"/>
      <c r="PAG79" s="473"/>
      <c r="PAH79" s="473"/>
      <c r="PAI79" s="473"/>
      <c r="PAJ79" s="473"/>
      <c r="PAK79" s="473"/>
      <c r="PAL79" s="473"/>
      <c r="PAM79" s="473"/>
      <c r="PAN79" s="473"/>
      <c r="PAO79" s="473"/>
      <c r="PAP79" s="473"/>
      <c r="PAQ79" s="473"/>
      <c r="PAR79" s="473"/>
      <c r="PAS79" s="473"/>
      <c r="PAT79" s="473"/>
      <c r="PAU79" s="473"/>
      <c r="PAV79" s="473"/>
      <c r="PAW79" s="473"/>
      <c r="PAX79" s="473"/>
      <c r="PAY79" s="473"/>
      <c r="PAZ79" s="473"/>
      <c r="PBA79" s="473"/>
      <c r="PBB79" s="473"/>
      <c r="PBC79" s="473"/>
      <c r="PBD79" s="473"/>
      <c r="PBE79" s="473"/>
      <c r="PBF79" s="473"/>
      <c r="PBG79" s="473"/>
      <c r="PBH79" s="473"/>
      <c r="PBI79" s="473"/>
      <c r="PBJ79" s="473"/>
      <c r="PBK79" s="473"/>
      <c r="PBL79" s="473"/>
      <c r="PBM79" s="473"/>
      <c r="PBN79" s="473"/>
      <c r="PBO79" s="473"/>
      <c r="PBP79" s="473"/>
      <c r="PBQ79" s="473"/>
      <c r="PBR79" s="473"/>
      <c r="PBS79" s="473"/>
      <c r="PBT79" s="473"/>
      <c r="PBU79" s="473"/>
      <c r="PBV79" s="473"/>
      <c r="PBW79" s="473"/>
      <c r="PBX79" s="473"/>
      <c r="PBY79" s="473"/>
      <c r="PBZ79" s="473"/>
      <c r="PCA79" s="473"/>
      <c r="PCB79" s="473"/>
      <c r="PCC79" s="473"/>
      <c r="PCD79" s="473"/>
      <c r="PCE79" s="473"/>
      <c r="PCF79" s="473"/>
      <c r="PCG79" s="473"/>
      <c r="PCH79" s="473"/>
      <c r="PCI79" s="473"/>
      <c r="PCJ79" s="473"/>
      <c r="PCK79" s="473"/>
      <c r="PCL79" s="473"/>
      <c r="PCM79" s="473"/>
      <c r="PCN79" s="473"/>
      <c r="PCO79" s="473"/>
      <c r="PCP79" s="473"/>
      <c r="PCQ79" s="473"/>
      <c r="PCR79" s="473"/>
      <c r="PCS79" s="473"/>
      <c r="PCT79" s="473"/>
      <c r="PCU79" s="473"/>
      <c r="PCV79" s="473"/>
      <c r="PCW79" s="473"/>
      <c r="PCX79" s="473"/>
      <c r="PCY79" s="473"/>
      <c r="PCZ79" s="473"/>
      <c r="PDA79" s="473"/>
      <c r="PDB79" s="473"/>
      <c r="PDC79" s="473"/>
      <c r="PDD79" s="473"/>
      <c r="PDE79" s="473"/>
      <c r="PDF79" s="473"/>
      <c r="PDG79" s="473"/>
      <c r="PDH79" s="473"/>
      <c r="PDI79" s="473"/>
      <c r="PDJ79" s="473"/>
      <c r="PDK79" s="473"/>
      <c r="PDL79" s="473"/>
      <c r="PDM79" s="473"/>
      <c r="PDN79" s="473"/>
      <c r="PDO79" s="473"/>
      <c r="PDP79" s="473"/>
      <c r="PDQ79" s="473"/>
      <c r="PDR79" s="473"/>
      <c r="PDS79" s="473"/>
      <c r="PDT79" s="473"/>
      <c r="PDU79" s="473"/>
      <c r="PDV79" s="473"/>
      <c r="PDW79" s="473"/>
      <c r="PDX79" s="473"/>
      <c r="PDY79" s="473"/>
      <c r="PDZ79" s="473"/>
      <c r="PEA79" s="473"/>
      <c r="PEB79" s="473"/>
      <c r="PEC79" s="473"/>
      <c r="PED79" s="473"/>
      <c r="PEE79" s="473"/>
      <c r="PEF79" s="473"/>
      <c r="PEG79" s="473"/>
      <c r="PEH79" s="473"/>
      <c r="PEI79" s="473"/>
      <c r="PEJ79" s="473"/>
      <c r="PEK79" s="473"/>
      <c r="PEL79" s="473"/>
      <c r="PEM79" s="473"/>
      <c r="PEN79" s="473"/>
      <c r="PEO79" s="473"/>
      <c r="PEP79" s="473"/>
      <c r="PEQ79" s="473"/>
      <c r="PER79" s="473"/>
      <c r="PES79" s="473"/>
      <c r="PET79" s="473"/>
      <c r="PEU79" s="473"/>
      <c r="PEV79" s="473"/>
      <c r="PEW79" s="473"/>
      <c r="PEX79" s="473"/>
      <c r="PEY79" s="473"/>
      <c r="PEZ79" s="473"/>
      <c r="PFA79" s="473"/>
      <c r="PFB79" s="473"/>
      <c r="PFC79" s="473"/>
      <c r="PFD79" s="473"/>
      <c r="PFE79" s="473"/>
      <c r="PFF79" s="473"/>
      <c r="PFG79" s="473"/>
      <c r="PFH79" s="473"/>
      <c r="PFI79" s="473"/>
      <c r="PFJ79" s="473"/>
      <c r="PFK79" s="473"/>
      <c r="PFL79" s="473"/>
      <c r="PFM79" s="473"/>
      <c r="PFN79" s="473"/>
      <c r="PFO79" s="473"/>
      <c r="PFP79" s="473"/>
      <c r="PFQ79" s="473"/>
      <c r="PFR79" s="473"/>
      <c r="PFS79" s="473"/>
      <c r="PFT79" s="473"/>
      <c r="PFU79" s="473"/>
      <c r="PFV79" s="473"/>
      <c r="PFW79" s="473"/>
      <c r="PFX79" s="473"/>
      <c r="PFY79" s="473"/>
      <c r="PFZ79" s="473"/>
      <c r="PGA79" s="473"/>
      <c r="PGB79" s="473"/>
      <c r="PGC79" s="473"/>
      <c r="PGD79" s="473"/>
      <c r="PGE79" s="473"/>
      <c r="PGF79" s="473"/>
      <c r="PGG79" s="473"/>
      <c r="PGH79" s="473"/>
      <c r="PGI79" s="473"/>
      <c r="PGJ79" s="473"/>
      <c r="PGK79" s="473"/>
      <c r="PGL79" s="473"/>
      <c r="PGM79" s="473"/>
      <c r="PGN79" s="473"/>
      <c r="PGO79" s="473"/>
      <c r="PGP79" s="473"/>
      <c r="PGQ79" s="473"/>
      <c r="PGR79" s="473"/>
      <c r="PGS79" s="473"/>
      <c r="PGT79" s="473"/>
      <c r="PGU79" s="473"/>
      <c r="PGV79" s="473"/>
      <c r="PGW79" s="473"/>
      <c r="PGX79" s="473"/>
      <c r="PGY79" s="473"/>
      <c r="PGZ79" s="473"/>
      <c r="PHA79" s="473"/>
      <c r="PHB79" s="473"/>
      <c r="PHC79" s="473"/>
      <c r="PHD79" s="473"/>
      <c r="PHE79" s="473"/>
      <c r="PHF79" s="473"/>
      <c r="PHG79" s="473"/>
      <c r="PHH79" s="473"/>
      <c r="PHI79" s="473"/>
      <c r="PHJ79" s="473"/>
      <c r="PHK79" s="473"/>
      <c r="PHL79" s="473"/>
      <c r="PHM79" s="473"/>
      <c r="PHN79" s="473"/>
      <c r="PHO79" s="473"/>
      <c r="PHP79" s="473"/>
      <c r="PHQ79" s="473"/>
      <c r="PHR79" s="473"/>
      <c r="PHS79" s="473"/>
      <c r="PHT79" s="473"/>
      <c r="PHU79" s="473"/>
      <c r="PHV79" s="473"/>
      <c r="PHW79" s="473"/>
      <c r="PHX79" s="473"/>
      <c r="PHY79" s="473"/>
      <c r="PHZ79" s="473"/>
      <c r="PIA79" s="473"/>
      <c r="PIB79" s="473"/>
      <c r="PIC79" s="473"/>
      <c r="PID79" s="473"/>
      <c r="PIE79" s="473"/>
      <c r="PIF79" s="473"/>
      <c r="PIG79" s="473"/>
      <c r="PIH79" s="473"/>
      <c r="PII79" s="473"/>
      <c r="PIJ79" s="473"/>
      <c r="PIK79" s="473"/>
      <c r="PIL79" s="473"/>
      <c r="PIM79" s="473"/>
      <c r="PIN79" s="473"/>
      <c r="PIO79" s="473"/>
      <c r="PIP79" s="473"/>
      <c r="PIQ79" s="473"/>
      <c r="PIR79" s="473"/>
      <c r="PIS79" s="473"/>
      <c r="PIT79" s="473"/>
      <c r="PIU79" s="473"/>
      <c r="PIV79" s="473"/>
      <c r="PIW79" s="473"/>
      <c r="PIX79" s="473"/>
      <c r="PIY79" s="473"/>
      <c r="PIZ79" s="473"/>
      <c r="PJA79" s="473"/>
      <c r="PJB79" s="473"/>
      <c r="PJC79" s="473"/>
      <c r="PJD79" s="473"/>
      <c r="PJE79" s="473"/>
      <c r="PJF79" s="473"/>
      <c r="PJG79" s="473"/>
      <c r="PJH79" s="473"/>
      <c r="PJI79" s="473"/>
      <c r="PJJ79" s="473"/>
      <c r="PJK79" s="473"/>
      <c r="PJL79" s="473"/>
      <c r="PJM79" s="473"/>
      <c r="PJN79" s="473"/>
      <c r="PJO79" s="473"/>
      <c r="PJP79" s="473"/>
      <c r="PJQ79" s="473"/>
      <c r="PJR79" s="473"/>
      <c r="PJS79" s="473"/>
      <c r="PJT79" s="473"/>
      <c r="PJU79" s="473"/>
      <c r="PJV79" s="473"/>
      <c r="PJW79" s="473"/>
      <c r="PJX79" s="473"/>
      <c r="PJY79" s="473"/>
      <c r="PJZ79" s="473"/>
      <c r="PKA79" s="473"/>
      <c r="PKB79" s="473"/>
      <c r="PKC79" s="473"/>
      <c r="PKD79" s="473"/>
      <c r="PKE79" s="473"/>
      <c r="PKF79" s="473"/>
      <c r="PKG79" s="473"/>
      <c r="PKH79" s="473"/>
      <c r="PKI79" s="473"/>
      <c r="PKJ79" s="473"/>
      <c r="PKK79" s="473"/>
      <c r="PKL79" s="473"/>
      <c r="PKM79" s="473"/>
      <c r="PKN79" s="473"/>
      <c r="PKO79" s="473"/>
      <c r="PKP79" s="473"/>
      <c r="PKQ79" s="473"/>
      <c r="PKR79" s="473"/>
      <c r="PKS79" s="473"/>
      <c r="PKT79" s="473"/>
      <c r="PKU79" s="473"/>
      <c r="PKV79" s="473"/>
      <c r="PKW79" s="473"/>
      <c r="PKX79" s="473"/>
      <c r="PKY79" s="473"/>
      <c r="PKZ79" s="473"/>
      <c r="PLA79" s="473"/>
      <c r="PLB79" s="473"/>
      <c r="PLC79" s="473"/>
      <c r="PLD79" s="473"/>
      <c r="PLE79" s="473"/>
      <c r="PLF79" s="473"/>
      <c r="PLG79" s="473"/>
      <c r="PLH79" s="473"/>
      <c r="PLI79" s="473"/>
      <c r="PLJ79" s="473"/>
      <c r="PLK79" s="473"/>
      <c r="PLL79" s="473"/>
      <c r="PLM79" s="473"/>
      <c r="PLN79" s="473"/>
      <c r="PLO79" s="473"/>
      <c r="PLP79" s="473"/>
      <c r="PLQ79" s="473"/>
      <c r="PLR79" s="473"/>
      <c r="PLS79" s="473"/>
      <c r="PLT79" s="473"/>
      <c r="PLU79" s="473"/>
      <c r="PLV79" s="473"/>
      <c r="PLW79" s="473"/>
      <c r="PLX79" s="473"/>
      <c r="PLY79" s="473"/>
      <c r="PLZ79" s="473"/>
      <c r="PMA79" s="473"/>
      <c r="PMB79" s="473"/>
      <c r="PMC79" s="473"/>
      <c r="PMD79" s="473"/>
      <c r="PME79" s="473"/>
      <c r="PMF79" s="473"/>
      <c r="PMG79" s="473"/>
      <c r="PMH79" s="473"/>
      <c r="PMI79" s="473"/>
      <c r="PMJ79" s="473"/>
      <c r="PMK79" s="473"/>
      <c r="PML79" s="473"/>
      <c r="PMM79" s="473"/>
      <c r="PMN79" s="473"/>
      <c r="PMO79" s="473"/>
      <c r="PMP79" s="473"/>
      <c r="PMQ79" s="473"/>
      <c r="PMR79" s="473"/>
      <c r="PMS79" s="473"/>
      <c r="PMT79" s="473"/>
      <c r="PMU79" s="473"/>
      <c r="PMV79" s="473"/>
      <c r="PMW79" s="473"/>
      <c r="PMX79" s="473"/>
      <c r="PMY79" s="473"/>
      <c r="PMZ79" s="473"/>
      <c r="PNA79" s="473"/>
      <c r="PNB79" s="473"/>
      <c r="PNC79" s="473"/>
      <c r="PND79" s="473"/>
      <c r="PNE79" s="473"/>
      <c r="PNF79" s="473"/>
      <c r="PNG79" s="473"/>
      <c r="PNH79" s="473"/>
      <c r="PNI79" s="473"/>
      <c r="PNJ79" s="473"/>
      <c r="PNK79" s="473"/>
      <c r="PNL79" s="473"/>
      <c r="PNM79" s="473"/>
      <c r="PNN79" s="473"/>
      <c r="PNO79" s="473"/>
      <c r="PNP79" s="473"/>
      <c r="PNQ79" s="473"/>
      <c r="PNR79" s="473"/>
      <c r="PNS79" s="473"/>
      <c r="PNT79" s="473"/>
      <c r="PNU79" s="473"/>
      <c r="PNV79" s="473"/>
      <c r="PNW79" s="473"/>
      <c r="PNX79" s="473"/>
      <c r="PNY79" s="473"/>
      <c r="PNZ79" s="473"/>
      <c r="POA79" s="473"/>
      <c r="POB79" s="473"/>
      <c r="POC79" s="473"/>
      <c r="POD79" s="473"/>
      <c r="POE79" s="473"/>
      <c r="POF79" s="473"/>
      <c r="POG79" s="473"/>
      <c r="POH79" s="473"/>
      <c r="POI79" s="473"/>
      <c r="POJ79" s="473"/>
      <c r="POK79" s="473"/>
      <c r="POL79" s="473"/>
      <c r="POM79" s="473"/>
      <c r="PON79" s="473"/>
      <c r="POO79" s="473"/>
      <c r="POP79" s="473"/>
      <c r="POQ79" s="473"/>
      <c r="POR79" s="473"/>
      <c r="POS79" s="473"/>
      <c r="POT79" s="473"/>
      <c r="POU79" s="473"/>
      <c r="POV79" s="473"/>
      <c r="POW79" s="473"/>
      <c r="POX79" s="473"/>
      <c r="POY79" s="473"/>
      <c r="POZ79" s="473"/>
      <c r="PPA79" s="473"/>
      <c r="PPB79" s="473"/>
      <c r="PPC79" s="473"/>
      <c r="PPD79" s="473"/>
      <c r="PPE79" s="473"/>
      <c r="PPF79" s="473"/>
      <c r="PPG79" s="473"/>
      <c r="PPH79" s="473"/>
      <c r="PPI79" s="473"/>
      <c r="PPJ79" s="473"/>
      <c r="PPK79" s="473"/>
      <c r="PPL79" s="473"/>
      <c r="PPM79" s="473"/>
      <c r="PPN79" s="473"/>
      <c r="PPO79" s="473"/>
      <c r="PPP79" s="473"/>
      <c r="PPQ79" s="473"/>
      <c r="PPR79" s="473"/>
      <c r="PPS79" s="473"/>
      <c r="PPT79" s="473"/>
      <c r="PPU79" s="473"/>
      <c r="PPV79" s="473"/>
      <c r="PPW79" s="473"/>
      <c r="PPX79" s="473"/>
      <c r="PPY79" s="473"/>
      <c r="PPZ79" s="473"/>
      <c r="PQA79" s="473"/>
      <c r="PQB79" s="473"/>
      <c r="PQC79" s="473"/>
      <c r="PQD79" s="473"/>
      <c r="PQE79" s="473"/>
      <c r="PQF79" s="473"/>
      <c r="PQG79" s="473"/>
      <c r="PQH79" s="473"/>
      <c r="PQI79" s="473"/>
      <c r="PQJ79" s="473"/>
      <c r="PQK79" s="473"/>
      <c r="PQL79" s="473"/>
      <c r="PQM79" s="473"/>
      <c r="PQN79" s="473"/>
      <c r="PQO79" s="473"/>
      <c r="PQP79" s="473"/>
      <c r="PQQ79" s="473"/>
      <c r="PQR79" s="473"/>
      <c r="PQS79" s="473"/>
      <c r="PQT79" s="473"/>
      <c r="PQU79" s="473"/>
      <c r="PQV79" s="473"/>
      <c r="PQW79" s="473"/>
      <c r="PQX79" s="473"/>
      <c r="PQY79" s="473"/>
      <c r="PQZ79" s="473"/>
      <c r="PRA79" s="473"/>
      <c r="PRB79" s="473"/>
      <c r="PRC79" s="473"/>
      <c r="PRD79" s="473"/>
      <c r="PRE79" s="473"/>
      <c r="PRF79" s="473"/>
      <c r="PRG79" s="473"/>
      <c r="PRH79" s="473"/>
      <c r="PRI79" s="473"/>
      <c r="PRJ79" s="473"/>
      <c r="PRK79" s="473"/>
      <c r="PRL79" s="473"/>
      <c r="PRM79" s="473"/>
      <c r="PRN79" s="473"/>
      <c r="PRO79" s="473"/>
      <c r="PRP79" s="473"/>
      <c r="PRQ79" s="473"/>
      <c r="PRR79" s="473"/>
      <c r="PRS79" s="473"/>
      <c r="PRT79" s="473"/>
      <c r="PRU79" s="473"/>
      <c r="PRV79" s="473"/>
      <c r="PRW79" s="473"/>
      <c r="PRX79" s="473"/>
      <c r="PRY79" s="473"/>
      <c r="PRZ79" s="473"/>
      <c r="PSA79" s="473"/>
      <c r="PSB79" s="473"/>
      <c r="PSC79" s="473"/>
      <c r="PSD79" s="473"/>
      <c r="PSE79" s="473"/>
      <c r="PSF79" s="473"/>
      <c r="PSG79" s="473"/>
      <c r="PSH79" s="473"/>
      <c r="PSI79" s="473"/>
      <c r="PSJ79" s="473"/>
      <c r="PSK79" s="473"/>
      <c r="PSL79" s="473"/>
      <c r="PSM79" s="473"/>
      <c r="PSN79" s="473"/>
      <c r="PSO79" s="473"/>
      <c r="PSP79" s="473"/>
      <c r="PSQ79" s="473"/>
      <c r="PSR79" s="473"/>
      <c r="PSS79" s="473"/>
      <c r="PST79" s="473"/>
      <c r="PSU79" s="473"/>
      <c r="PSV79" s="473"/>
      <c r="PSW79" s="473"/>
      <c r="PSX79" s="473"/>
      <c r="PSY79" s="473"/>
      <c r="PSZ79" s="473"/>
      <c r="PTA79" s="473"/>
      <c r="PTB79" s="473"/>
      <c r="PTC79" s="473"/>
      <c r="PTD79" s="473"/>
      <c r="PTE79" s="473"/>
      <c r="PTF79" s="473"/>
      <c r="PTG79" s="473"/>
      <c r="PTH79" s="473"/>
      <c r="PTI79" s="473"/>
      <c r="PTJ79" s="473"/>
      <c r="PTK79" s="473"/>
      <c r="PTL79" s="473"/>
      <c r="PTM79" s="473"/>
      <c r="PTN79" s="473"/>
      <c r="PTO79" s="473"/>
      <c r="PTP79" s="473"/>
      <c r="PTQ79" s="473"/>
      <c r="PTR79" s="473"/>
      <c r="PTS79" s="473"/>
      <c r="PTT79" s="473"/>
      <c r="PTU79" s="473"/>
      <c r="PTV79" s="473"/>
      <c r="PTW79" s="473"/>
      <c r="PTX79" s="473"/>
      <c r="PTY79" s="473"/>
      <c r="PTZ79" s="473"/>
      <c r="PUA79" s="473"/>
      <c r="PUB79" s="473"/>
      <c r="PUC79" s="473"/>
      <c r="PUD79" s="473"/>
      <c r="PUE79" s="473"/>
      <c r="PUF79" s="473"/>
      <c r="PUG79" s="473"/>
      <c r="PUH79" s="473"/>
      <c r="PUI79" s="473"/>
      <c r="PUJ79" s="473"/>
      <c r="PUK79" s="473"/>
      <c r="PUL79" s="473"/>
      <c r="PUM79" s="473"/>
      <c r="PUN79" s="473"/>
      <c r="PUO79" s="473"/>
      <c r="PUP79" s="473"/>
      <c r="PUQ79" s="473"/>
      <c r="PUR79" s="473"/>
      <c r="PUS79" s="473"/>
      <c r="PUT79" s="473"/>
      <c r="PUU79" s="473"/>
      <c r="PUV79" s="473"/>
      <c r="PUW79" s="473"/>
      <c r="PUX79" s="473"/>
      <c r="PUY79" s="473"/>
      <c r="PUZ79" s="473"/>
      <c r="PVA79" s="473"/>
      <c r="PVB79" s="473"/>
      <c r="PVC79" s="473"/>
      <c r="PVD79" s="473"/>
      <c r="PVE79" s="473"/>
      <c r="PVF79" s="473"/>
      <c r="PVG79" s="473"/>
      <c r="PVH79" s="473"/>
      <c r="PVI79" s="473"/>
      <c r="PVJ79" s="473"/>
      <c r="PVK79" s="473"/>
      <c r="PVL79" s="473"/>
      <c r="PVM79" s="473"/>
      <c r="PVN79" s="473"/>
      <c r="PVO79" s="473"/>
      <c r="PVP79" s="473"/>
      <c r="PVQ79" s="473"/>
      <c r="PVR79" s="473"/>
      <c r="PVS79" s="473"/>
      <c r="PVT79" s="473"/>
      <c r="PVU79" s="473"/>
      <c r="PVV79" s="473"/>
      <c r="PVW79" s="473"/>
      <c r="PVX79" s="473"/>
      <c r="PVY79" s="473"/>
      <c r="PVZ79" s="473"/>
      <c r="PWA79" s="473"/>
      <c r="PWB79" s="473"/>
      <c r="PWC79" s="473"/>
      <c r="PWD79" s="473"/>
      <c r="PWE79" s="473"/>
      <c r="PWF79" s="473"/>
      <c r="PWG79" s="473"/>
      <c r="PWH79" s="473"/>
      <c r="PWI79" s="473"/>
      <c r="PWJ79" s="473"/>
      <c r="PWK79" s="473"/>
      <c r="PWL79" s="473"/>
      <c r="PWM79" s="473"/>
      <c r="PWN79" s="473"/>
      <c r="PWO79" s="473"/>
      <c r="PWP79" s="473"/>
      <c r="PWQ79" s="473"/>
      <c r="PWR79" s="473"/>
      <c r="PWS79" s="473"/>
      <c r="PWT79" s="473"/>
      <c r="PWU79" s="473"/>
      <c r="PWV79" s="473"/>
      <c r="PWW79" s="473"/>
      <c r="PWX79" s="473"/>
      <c r="PWY79" s="473"/>
      <c r="PWZ79" s="473"/>
      <c r="PXA79" s="473"/>
      <c r="PXB79" s="473"/>
      <c r="PXC79" s="473"/>
      <c r="PXD79" s="473"/>
      <c r="PXE79" s="473"/>
      <c r="PXF79" s="473"/>
      <c r="PXG79" s="473"/>
      <c r="PXH79" s="473"/>
      <c r="PXI79" s="473"/>
      <c r="PXJ79" s="473"/>
      <c r="PXK79" s="473"/>
      <c r="PXL79" s="473"/>
      <c r="PXM79" s="473"/>
      <c r="PXN79" s="473"/>
      <c r="PXO79" s="473"/>
      <c r="PXP79" s="473"/>
      <c r="PXQ79" s="473"/>
      <c r="PXR79" s="473"/>
      <c r="PXS79" s="473"/>
      <c r="PXT79" s="473"/>
      <c r="PXU79" s="473"/>
      <c r="PXV79" s="473"/>
      <c r="PXW79" s="473"/>
      <c r="PXX79" s="473"/>
      <c r="PXY79" s="473"/>
      <c r="PXZ79" s="473"/>
      <c r="PYA79" s="473"/>
      <c r="PYB79" s="473"/>
      <c r="PYC79" s="473"/>
      <c r="PYD79" s="473"/>
      <c r="PYE79" s="473"/>
      <c r="PYF79" s="473"/>
      <c r="PYG79" s="473"/>
      <c r="PYH79" s="473"/>
      <c r="PYI79" s="473"/>
      <c r="PYJ79" s="473"/>
      <c r="PYK79" s="473"/>
      <c r="PYL79" s="473"/>
      <c r="PYM79" s="473"/>
      <c r="PYN79" s="473"/>
      <c r="PYO79" s="473"/>
      <c r="PYP79" s="473"/>
      <c r="PYQ79" s="473"/>
      <c r="PYR79" s="473"/>
      <c r="PYS79" s="473"/>
      <c r="PYT79" s="473"/>
      <c r="PYU79" s="473"/>
      <c r="PYV79" s="473"/>
      <c r="PYW79" s="473"/>
      <c r="PYX79" s="473"/>
      <c r="PYY79" s="473"/>
      <c r="PYZ79" s="473"/>
      <c r="PZA79" s="473"/>
      <c r="PZB79" s="473"/>
      <c r="PZC79" s="473"/>
      <c r="PZD79" s="473"/>
      <c r="PZE79" s="473"/>
      <c r="PZF79" s="473"/>
      <c r="PZG79" s="473"/>
      <c r="PZH79" s="473"/>
      <c r="PZI79" s="473"/>
      <c r="PZJ79" s="473"/>
      <c r="PZK79" s="473"/>
      <c r="PZL79" s="473"/>
      <c r="PZM79" s="473"/>
      <c r="PZN79" s="473"/>
      <c r="PZO79" s="473"/>
      <c r="PZP79" s="473"/>
      <c r="PZQ79" s="473"/>
      <c r="PZR79" s="473"/>
      <c r="PZS79" s="473"/>
      <c r="PZT79" s="473"/>
      <c r="PZU79" s="473"/>
      <c r="PZV79" s="473"/>
      <c r="PZW79" s="473"/>
      <c r="PZX79" s="473"/>
      <c r="PZY79" s="473"/>
      <c r="PZZ79" s="473"/>
      <c r="QAA79" s="473"/>
      <c r="QAB79" s="473"/>
      <c r="QAC79" s="473"/>
      <c r="QAD79" s="473"/>
      <c r="QAE79" s="473"/>
      <c r="QAF79" s="473"/>
      <c r="QAG79" s="473"/>
      <c r="QAH79" s="473"/>
      <c r="QAI79" s="473"/>
      <c r="QAJ79" s="473"/>
      <c r="QAK79" s="473"/>
      <c r="QAL79" s="473"/>
      <c r="QAM79" s="473"/>
      <c r="QAN79" s="473"/>
      <c r="QAO79" s="473"/>
      <c r="QAP79" s="473"/>
      <c r="QAQ79" s="473"/>
      <c r="QAR79" s="473"/>
      <c r="QAS79" s="473"/>
      <c r="QAT79" s="473"/>
      <c r="QAU79" s="473"/>
      <c r="QAV79" s="473"/>
      <c r="QAW79" s="473"/>
      <c r="QAX79" s="473"/>
      <c r="QAY79" s="473"/>
      <c r="QAZ79" s="473"/>
      <c r="QBA79" s="473"/>
      <c r="QBB79" s="473"/>
      <c r="QBC79" s="473"/>
      <c r="QBD79" s="473"/>
      <c r="QBE79" s="473"/>
      <c r="QBF79" s="473"/>
      <c r="QBG79" s="473"/>
      <c r="QBH79" s="473"/>
      <c r="QBI79" s="473"/>
      <c r="QBJ79" s="473"/>
      <c r="QBK79" s="473"/>
      <c r="QBL79" s="473"/>
      <c r="QBM79" s="473"/>
      <c r="QBN79" s="473"/>
      <c r="QBO79" s="473"/>
      <c r="QBP79" s="473"/>
      <c r="QBQ79" s="473"/>
      <c r="QBR79" s="473"/>
      <c r="QBS79" s="473"/>
      <c r="QBT79" s="473"/>
      <c r="QBU79" s="473"/>
      <c r="QBV79" s="473"/>
      <c r="QBW79" s="473"/>
      <c r="QBX79" s="473"/>
      <c r="QBY79" s="473"/>
      <c r="QBZ79" s="473"/>
      <c r="QCA79" s="473"/>
      <c r="QCB79" s="473"/>
      <c r="QCC79" s="473"/>
      <c r="QCD79" s="473"/>
      <c r="QCE79" s="473"/>
      <c r="QCF79" s="473"/>
      <c r="QCG79" s="473"/>
      <c r="QCH79" s="473"/>
      <c r="QCI79" s="473"/>
      <c r="QCJ79" s="473"/>
      <c r="QCK79" s="473"/>
      <c r="QCL79" s="473"/>
      <c r="QCM79" s="473"/>
      <c r="QCN79" s="473"/>
      <c r="QCO79" s="473"/>
      <c r="QCP79" s="473"/>
      <c r="QCQ79" s="473"/>
      <c r="QCR79" s="473"/>
      <c r="QCS79" s="473"/>
      <c r="QCT79" s="473"/>
      <c r="QCU79" s="473"/>
      <c r="QCV79" s="473"/>
      <c r="QCW79" s="473"/>
      <c r="QCX79" s="473"/>
      <c r="QCY79" s="473"/>
      <c r="QCZ79" s="473"/>
      <c r="QDA79" s="473"/>
      <c r="QDB79" s="473"/>
      <c r="QDC79" s="473"/>
      <c r="QDD79" s="473"/>
      <c r="QDE79" s="473"/>
      <c r="QDF79" s="473"/>
      <c r="QDG79" s="473"/>
      <c r="QDH79" s="473"/>
      <c r="QDI79" s="473"/>
      <c r="QDJ79" s="473"/>
      <c r="QDK79" s="473"/>
      <c r="QDL79" s="473"/>
      <c r="QDM79" s="473"/>
      <c r="QDN79" s="473"/>
      <c r="QDO79" s="473"/>
      <c r="QDP79" s="473"/>
      <c r="QDQ79" s="473"/>
      <c r="QDR79" s="473"/>
      <c r="QDS79" s="473"/>
      <c r="QDT79" s="473"/>
      <c r="QDU79" s="473"/>
      <c r="QDV79" s="473"/>
      <c r="QDW79" s="473"/>
      <c r="QDX79" s="473"/>
      <c r="QDY79" s="473"/>
      <c r="QDZ79" s="473"/>
      <c r="QEA79" s="473"/>
      <c r="QEB79" s="473"/>
      <c r="QEC79" s="473"/>
      <c r="QED79" s="473"/>
      <c r="QEE79" s="473"/>
      <c r="QEF79" s="473"/>
      <c r="QEG79" s="473"/>
      <c r="QEH79" s="473"/>
      <c r="QEI79" s="473"/>
      <c r="QEJ79" s="473"/>
      <c r="QEK79" s="473"/>
      <c r="QEL79" s="473"/>
      <c r="QEM79" s="473"/>
      <c r="QEN79" s="473"/>
      <c r="QEO79" s="473"/>
      <c r="QEP79" s="473"/>
      <c r="QEQ79" s="473"/>
      <c r="QER79" s="473"/>
      <c r="QES79" s="473"/>
      <c r="QET79" s="473"/>
      <c r="QEU79" s="473"/>
      <c r="QEV79" s="473"/>
      <c r="QEW79" s="473"/>
      <c r="QEX79" s="473"/>
      <c r="QEY79" s="473"/>
      <c r="QEZ79" s="473"/>
      <c r="QFA79" s="473"/>
      <c r="QFB79" s="473"/>
      <c r="QFC79" s="473"/>
      <c r="QFD79" s="473"/>
      <c r="QFE79" s="473"/>
      <c r="QFF79" s="473"/>
      <c r="QFG79" s="473"/>
      <c r="QFH79" s="473"/>
      <c r="QFI79" s="473"/>
      <c r="QFJ79" s="473"/>
      <c r="QFK79" s="473"/>
      <c r="QFL79" s="473"/>
      <c r="QFM79" s="473"/>
      <c r="QFN79" s="473"/>
      <c r="QFO79" s="473"/>
      <c r="QFP79" s="473"/>
      <c r="QFQ79" s="473"/>
      <c r="QFR79" s="473"/>
      <c r="QFS79" s="473"/>
      <c r="QFT79" s="473"/>
      <c r="QFU79" s="473"/>
      <c r="QFV79" s="473"/>
      <c r="QFW79" s="473"/>
      <c r="QFX79" s="473"/>
      <c r="QFY79" s="473"/>
      <c r="QFZ79" s="473"/>
      <c r="QGA79" s="473"/>
      <c r="QGB79" s="473"/>
      <c r="QGC79" s="473"/>
      <c r="QGD79" s="473"/>
      <c r="QGE79" s="473"/>
      <c r="QGF79" s="473"/>
      <c r="QGG79" s="473"/>
      <c r="QGH79" s="473"/>
      <c r="QGI79" s="473"/>
      <c r="QGJ79" s="473"/>
      <c r="QGK79" s="473"/>
      <c r="QGL79" s="473"/>
      <c r="QGM79" s="473"/>
      <c r="QGN79" s="473"/>
      <c r="QGO79" s="473"/>
      <c r="QGP79" s="473"/>
      <c r="QGQ79" s="473"/>
      <c r="QGR79" s="473"/>
      <c r="QGS79" s="473"/>
      <c r="QGT79" s="473"/>
      <c r="QGU79" s="473"/>
      <c r="QGV79" s="473"/>
      <c r="QGW79" s="473"/>
      <c r="QGX79" s="473"/>
      <c r="QGY79" s="473"/>
      <c r="QGZ79" s="473"/>
      <c r="QHA79" s="473"/>
      <c r="QHB79" s="473"/>
      <c r="QHC79" s="473"/>
      <c r="QHD79" s="473"/>
      <c r="QHE79" s="473"/>
      <c r="QHF79" s="473"/>
      <c r="QHG79" s="473"/>
      <c r="QHH79" s="473"/>
      <c r="QHI79" s="473"/>
      <c r="QHJ79" s="473"/>
      <c r="QHK79" s="473"/>
      <c r="QHL79" s="473"/>
      <c r="QHM79" s="473"/>
      <c r="QHN79" s="473"/>
      <c r="QHO79" s="473"/>
      <c r="QHP79" s="473"/>
      <c r="QHQ79" s="473"/>
      <c r="QHR79" s="473"/>
      <c r="QHS79" s="473"/>
      <c r="QHT79" s="473"/>
      <c r="QHU79" s="473"/>
      <c r="QHV79" s="473"/>
      <c r="QHW79" s="473"/>
      <c r="QHX79" s="473"/>
      <c r="QHY79" s="473"/>
      <c r="QHZ79" s="473"/>
      <c r="QIA79" s="473"/>
      <c r="QIB79" s="473"/>
      <c r="QIC79" s="473"/>
      <c r="QID79" s="473"/>
      <c r="QIE79" s="473"/>
      <c r="QIF79" s="473"/>
      <c r="QIG79" s="473"/>
      <c r="QIH79" s="473"/>
      <c r="QII79" s="473"/>
      <c r="QIJ79" s="473"/>
      <c r="QIK79" s="473"/>
      <c r="QIL79" s="473"/>
      <c r="QIM79" s="473"/>
      <c r="QIN79" s="473"/>
      <c r="QIO79" s="473"/>
      <c r="QIP79" s="473"/>
      <c r="QIQ79" s="473"/>
      <c r="QIR79" s="473"/>
      <c r="QIS79" s="473"/>
      <c r="QIT79" s="473"/>
      <c r="QIU79" s="473"/>
      <c r="QIV79" s="473"/>
      <c r="QIW79" s="473"/>
      <c r="QIX79" s="473"/>
      <c r="QIY79" s="473"/>
      <c r="QIZ79" s="473"/>
      <c r="QJA79" s="473"/>
      <c r="QJB79" s="473"/>
      <c r="QJC79" s="473"/>
      <c r="QJD79" s="473"/>
      <c r="QJE79" s="473"/>
      <c r="QJF79" s="473"/>
      <c r="QJG79" s="473"/>
      <c r="QJH79" s="473"/>
      <c r="QJI79" s="473"/>
      <c r="QJJ79" s="473"/>
      <c r="QJK79" s="473"/>
      <c r="QJL79" s="473"/>
      <c r="QJM79" s="473"/>
      <c r="QJN79" s="473"/>
      <c r="QJO79" s="473"/>
      <c r="QJP79" s="473"/>
      <c r="QJQ79" s="473"/>
      <c r="QJR79" s="473"/>
      <c r="QJS79" s="473"/>
      <c r="QJT79" s="473"/>
      <c r="QJU79" s="473"/>
      <c r="QJV79" s="473"/>
      <c r="QJW79" s="473"/>
      <c r="QJX79" s="473"/>
      <c r="QJY79" s="473"/>
      <c r="QJZ79" s="473"/>
      <c r="QKA79" s="473"/>
      <c r="QKB79" s="473"/>
      <c r="QKC79" s="473"/>
      <c r="QKD79" s="473"/>
      <c r="QKE79" s="473"/>
      <c r="QKF79" s="473"/>
      <c r="QKG79" s="473"/>
      <c r="QKH79" s="473"/>
      <c r="QKI79" s="473"/>
      <c r="QKJ79" s="473"/>
      <c r="QKK79" s="473"/>
      <c r="QKL79" s="473"/>
      <c r="QKM79" s="473"/>
      <c r="QKN79" s="473"/>
      <c r="QKO79" s="473"/>
      <c r="QKP79" s="473"/>
      <c r="QKQ79" s="473"/>
      <c r="QKR79" s="473"/>
      <c r="QKS79" s="473"/>
      <c r="QKT79" s="473"/>
      <c r="QKU79" s="473"/>
      <c r="QKV79" s="473"/>
      <c r="QKW79" s="473"/>
      <c r="QKX79" s="473"/>
      <c r="QKY79" s="473"/>
      <c r="QKZ79" s="473"/>
      <c r="QLA79" s="473"/>
      <c r="QLB79" s="473"/>
      <c r="QLC79" s="473"/>
      <c r="QLD79" s="473"/>
      <c r="QLE79" s="473"/>
      <c r="QLF79" s="473"/>
      <c r="QLG79" s="473"/>
      <c r="QLH79" s="473"/>
      <c r="QLI79" s="473"/>
      <c r="QLJ79" s="473"/>
      <c r="QLK79" s="473"/>
      <c r="QLL79" s="473"/>
      <c r="QLM79" s="473"/>
      <c r="QLN79" s="473"/>
      <c r="QLO79" s="473"/>
      <c r="QLP79" s="473"/>
      <c r="QLQ79" s="473"/>
      <c r="QLR79" s="473"/>
      <c r="QLS79" s="473"/>
      <c r="QLT79" s="473"/>
      <c r="QLU79" s="473"/>
      <c r="QLV79" s="473"/>
      <c r="QLW79" s="473"/>
      <c r="QLX79" s="473"/>
      <c r="QLY79" s="473"/>
      <c r="QLZ79" s="473"/>
      <c r="QMA79" s="473"/>
      <c r="QMB79" s="473"/>
      <c r="QMC79" s="473"/>
      <c r="QMD79" s="473"/>
      <c r="QME79" s="473"/>
      <c r="QMF79" s="473"/>
      <c r="QMG79" s="473"/>
      <c r="QMH79" s="473"/>
      <c r="QMI79" s="473"/>
      <c r="QMJ79" s="473"/>
      <c r="QMK79" s="473"/>
      <c r="QML79" s="473"/>
      <c r="QMM79" s="473"/>
      <c r="QMN79" s="473"/>
      <c r="QMO79" s="473"/>
      <c r="QMP79" s="473"/>
      <c r="QMQ79" s="473"/>
      <c r="QMR79" s="473"/>
      <c r="QMS79" s="473"/>
      <c r="QMT79" s="473"/>
      <c r="QMU79" s="473"/>
      <c r="QMV79" s="473"/>
      <c r="QMW79" s="473"/>
      <c r="QMX79" s="473"/>
      <c r="QMY79" s="473"/>
      <c r="QMZ79" s="473"/>
      <c r="QNA79" s="473"/>
      <c r="QNB79" s="473"/>
      <c r="QNC79" s="473"/>
      <c r="QND79" s="473"/>
      <c r="QNE79" s="473"/>
      <c r="QNF79" s="473"/>
      <c r="QNG79" s="473"/>
      <c r="QNH79" s="473"/>
      <c r="QNI79" s="473"/>
      <c r="QNJ79" s="473"/>
      <c r="QNK79" s="473"/>
      <c r="QNL79" s="473"/>
      <c r="QNM79" s="473"/>
      <c r="QNN79" s="473"/>
      <c r="QNO79" s="473"/>
      <c r="QNP79" s="473"/>
      <c r="QNQ79" s="473"/>
      <c r="QNR79" s="473"/>
      <c r="QNS79" s="473"/>
      <c r="QNT79" s="473"/>
      <c r="QNU79" s="473"/>
      <c r="QNV79" s="473"/>
      <c r="QNW79" s="473"/>
      <c r="QNX79" s="473"/>
      <c r="QNY79" s="473"/>
      <c r="QNZ79" s="473"/>
      <c r="QOA79" s="473"/>
      <c r="QOB79" s="473"/>
      <c r="QOC79" s="473"/>
      <c r="QOD79" s="473"/>
      <c r="QOE79" s="473"/>
      <c r="QOF79" s="473"/>
      <c r="QOG79" s="473"/>
      <c r="QOH79" s="473"/>
      <c r="QOI79" s="473"/>
      <c r="QOJ79" s="473"/>
      <c r="QOK79" s="473"/>
      <c r="QOL79" s="473"/>
      <c r="QOM79" s="473"/>
      <c r="QON79" s="473"/>
      <c r="QOO79" s="473"/>
      <c r="QOP79" s="473"/>
      <c r="QOQ79" s="473"/>
      <c r="QOR79" s="473"/>
      <c r="QOS79" s="473"/>
      <c r="QOT79" s="473"/>
      <c r="QOU79" s="473"/>
      <c r="QOV79" s="473"/>
      <c r="QOW79" s="473"/>
      <c r="QOX79" s="473"/>
      <c r="QOY79" s="473"/>
      <c r="QOZ79" s="473"/>
      <c r="QPA79" s="473"/>
      <c r="QPB79" s="473"/>
      <c r="QPC79" s="473"/>
      <c r="QPD79" s="473"/>
      <c r="QPE79" s="473"/>
      <c r="QPF79" s="473"/>
      <c r="QPG79" s="473"/>
      <c r="QPH79" s="473"/>
      <c r="QPI79" s="473"/>
      <c r="QPJ79" s="473"/>
      <c r="QPK79" s="473"/>
      <c r="QPL79" s="473"/>
      <c r="QPM79" s="473"/>
      <c r="QPN79" s="473"/>
      <c r="QPO79" s="473"/>
      <c r="QPP79" s="473"/>
      <c r="QPQ79" s="473"/>
      <c r="QPR79" s="473"/>
      <c r="QPS79" s="473"/>
      <c r="QPT79" s="473"/>
      <c r="QPU79" s="473"/>
      <c r="QPV79" s="473"/>
      <c r="QPW79" s="473"/>
      <c r="QPX79" s="473"/>
      <c r="QPY79" s="473"/>
      <c r="QPZ79" s="473"/>
      <c r="QQA79" s="473"/>
      <c r="QQB79" s="473"/>
      <c r="QQC79" s="473"/>
      <c r="QQD79" s="473"/>
      <c r="QQE79" s="473"/>
      <c r="QQF79" s="473"/>
      <c r="QQG79" s="473"/>
      <c r="QQH79" s="473"/>
      <c r="QQI79" s="473"/>
      <c r="QQJ79" s="473"/>
      <c r="QQK79" s="473"/>
      <c r="QQL79" s="473"/>
      <c r="QQM79" s="473"/>
      <c r="QQN79" s="473"/>
      <c r="QQO79" s="473"/>
      <c r="QQP79" s="473"/>
      <c r="QQQ79" s="473"/>
      <c r="QQR79" s="473"/>
      <c r="QQS79" s="473"/>
      <c r="QQT79" s="473"/>
      <c r="QQU79" s="473"/>
      <c r="QQV79" s="473"/>
      <c r="QQW79" s="473"/>
      <c r="QQX79" s="473"/>
      <c r="QQY79" s="473"/>
      <c r="QQZ79" s="473"/>
      <c r="QRA79" s="473"/>
      <c r="QRB79" s="473"/>
      <c r="QRC79" s="473"/>
      <c r="QRD79" s="473"/>
      <c r="QRE79" s="473"/>
      <c r="QRF79" s="473"/>
      <c r="QRG79" s="473"/>
      <c r="QRH79" s="473"/>
      <c r="QRI79" s="473"/>
      <c r="QRJ79" s="473"/>
      <c r="QRK79" s="473"/>
      <c r="QRL79" s="473"/>
      <c r="QRM79" s="473"/>
      <c r="QRN79" s="473"/>
      <c r="QRO79" s="473"/>
      <c r="QRP79" s="473"/>
      <c r="QRQ79" s="473"/>
      <c r="QRR79" s="473"/>
      <c r="QRS79" s="473"/>
      <c r="QRT79" s="473"/>
      <c r="QRU79" s="473"/>
      <c r="QRV79" s="473"/>
      <c r="QRW79" s="473"/>
      <c r="QRX79" s="473"/>
      <c r="QRY79" s="473"/>
      <c r="QRZ79" s="473"/>
      <c r="QSA79" s="473"/>
      <c r="QSB79" s="473"/>
      <c r="QSC79" s="473"/>
      <c r="QSD79" s="473"/>
      <c r="QSE79" s="473"/>
      <c r="QSF79" s="473"/>
      <c r="QSG79" s="473"/>
      <c r="QSH79" s="473"/>
      <c r="QSI79" s="473"/>
      <c r="QSJ79" s="473"/>
      <c r="QSK79" s="473"/>
      <c r="QSL79" s="473"/>
      <c r="QSM79" s="473"/>
      <c r="QSN79" s="473"/>
      <c r="QSO79" s="473"/>
      <c r="QSP79" s="473"/>
      <c r="QSQ79" s="473"/>
      <c r="QSR79" s="473"/>
      <c r="QSS79" s="473"/>
      <c r="QST79" s="473"/>
      <c r="QSU79" s="473"/>
      <c r="QSV79" s="473"/>
      <c r="QSW79" s="473"/>
      <c r="QSX79" s="473"/>
      <c r="QSY79" s="473"/>
      <c r="QSZ79" s="473"/>
      <c r="QTA79" s="473"/>
      <c r="QTB79" s="473"/>
      <c r="QTC79" s="473"/>
      <c r="QTD79" s="473"/>
      <c r="QTE79" s="473"/>
      <c r="QTF79" s="473"/>
      <c r="QTG79" s="473"/>
      <c r="QTH79" s="473"/>
      <c r="QTI79" s="473"/>
      <c r="QTJ79" s="473"/>
      <c r="QTK79" s="473"/>
      <c r="QTL79" s="473"/>
      <c r="QTM79" s="473"/>
      <c r="QTN79" s="473"/>
      <c r="QTO79" s="473"/>
      <c r="QTP79" s="473"/>
      <c r="QTQ79" s="473"/>
      <c r="QTR79" s="473"/>
      <c r="QTS79" s="473"/>
      <c r="QTT79" s="473"/>
      <c r="QTU79" s="473"/>
      <c r="QTV79" s="473"/>
      <c r="QTW79" s="473"/>
      <c r="QTX79" s="473"/>
      <c r="QTY79" s="473"/>
      <c r="QTZ79" s="473"/>
      <c r="QUA79" s="473"/>
      <c r="QUB79" s="473"/>
      <c r="QUC79" s="473"/>
      <c r="QUD79" s="473"/>
      <c r="QUE79" s="473"/>
      <c r="QUF79" s="473"/>
      <c r="QUG79" s="473"/>
      <c r="QUH79" s="473"/>
      <c r="QUI79" s="473"/>
      <c r="QUJ79" s="473"/>
      <c r="QUK79" s="473"/>
      <c r="QUL79" s="473"/>
      <c r="QUM79" s="473"/>
      <c r="QUN79" s="473"/>
      <c r="QUO79" s="473"/>
      <c r="QUP79" s="473"/>
      <c r="QUQ79" s="473"/>
      <c r="QUR79" s="473"/>
      <c r="QUS79" s="473"/>
      <c r="QUT79" s="473"/>
      <c r="QUU79" s="473"/>
      <c r="QUV79" s="473"/>
      <c r="QUW79" s="473"/>
      <c r="QUX79" s="473"/>
      <c r="QUY79" s="473"/>
      <c r="QUZ79" s="473"/>
      <c r="QVA79" s="473"/>
      <c r="QVB79" s="473"/>
      <c r="QVC79" s="473"/>
      <c r="QVD79" s="473"/>
      <c r="QVE79" s="473"/>
      <c r="QVF79" s="473"/>
      <c r="QVG79" s="473"/>
      <c r="QVH79" s="473"/>
      <c r="QVI79" s="473"/>
      <c r="QVJ79" s="473"/>
      <c r="QVK79" s="473"/>
      <c r="QVL79" s="473"/>
      <c r="QVM79" s="473"/>
      <c r="QVN79" s="473"/>
      <c r="QVO79" s="473"/>
      <c r="QVP79" s="473"/>
      <c r="QVQ79" s="473"/>
      <c r="QVR79" s="473"/>
      <c r="QVS79" s="473"/>
      <c r="QVT79" s="473"/>
      <c r="QVU79" s="473"/>
      <c r="QVV79" s="473"/>
      <c r="QVW79" s="473"/>
      <c r="QVX79" s="473"/>
      <c r="QVY79" s="473"/>
      <c r="QVZ79" s="473"/>
      <c r="QWA79" s="473"/>
      <c r="QWB79" s="473"/>
      <c r="QWC79" s="473"/>
      <c r="QWD79" s="473"/>
      <c r="QWE79" s="473"/>
      <c r="QWF79" s="473"/>
      <c r="QWG79" s="473"/>
      <c r="QWH79" s="473"/>
      <c r="QWI79" s="473"/>
      <c r="QWJ79" s="473"/>
      <c r="QWK79" s="473"/>
      <c r="QWL79" s="473"/>
      <c r="QWM79" s="473"/>
      <c r="QWN79" s="473"/>
      <c r="QWO79" s="473"/>
      <c r="QWP79" s="473"/>
      <c r="QWQ79" s="473"/>
      <c r="QWR79" s="473"/>
      <c r="QWS79" s="473"/>
      <c r="QWT79" s="473"/>
      <c r="QWU79" s="473"/>
      <c r="QWV79" s="473"/>
      <c r="QWW79" s="473"/>
      <c r="QWX79" s="473"/>
      <c r="QWY79" s="473"/>
      <c r="QWZ79" s="473"/>
      <c r="QXA79" s="473"/>
      <c r="QXB79" s="473"/>
      <c r="QXC79" s="473"/>
      <c r="QXD79" s="473"/>
      <c r="QXE79" s="473"/>
      <c r="QXF79" s="473"/>
      <c r="QXG79" s="473"/>
      <c r="QXH79" s="473"/>
      <c r="QXI79" s="473"/>
      <c r="QXJ79" s="473"/>
      <c r="QXK79" s="473"/>
      <c r="QXL79" s="473"/>
      <c r="QXM79" s="473"/>
      <c r="QXN79" s="473"/>
      <c r="QXO79" s="473"/>
      <c r="QXP79" s="473"/>
      <c r="QXQ79" s="473"/>
      <c r="QXR79" s="473"/>
      <c r="QXS79" s="473"/>
      <c r="QXT79" s="473"/>
      <c r="QXU79" s="473"/>
      <c r="QXV79" s="473"/>
      <c r="QXW79" s="473"/>
      <c r="QXX79" s="473"/>
      <c r="QXY79" s="473"/>
      <c r="QXZ79" s="473"/>
      <c r="QYA79" s="473"/>
      <c r="QYB79" s="473"/>
      <c r="QYC79" s="473"/>
      <c r="QYD79" s="473"/>
      <c r="QYE79" s="473"/>
      <c r="QYF79" s="473"/>
      <c r="QYG79" s="473"/>
      <c r="QYH79" s="473"/>
      <c r="QYI79" s="473"/>
      <c r="QYJ79" s="473"/>
      <c r="QYK79" s="473"/>
      <c r="QYL79" s="473"/>
      <c r="QYM79" s="473"/>
      <c r="QYN79" s="473"/>
      <c r="QYO79" s="473"/>
      <c r="QYP79" s="473"/>
      <c r="QYQ79" s="473"/>
      <c r="QYR79" s="473"/>
      <c r="QYS79" s="473"/>
      <c r="QYT79" s="473"/>
      <c r="QYU79" s="473"/>
      <c r="QYV79" s="473"/>
      <c r="QYW79" s="473"/>
      <c r="QYX79" s="473"/>
      <c r="QYY79" s="473"/>
      <c r="QYZ79" s="473"/>
      <c r="QZA79" s="473"/>
      <c r="QZB79" s="473"/>
      <c r="QZC79" s="473"/>
      <c r="QZD79" s="473"/>
      <c r="QZE79" s="473"/>
      <c r="QZF79" s="473"/>
      <c r="QZG79" s="473"/>
      <c r="QZH79" s="473"/>
      <c r="QZI79" s="473"/>
      <c r="QZJ79" s="473"/>
      <c r="QZK79" s="473"/>
      <c r="QZL79" s="473"/>
      <c r="QZM79" s="473"/>
      <c r="QZN79" s="473"/>
      <c r="QZO79" s="473"/>
      <c r="QZP79" s="473"/>
      <c r="QZQ79" s="473"/>
      <c r="QZR79" s="473"/>
      <c r="QZS79" s="473"/>
      <c r="QZT79" s="473"/>
      <c r="QZU79" s="473"/>
      <c r="QZV79" s="473"/>
      <c r="QZW79" s="473"/>
      <c r="QZX79" s="473"/>
      <c r="QZY79" s="473"/>
      <c r="QZZ79" s="473"/>
      <c r="RAA79" s="473"/>
      <c r="RAB79" s="473"/>
      <c r="RAC79" s="473"/>
      <c r="RAD79" s="473"/>
      <c r="RAE79" s="473"/>
      <c r="RAF79" s="473"/>
      <c r="RAG79" s="473"/>
      <c r="RAH79" s="473"/>
      <c r="RAI79" s="473"/>
      <c r="RAJ79" s="473"/>
      <c r="RAK79" s="473"/>
      <c r="RAL79" s="473"/>
      <c r="RAM79" s="473"/>
      <c r="RAN79" s="473"/>
      <c r="RAO79" s="473"/>
      <c r="RAP79" s="473"/>
      <c r="RAQ79" s="473"/>
      <c r="RAR79" s="473"/>
      <c r="RAS79" s="473"/>
      <c r="RAT79" s="473"/>
      <c r="RAU79" s="473"/>
      <c r="RAV79" s="473"/>
      <c r="RAW79" s="473"/>
      <c r="RAX79" s="473"/>
      <c r="RAY79" s="473"/>
      <c r="RAZ79" s="473"/>
      <c r="RBA79" s="473"/>
      <c r="RBB79" s="473"/>
      <c r="RBC79" s="473"/>
      <c r="RBD79" s="473"/>
      <c r="RBE79" s="473"/>
      <c r="RBF79" s="473"/>
      <c r="RBG79" s="473"/>
      <c r="RBH79" s="473"/>
      <c r="RBI79" s="473"/>
      <c r="RBJ79" s="473"/>
      <c r="RBK79" s="473"/>
      <c r="RBL79" s="473"/>
      <c r="RBM79" s="473"/>
      <c r="RBN79" s="473"/>
      <c r="RBO79" s="473"/>
      <c r="RBP79" s="473"/>
      <c r="RBQ79" s="473"/>
      <c r="RBR79" s="473"/>
      <c r="RBS79" s="473"/>
      <c r="RBT79" s="473"/>
      <c r="RBU79" s="473"/>
      <c r="RBV79" s="473"/>
      <c r="RBW79" s="473"/>
      <c r="RBX79" s="473"/>
      <c r="RBY79" s="473"/>
      <c r="RBZ79" s="473"/>
      <c r="RCA79" s="473"/>
      <c r="RCB79" s="473"/>
      <c r="RCC79" s="473"/>
      <c r="RCD79" s="473"/>
      <c r="RCE79" s="473"/>
      <c r="RCF79" s="473"/>
      <c r="RCG79" s="473"/>
      <c r="RCH79" s="473"/>
      <c r="RCI79" s="473"/>
      <c r="RCJ79" s="473"/>
      <c r="RCK79" s="473"/>
      <c r="RCL79" s="473"/>
      <c r="RCM79" s="473"/>
      <c r="RCN79" s="473"/>
      <c r="RCO79" s="473"/>
      <c r="RCP79" s="473"/>
      <c r="RCQ79" s="473"/>
      <c r="RCR79" s="473"/>
      <c r="RCS79" s="473"/>
      <c r="RCT79" s="473"/>
      <c r="RCU79" s="473"/>
      <c r="RCV79" s="473"/>
      <c r="RCW79" s="473"/>
      <c r="RCX79" s="473"/>
      <c r="RCY79" s="473"/>
      <c r="RCZ79" s="473"/>
      <c r="RDA79" s="473"/>
      <c r="RDB79" s="473"/>
      <c r="RDC79" s="473"/>
      <c r="RDD79" s="473"/>
      <c r="RDE79" s="473"/>
      <c r="RDF79" s="473"/>
      <c r="RDG79" s="473"/>
      <c r="RDH79" s="473"/>
      <c r="RDI79" s="473"/>
      <c r="RDJ79" s="473"/>
      <c r="RDK79" s="473"/>
      <c r="RDL79" s="473"/>
      <c r="RDM79" s="473"/>
      <c r="RDN79" s="473"/>
      <c r="RDO79" s="473"/>
      <c r="RDP79" s="473"/>
      <c r="RDQ79" s="473"/>
      <c r="RDR79" s="473"/>
      <c r="RDS79" s="473"/>
      <c r="RDT79" s="473"/>
      <c r="RDU79" s="473"/>
      <c r="RDV79" s="473"/>
      <c r="RDW79" s="473"/>
      <c r="RDX79" s="473"/>
      <c r="RDY79" s="473"/>
      <c r="RDZ79" s="473"/>
      <c r="REA79" s="473"/>
      <c r="REB79" s="473"/>
      <c r="REC79" s="473"/>
      <c r="RED79" s="473"/>
      <c r="REE79" s="473"/>
      <c r="REF79" s="473"/>
      <c r="REG79" s="473"/>
      <c r="REH79" s="473"/>
      <c r="REI79" s="473"/>
      <c r="REJ79" s="473"/>
      <c r="REK79" s="473"/>
      <c r="REL79" s="473"/>
      <c r="REM79" s="473"/>
      <c r="REN79" s="473"/>
      <c r="REO79" s="473"/>
      <c r="REP79" s="473"/>
      <c r="REQ79" s="473"/>
      <c r="RER79" s="473"/>
      <c r="RES79" s="473"/>
      <c r="RET79" s="473"/>
      <c r="REU79" s="473"/>
      <c r="REV79" s="473"/>
      <c r="REW79" s="473"/>
      <c r="REX79" s="473"/>
      <c r="REY79" s="473"/>
      <c r="REZ79" s="473"/>
      <c r="RFA79" s="473"/>
      <c r="RFB79" s="473"/>
      <c r="RFC79" s="473"/>
      <c r="RFD79" s="473"/>
      <c r="RFE79" s="473"/>
      <c r="RFF79" s="473"/>
      <c r="RFG79" s="473"/>
      <c r="RFH79" s="473"/>
      <c r="RFI79" s="473"/>
      <c r="RFJ79" s="473"/>
      <c r="RFK79" s="473"/>
      <c r="RFL79" s="473"/>
      <c r="RFM79" s="473"/>
      <c r="RFN79" s="473"/>
      <c r="RFO79" s="473"/>
      <c r="RFP79" s="473"/>
      <c r="RFQ79" s="473"/>
      <c r="RFR79" s="473"/>
      <c r="RFS79" s="473"/>
      <c r="RFT79" s="473"/>
      <c r="RFU79" s="473"/>
      <c r="RFV79" s="473"/>
      <c r="RFW79" s="473"/>
      <c r="RFX79" s="473"/>
      <c r="RFY79" s="473"/>
      <c r="RFZ79" s="473"/>
      <c r="RGA79" s="473"/>
      <c r="RGB79" s="473"/>
      <c r="RGC79" s="473"/>
      <c r="RGD79" s="473"/>
      <c r="RGE79" s="473"/>
      <c r="RGF79" s="473"/>
      <c r="RGG79" s="473"/>
      <c r="RGH79" s="473"/>
      <c r="RGI79" s="473"/>
      <c r="RGJ79" s="473"/>
      <c r="RGK79" s="473"/>
      <c r="RGL79" s="473"/>
      <c r="RGM79" s="473"/>
      <c r="RGN79" s="473"/>
      <c r="RGO79" s="473"/>
      <c r="RGP79" s="473"/>
      <c r="RGQ79" s="473"/>
      <c r="RGR79" s="473"/>
      <c r="RGS79" s="473"/>
      <c r="RGT79" s="473"/>
      <c r="RGU79" s="473"/>
      <c r="RGV79" s="473"/>
      <c r="RGW79" s="473"/>
      <c r="RGX79" s="473"/>
      <c r="RGY79" s="473"/>
      <c r="RGZ79" s="473"/>
      <c r="RHA79" s="473"/>
      <c r="RHB79" s="473"/>
      <c r="RHC79" s="473"/>
      <c r="RHD79" s="473"/>
      <c r="RHE79" s="473"/>
      <c r="RHF79" s="473"/>
      <c r="RHG79" s="473"/>
      <c r="RHH79" s="473"/>
      <c r="RHI79" s="473"/>
      <c r="RHJ79" s="473"/>
      <c r="RHK79" s="473"/>
      <c r="RHL79" s="473"/>
      <c r="RHM79" s="473"/>
      <c r="RHN79" s="473"/>
      <c r="RHO79" s="473"/>
      <c r="RHP79" s="473"/>
      <c r="RHQ79" s="473"/>
      <c r="RHR79" s="473"/>
      <c r="RHS79" s="473"/>
      <c r="RHT79" s="473"/>
      <c r="RHU79" s="473"/>
      <c r="RHV79" s="473"/>
      <c r="RHW79" s="473"/>
      <c r="RHX79" s="473"/>
      <c r="RHY79" s="473"/>
      <c r="RHZ79" s="473"/>
      <c r="RIA79" s="473"/>
      <c r="RIB79" s="473"/>
      <c r="RIC79" s="473"/>
      <c r="RID79" s="473"/>
      <c r="RIE79" s="473"/>
      <c r="RIF79" s="473"/>
      <c r="RIG79" s="473"/>
      <c r="RIH79" s="473"/>
      <c r="RII79" s="473"/>
      <c r="RIJ79" s="473"/>
      <c r="RIK79" s="473"/>
      <c r="RIL79" s="473"/>
      <c r="RIM79" s="473"/>
      <c r="RIN79" s="473"/>
      <c r="RIO79" s="473"/>
      <c r="RIP79" s="473"/>
      <c r="RIQ79" s="473"/>
      <c r="RIR79" s="473"/>
      <c r="RIS79" s="473"/>
      <c r="RIT79" s="473"/>
      <c r="RIU79" s="473"/>
      <c r="RIV79" s="473"/>
      <c r="RIW79" s="473"/>
      <c r="RIX79" s="473"/>
      <c r="RIY79" s="473"/>
      <c r="RIZ79" s="473"/>
      <c r="RJA79" s="473"/>
      <c r="RJB79" s="473"/>
      <c r="RJC79" s="473"/>
      <c r="RJD79" s="473"/>
      <c r="RJE79" s="473"/>
      <c r="RJF79" s="473"/>
      <c r="RJG79" s="473"/>
      <c r="RJH79" s="473"/>
      <c r="RJI79" s="473"/>
      <c r="RJJ79" s="473"/>
      <c r="RJK79" s="473"/>
      <c r="RJL79" s="473"/>
      <c r="RJM79" s="473"/>
      <c r="RJN79" s="473"/>
      <c r="RJO79" s="473"/>
      <c r="RJP79" s="473"/>
      <c r="RJQ79" s="473"/>
      <c r="RJR79" s="473"/>
      <c r="RJS79" s="473"/>
      <c r="RJT79" s="473"/>
      <c r="RJU79" s="473"/>
      <c r="RJV79" s="473"/>
      <c r="RJW79" s="473"/>
      <c r="RJX79" s="473"/>
      <c r="RJY79" s="473"/>
      <c r="RJZ79" s="473"/>
      <c r="RKA79" s="473"/>
      <c r="RKB79" s="473"/>
      <c r="RKC79" s="473"/>
      <c r="RKD79" s="473"/>
      <c r="RKE79" s="473"/>
      <c r="RKF79" s="473"/>
      <c r="RKG79" s="473"/>
      <c r="RKH79" s="473"/>
      <c r="RKI79" s="473"/>
      <c r="RKJ79" s="473"/>
      <c r="RKK79" s="473"/>
      <c r="RKL79" s="473"/>
      <c r="RKM79" s="473"/>
      <c r="RKN79" s="473"/>
      <c r="RKO79" s="473"/>
      <c r="RKP79" s="473"/>
      <c r="RKQ79" s="473"/>
      <c r="RKR79" s="473"/>
      <c r="RKS79" s="473"/>
      <c r="RKT79" s="473"/>
      <c r="RKU79" s="473"/>
      <c r="RKV79" s="473"/>
      <c r="RKW79" s="473"/>
      <c r="RKX79" s="473"/>
      <c r="RKY79" s="473"/>
      <c r="RKZ79" s="473"/>
      <c r="RLA79" s="473"/>
      <c r="RLB79" s="473"/>
      <c r="RLC79" s="473"/>
      <c r="RLD79" s="473"/>
      <c r="RLE79" s="473"/>
      <c r="RLF79" s="473"/>
      <c r="RLG79" s="473"/>
      <c r="RLH79" s="473"/>
      <c r="RLI79" s="473"/>
      <c r="RLJ79" s="473"/>
      <c r="RLK79" s="473"/>
      <c r="RLL79" s="473"/>
      <c r="RLM79" s="473"/>
      <c r="RLN79" s="473"/>
      <c r="RLO79" s="473"/>
      <c r="RLP79" s="473"/>
      <c r="RLQ79" s="473"/>
      <c r="RLR79" s="473"/>
      <c r="RLS79" s="473"/>
      <c r="RLT79" s="473"/>
      <c r="RLU79" s="473"/>
      <c r="RLV79" s="473"/>
      <c r="RLW79" s="473"/>
      <c r="RLX79" s="473"/>
      <c r="RLY79" s="473"/>
      <c r="RLZ79" s="473"/>
      <c r="RMA79" s="473"/>
      <c r="RMB79" s="473"/>
      <c r="RMC79" s="473"/>
      <c r="RMD79" s="473"/>
      <c r="RME79" s="473"/>
      <c r="RMF79" s="473"/>
      <c r="RMG79" s="473"/>
      <c r="RMH79" s="473"/>
      <c r="RMI79" s="473"/>
      <c r="RMJ79" s="473"/>
      <c r="RMK79" s="473"/>
      <c r="RML79" s="473"/>
      <c r="RMM79" s="473"/>
      <c r="RMN79" s="473"/>
      <c r="RMO79" s="473"/>
      <c r="RMP79" s="473"/>
      <c r="RMQ79" s="473"/>
      <c r="RMR79" s="473"/>
      <c r="RMS79" s="473"/>
      <c r="RMT79" s="473"/>
      <c r="RMU79" s="473"/>
      <c r="RMV79" s="473"/>
      <c r="RMW79" s="473"/>
      <c r="RMX79" s="473"/>
      <c r="RMY79" s="473"/>
      <c r="RMZ79" s="473"/>
      <c r="RNA79" s="473"/>
      <c r="RNB79" s="473"/>
      <c r="RNC79" s="473"/>
      <c r="RND79" s="473"/>
      <c r="RNE79" s="473"/>
      <c r="RNF79" s="473"/>
      <c r="RNG79" s="473"/>
      <c r="RNH79" s="473"/>
      <c r="RNI79" s="473"/>
      <c r="RNJ79" s="473"/>
      <c r="RNK79" s="473"/>
      <c r="RNL79" s="473"/>
      <c r="RNM79" s="473"/>
      <c r="RNN79" s="473"/>
      <c r="RNO79" s="473"/>
      <c r="RNP79" s="473"/>
      <c r="RNQ79" s="473"/>
      <c r="RNR79" s="473"/>
      <c r="RNS79" s="473"/>
      <c r="RNT79" s="473"/>
      <c r="RNU79" s="473"/>
      <c r="RNV79" s="473"/>
      <c r="RNW79" s="473"/>
      <c r="RNX79" s="473"/>
      <c r="RNY79" s="473"/>
      <c r="RNZ79" s="473"/>
      <c r="ROA79" s="473"/>
      <c r="ROB79" s="473"/>
      <c r="ROC79" s="473"/>
      <c r="ROD79" s="473"/>
      <c r="ROE79" s="473"/>
      <c r="ROF79" s="473"/>
      <c r="ROG79" s="473"/>
      <c r="ROH79" s="473"/>
      <c r="ROI79" s="473"/>
      <c r="ROJ79" s="473"/>
      <c r="ROK79" s="473"/>
      <c r="ROL79" s="473"/>
      <c r="ROM79" s="473"/>
      <c r="RON79" s="473"/>
      <c r="ROO79" s="473"/>
      <c r="ROP79" s="473"/>
      <c r="ROQ79" s="473"/>
      <c r="ROR79" s="473"/>
      <c r="ROS79" s="473"/>
      <c r="ROT79" s="473"/>
      <c r="ROU79" s="473"/>
      <c r="ROV79" s="473"/>
      <c r="ROW79" s="473"/>
      <c r="ROX79" s="473"/>
      <c r="ROY79" s="473"/>
      <c r="ROZ79" s="473"/>
      <c r="RPA79" s="473"/>
      <c r="RPB79" s="473"/>
      <c r="RPC79" s="473"/>
      <c r="RPD79" s="473"/>
      <c r="RPE79" s="473"/>
      <c r="RPF79" s="473"/>
      <c r="RPG79" s="473"/>
      <c r="RPH79" s="473"/>
      <c r="RPI79" s="473"/>
      <c r="RPJ79" s="473"/>
      <c r="RPK79" s="473"/>
      <c r="RPL79" s="473"/>
      <c r="RPM79" s="473"/>
      <c r="RPN79" s="473"/>
      <c r="RPO79" s="473"/>
      <c r="RPP79" s="473"/>
      <c r="RPQ79" s="473"/>
      <c r="RPR79" s="473"/>
      <c r="RPS79" s="473"/>
      <c r="RPT79" s="473"/>
      <c r="RPU79" s="473"/>
      <c r="RPV79" s="473"/>
      <c r="RPW79" s="473"/>
      <c r="RPX79" s="473"/>
      <c r="RPY79" s="473"/>
      <c r="RPZ79" s="473"/>
      <c r="RQA79" s="473"/>
      <c r="RQB79" s="473"/>
      <c r="RQC79" s="473"/>
      <c r="RQD79" s="473"/>
      <c r="RQE79" s="473"/>
      <c r="RQF79" s="473"/>
      <c r="RQG79" s="473"/>
      <c r="RQH79" s="473"/>
      <c r="RQI79" s="473"/>
      <c r="RQJ79" s="473"/>
      <c r="RQK79" s="473"/>
      <c r="RQL79" s="473"/>
      <c r="RQM79" s="473"/>
      <c r="RQN79" s="473"/>
      <c r="RQO79" s="473"/>
      <c r="RQP79" s="473"/>
      <c r="RQQ79" s="473"/>
      <c r="RQR79" s="473"/>
      <c r="RQS79" s="473"/>
      <c r="RQT79" s="473"/>
      <c r="RQU79" s="473"/>
      <c r="RQV79" s="473"/>
      <c r="RQW79" s="473"/>
      <c r="RQX79" s="473"/>
      <c r="RQY79" s="473"/>
      <c r="RQZ79" s="473"/>
      <c r="RRA79" s="473"/>
      <c r="RRB79" s="473"/>
      <c r="RRC79" s="473"/>
      <c r="RRD79" s="473"/>
      <c r="RRE79" s="473"/>
      <c r="RRF79" s="473"/>
      <c r="RRG79" s="473"/>
      <c r="RRH79" s="473"/>
      <c r="RRI79" s="473"/>
      <c r="RRJ79" s="473"/>
      <c r="RRK79" s="473"/>
      <c r="RRL79" s="473"/>
      <c r="RRM79" s="473"/>
      <c r="RRN79" s="473"/>
      <c r="RRO79" s="473"/>
      <c r="RRP79" s="473"/>
      <c r="RRQ79" s="473"/>
      <c r="RRR79" s="473"/>
      <c r="RRS79" s="473"/>
      <c r="RRT79" s="473"/>
      <c r="RRU79" s="473"/>
      <c r="RRV79" s="473"/>
      <c r="RRW79" s="473"/>
      <c r="RRX79" s="473"/>
      <c r="RRY79" s="473"/>
      <c r="RRZ79" s="473"/>
      <c r="RSA79" s="473"/>
      <c r="RSB79" s="473"/>
      <c r="RSC79" s="473"/>
      <c r="RSD79" s="473"/>
      <c r="RSE79" s="473"/>
      <c r="RSF79" s="473"/>
      <c r="RSG79" s="473"/>
      <c r="RSH79" s="473"/>
      <c r="RSI79" s="473"/>
      <c r="RSJ79" s="473"/>
      <c r="RSK79" s="473"/>
      <c r="RSL79" s="473"/>
      <c r="RSM79" s="473"/>
      <c r="RSN79" s="473"/>
      <c r="RSO79" s="473"/>
      <c r="RSP79" s="473"/>
      <c r="RSQ79" s="473"/>
      <c r="RSR79" s="473"/>
      <c r="RSS79" s="473"/>
      <c r="RST79" s="473"/>
      <c r="RSU79" s="473"/>
      <c r="RSV79" s="473"/>
      <c r="RSW79" s="473"/>
      <c r="RSX79" s="473"/>
      <c r="RSY79" s="473"/>
      <c r="RSZ79" s="473"/>
      <c r="RTA79" s="473"/>
      <c r="RTB79" s="473"/>
      <c r="RTC79" s="473"/>
      <c r="RTD79" s="473"/>
      <c r="RTE79" s="473"/>
      <c r="RTF79" s="473"/>
      <c r="RTG79" s="473"/>
      <c r="RTH79" s="473"/>
      <c r="RTI79" s="473"/>
      <c r="RTJ79" s="473"/>
      <c r="RTK79" s="473"/>
      <c r="RTL79" s="473"/>
      <c r="RTM79" s="473"/>
      <c r="RTN79" s="473"/>
      <c r="RTO79" s="473"/>
      <c r="RTP79" s="473"/>
      <c r="RTQ79" s="473"/>
      <c r="RTR79" s="473"/>
      <c r="RTS79" s="473"/>
      <c r="RTT79" s="473"/>
      <c r="RTU79" s="473"/>
      <c r="RTV79" s="473"/>
      <c r="RTW79" s="473"/>
      <c r="RTX79" s="473"/>
      <c r="RTY79" s="473"/>
      <c r="RTZ79" s="473"/>
      <c r="RUA79" s="473"/>
      <c r="RUB79" s="473"/>
      <c r="RUC79" s="473"/>
      <c r="RUD79" s="473"/>
      <c r="RUE79" s="473"/>
      <c r="RUF79" s="473"/>
      <c r="RUG79" s="473"/>
      <c r="RUH79" s="473"/>
      <c r="RUI79" s="473"/>
      <c r="RUJ79" s="473"/>
      <c r="RUK79" s="473"/>
      <c r="RUL79" s="473"/>
      <c r="RUM79" s="473"/>
      <c r="RUN79" s="473"/>
      <c r="RUO79" s="473"/>
      <c r="RUP79" s="473"/>
      <c r="RUQ79" s="473"/>
      <c r="RUR79" s="473"/>
      <c r="RUS79" s="473"/>
      <c r="RUT79" s="473"/>
      <c r="RUU79" s="473"/>
      <c r="RUV79" s="473"/>
      <c r="RUW79" s="473"/>
      <c r="RUX79" s="473"/>
      <c r="RUY79" s="473"/>
      <c r="RUZ79" s="473"/>
      <c r="RVA79" s="473"/>
      <c r="RVB79" s="473"/>
      <c r="RVC79" s="473"/>
      <c r="RVD79" s="473"/>
      <c r="RVE79" s="473"/>
      <c r="RVF79" s="473"/>
      <c r="RVG79" s="473"/>
      <c r="RVH79" s="473"/>
      <c r="RVI79" s="473"/>
      <c r="RVJ79" s="473"/>
      <c r="RVK79" s="473"/>
      <c r="RVL79" s="473"/>
      <c r="RVM79" s="473"/>
      <c r="RVN79" s="473"/>
      <c r="RVO79" s="473"/>
      <c r="RVP79" s="473"/>
      <c r="RVQ79" s="473"/>
      <c r="RVR79" s="473"/>
      <c r="RVS79" s="473"/>
      <c r="RVT79" s="473"/>
      <c r="RVU79" s="473"/>
      <c r="RVV79" s="473"/>
      <c r="RVW79" s="473"/>
      <c r="RVX79" s="473"/>
      <c r="RVY79" s="473"/>
      <c r="RVZ79" s="473"/>
      <c r="RWA79" s="473"/>
      <c r="RWB79" s="473"/>
      <c r="RWC79" s="473"/>
      <c r="RWD79" s="473"/>
      <c r="RWE79" s="473"/>
      <c r="RWF79" s="473"/>
      <c r="RWG79" s="473"/>
      <c r="RWH79" s="473"/>
      <c r="RWI79" s="473"/>
      <c r="RWJ79" s="473"/>
      <c r="RWK79" s="473"/>
      <c r="RWL79" s="473"/>
      <c r="RWM79" s="473"/>
      <c r="RWN79" s="473"/>
      <c r="RWO79" s="473"/>
      <c r="RWP79" s="473"/>
      <c r="RWQ79" s="473"/>
      <c r="RWR79" s="473"/>
      <c r="RWS79" s="473"/>
      <c r="RWT79" s="473"/>
      <c r="RWU79" s="473"/>
      <c r="RWV79" s="473"/>
      <c r="RWW79" s="473"/>
      <c r="RWX79" s="473"/>
      <c r="RWY79" s="473"/>
      <c r="RWZ79" s="473"/>
      <c r="RXA79" s="473"/>
      <c r="RXB79" s="473"/>
      <c r="RXC79" s="473"/>
      <c r="RXD79" s="473"/>
      <c r="RXE79" s="473"/>
      <c r="RXF79" s="473"/>
      <c r="RXG79" s="473"/>
      <c r="RXH79" s="473"/>
      <c r="RXI79" s="473"/>
      <c r="RXJ79" s="473"/>
      <c r="RXK79" s="473"/>
      <c r="RXL79" s="473"/>
      <c r="RXM79" s="473"/>
      <c r="RXN79" s="473"/>
      <c r="RXO79" s="473"/>
      <c r="RXP79" s="473"/>
      <c r="RXQ79" s="473"/>
      <c r="RXR79" s="473"/>
      <c r="RXS79" s="473"/>
      <c r="RXT79" s="473"/>
      <c r="RXU79" s="473"/>
      <c r="RXV79" s="473"/>
      <c r="RXW79" s="473"/>
      <c r="RXX79" s="473"/>
      <c r="RXY79" s="473"/>
      <c r="RXZ79" s="473"/>
      <c r="RYA79" s="473"/>
      <c r="RYB79" s="473"/>
      <c r="RYC79" s="473"/>
      <c r="RYD79" s="473"/>
      <c r="RYE79" s="473"/>
      <c r="RYF79" s="473"/>
      <c r="RYG79" s="473"/>
      <c r="RYH79" s="473"/>
      <c r="RYI79" s="473"/>
      <c r="RYJ79" s="473"/>
      <c r="RYK79" s="473"/>
      <c r="RYL79" s="473"/>
      <c r="RYM79" s="473"/>
      <c r="RYN79" s="473"/>
      <c r="RYO79" s="473"/>
      <c r="RYP79" s="473"/>
      <c r="RYQ79" s="473"/>
      <c r="RYR79" s="473"/>
      <c r="RYS79" s="473"/>
      <c r="RYT79" s="473"/>
      <c r="RYU79" s="473"/>
      <c r="RYV79" s="473"/>
      <c r="RYW79" s="473"/>
      <c r="RYX79" s="473"/>
      <c r="RYY79" s="473"/>
      <c r="RYZ79" s="473"/>
      <c r="RZA79" s="473"/>
      <c r="RZB79" s="473"/>
      <c r="RZC79" s="473"/>
      <c r="RZD79" s="473"/>
      <c r="RZE79" s="473"/>
      <c r="RZF79" s="473"/>
      <c r="RZG79" s="473"/>
      <c r="RZH79" s="473"/>
      <c r="RZI79" s="473"/>
      <c r="RZJ79" s="473"/>
      <c r="RZK79" s="473"/>
      <c r="RZL79" s="473"/>
      <c r="RZM79" s="473"/>
      <c r="RZN79" s="473"/>
      <c r="RZO79" s="473"/>
      <c r="RZP79" s="473"/>
      <c r="RZQ79" s="473"/>
      <c r="RZR79" s="473"/>
      <c r="RZS79" s="473"/>
      <c r="RZT79" s="473"/>
      <c r="RZU79" s="473"/>
      <c r="RZV79" s="473"/>
      <c r="RZW79" s="473"/>
      <c r="RZX79" s="473"/>
      <c r="RZY79" s="473"/>
      <c r="RZZ79" s="473"/>
      <c r="SAA79" s="473"/>
      <c r="SAB79" s="473"/>
      <c r="SAC79" s="473"/>
      <c r="SAD79" s="473"/>
      <c r="SAE79" s="473"/>
      <c r="SAF79" s="473"/>
      <c r="SAG79" s="473"/>
      <c r="SAH79" s="473"/>
      <c r="SAI79" s="473"/>
      <c r="SAJ79" s="473"/>
      <c r="SAK79" s="473"/>
      <c r="SAL79" s="473"/>
      <c r="SAM79" s="473"/>
      <c r="SAN79" s="473"/>
      <c r="SAO79" s="473"/>
      <c r="SAP79" s="473"/>
      <c r="SAQ79" s="473"/>
      <c r="SAR79" s="473"/>
      <c r="SAS79" s="473"/>
      <c r="SAT79" s="473"/>
      <c r="SAU79" s="473"/>
      <c r="SAV79" s="473"/>
      <c r="SAW79" s="473"/>
      <c r="SAX79" s="473"/>
      <c r="SAY79" s="473"/>
      <c r="SAZ79" s="473"/>
      <c r="SBA79" s="473"/>
      <c r="SBB79" s="473"/>
      <c r="SBC79" s="473"/>
      <c r="SBD79" s="473"/>
      <c r="SBE79" s="473"/>
      <c r="SBF79" s="473"/>
      <c r="SBG79" s="473"/>
      <c r="SBH79" s="473"/>
      <c r="SBI79" s="473"/>
      <c r="SBJ79" s="473"/>
      <c r="SBK79" s="473"/>
      <c r="SBL79" s="473"/>
      <c r="SBM79" s="473"/>
      <c r="SBN79" s="473"/>
      <c r="SBO79" s="473"/>
      <c r="SBP79" s="473"/>
      <c r="SBQ79" s="473"/>
      <c r="SBR79" s="473"/>
      <c r="SBS79" s="473"/>
      <c r="SBT79" s="473"/>
      <c r="SBU79" s="473"/>
      <c r="SBV79" s="473"/>
      <c r="SBW79" s="473"/>
      <c r="SBX79" s="473"/>
      <c r="SBY79" s="473"/>
      <c r="SBZ79" s="473"/>
      <c r="SCA79" s="473"/>
      <c r="SCB79" s="473"/>
      <c r="SCC79" s="473"/>
      <c r="SCD79" s="473"/>
      <c r="SCE79" s="473"/>
      <c r="SCF79" s="473"/>
      <c r="SCG79" s="473"/>
      <c r="SCH79" s="473"/>
      <c r="SCI79" s="473"/>
      <c r="SCJ79" s="473"/>
      <c r="SCK79" s="473"/>
      <c r="SCL79" s="473"/>
      <c r="SCM79" s="473"/>
      <c r="SCN79" s="473"/>
      <c r="SCO79" s="473"/>
      <c r="SCP79" s="473"/>
      <c r="SCQ79" s="473"/>
      <c r="SCR79" s="473"/>
      <c r="SCS79" s="473"/>
      <c r="SCT79" s="473"/>
      <c r="SCU79" s="473"/>
      <c r="SCV79" s="473"/>
      <c r="SCW79" s="473"/>
      <c r="SCX79" s="473"/>
      <c r="SCY79" s="473"/>
      <c r="SCZ79" s="473"/>
      <c r="SDA79" s="473"/>
      <c r="SDB79" s="473"/>
      <c r="SDC79" s="473"/>
      <c r="SDD79" s="473"/>
      <c r="SDE79" s="473"/>
      <c r="SDF79" s="473"/>
      <c r="SDG79" s="473"/>
      <c r="SDH79" s="473"/>
      <c r="SDI79" s="473"/>
      <c r="SDJ79" s="473"/>
      <c r="SDK79" s="473"/>
      <c r="SDL79" s="473"/>
      <c r="SDM79" s="473"/>
      <c r="SDN79" s="473"/>
      <c r="SDO79" s="473"/>
      <c r="SDP79" s="473"/>
      <c r="SDQ79" s="473"/>
      <c r="SDR79" s="473"/>
      <c r="SDS79" s="473"/>
      <c r="SDT79" s="473"/>
      <c r="SDU79" s="473"/>
      <c r="SDV79" s="473"/>
      <c r="SDW79" s="473"/>
      <c r="SDX79" s="473"/>
      <c r="SDY79" s="473"/>
      <c r="SDZ79" s="473"/>
      <c r="SEA79" s="473"/>
      <c r="SEB79" s="473"/>
      <c r="SEC79" s="473"/>
      <c r="SED79" s="473"/>
      <c r="SEE79" s="473"/>
      <c r="SEF79" s="473"/>
      <c r="SEG79" s="473"/>
      <c r="SEH79" s="473"/>
      <c r="SEI79" s="473"/>
      <c r="SEJ79" s="473"/>
      <c r="SEK79" s="473"/>
      <c r="SEL79" s="473"/>
      <c r="SEM79" s="473"/>
      <c r="SEN79" s="473"/>
      <c r="SEO79" s="473"/>
      <c r="SEP79" s="473"/>
      <c r="SEQ79" s="473"/>
      <c r="SER79" s="473"/>
      <c r="SES79" s="473"/>
      <c r="SET79" s="473"/>
      <c r="SEU79" s="473"/>
      <c r="SEV79" s="473"/>
      <c r="SEW79" s="473"/>
      <c r="SEX79" s="473"/>
      <c r="SEY79" s="473"/>
      <c r="SEZ79" s="473"/>
      <c r="SFA79" s="473"/>
      <c r="SFB79" s="473"/>
      <c r="SFC79" s="473"/>
      <c r="SFD79" s="473"/>
      <c r="SFE79" s="473"/>
      <c r="SFF79" s="473"/>
      <c r="SFG79" s="473"/>
      <c r="SFH79" s="473"/>
      <c r="SFI79" s="473"/>
      <c r="SFJ79" s="473"/>
      <c r="SFK79" s="473"/>
      <c r="SFL79" s="473"/>
      <c r="SFM79" s="473"/>
      <c r="SFN79" s="473"/>
      <c r="SFO79" s="473"/>
      <c r="SFP79" s="473"/>
      <c r="SFQ79" s="473"/>
      <c r="SFR79" s="473"/>
      <c r="SFS79" s="473"/>
      <c r="SFT79" s="473"/>
      <c r="SFU79" s="473"/>
      <c r="SFV79" s="473"/>
      <c r="SFW79" s="473"/>
      <c r="SFX79" s="473"/>
      <c r="SFY79" s="473"/>
      <c r="SFZ79" s="473"/>
      <c r="SGA79" s="473"/>
      <c r="SGB79" s="473"/>
      <c r="SGC79" s="473"/>
      <c r="SGD79" s="473"/>
      <c r="SGE79" s="473"/>
      <c r="SGF79" s="473"/>
      <c r="SGG79" s="473"/>
      <c r="SGH79" s="473"/>
      <c r="SGI79" s="473"/>
      <c r="SGJ79" s="473"/>
      <c r="SGK79" s="473"/>
      <c r="SGL79" s="473"/>
      <c r="SGM79" s="473"/>
      <c r="SGN79" s="473"/>
      <c r="SGO79" s="473"/>
      <c r="SGP79" s="473"/>
      <c r="SGQ79" s="473"/>
      <c r="SGR79" s="473"/>
      <c r="SGS79" s="473"/>
      <c r="SGT79" s="473"/>
      <c r="SGU79" s="473"/>
      <c r="SGV79" s="473"/>
      <c r="SGW79" s="473"/>
      <c r="SGX79" s="473"/>
      <c r="SGY79" s="473"/>
      <c r="SGZ79" s="473"/>
      <c r="SHA79" s="473"/>
      <c r="SHB79" s="473"/>
      <c r="SHC79" s="473"/>
      <c r="SHD79" s="473"/>
      <c r="SHE79" s="473"/>
      <c r="SHF79" s="473"/>
      <c r="SHG79" s="473"/>
      <c r="SHH79" s="473"/>
      <c r="SHI79" s="473"/>
      <c r="SHJ79" s="473"/>
      <c r="SHK79" s="473"/>
      <c r="SHL79" s="473"/>
      <c r="SHM79" s="473"/>
      <c r="SHN79" s="473"/>
      <c r="SHO79" s="473"/>
      <c r="SHP79" s="473"/>
      <c r="SHQ79" s="473"/>
      <c r="SHR79" s="473"/>
      <c r="SHS79" s="473"/>
      <c r="SHT79" s="473"/>
      <c r="SHU79" s="473"/>
      <c r="SHV79" s="473"/>
      <c r="SHW79" s="473"/>
      <c r="SHX79" s="473"/>
      <c r="SHY79" s="473"/>
      <c r="SHZ79" s="473"/>
      <c r="SIA79" s="473"/>
      <c r="SIB79" s="473"/>
      <c r="SIC79" s="473"/>
      <c r="SID79" s="473"/>
      <c r="SIE79" s="473"/>
      <c r="SIF79" s="473"/>
      <c r="SIG79" s="473"/>
      <c r="SIH79" s="473"/>
      <c r="SII79" s="473"/>
      <c r="SIJ79" s="473"/>
      <c r="SIK79" s="473"/>
      <c r="SIL79" s="473"/>
      <c r="SIM79" s="473"/>
      <c r="SIN79" s="473"/>
      <c r="SIO79" s="473"/>
      <c r="SIP79" s="473"/>
      <c r="SIQ79" s="473"/>
      <c r="SIR79" s="473"/>
      <c r="SIS79" s="473"/>
      <c r="SIT79" s="473"/>
      <c r="SIU79" s="473"/>
      <c r="SIV79" s="473"/>
      <c r="SIW79" s="473"/>
      <c r="SIX79" s="473"/>
      <c r="SIY79" s="473"/>
      <c r="SIZ79" s="473"/>
      <c r="SJA79" s="473"/>
      <c r="SJB79" s="473"/>
      <c r="SJC79" s="473"/>
      <c r="SJD79" s="473"/>
      <c r="SJE79" s="473"/>
      <c r="SJF79" s="473"/>
      <c r="SJG79" s="473"/>
      <c r="SJH79" s="473"/>
      <c r="SJI79" s="473"/>
      <c r="SJJ79" s="473"/>
      <c r="SJK79" s="473"/>
      <c r="SJL79" s="473"/>
      <c r="SJM79" s="473"/>
      <c r="SJN79" s="473"/>
      <c r="SJO79" s="473"/>
      <c r="SJP79" s="473"/>
      <c r="SJQ79" s="473"/>
      <c r="SJR79" s="473"/>
      <c r="SJS79" s="473"/>
      <c r="SJT79" s="473"/>
      <c r="SJU79" s="473"/>
      <c r="SJV79" s="473"/>
      <c r="SJW79" s="473"/>
      <c r="SJX79" s="473"/>
      <c r="SJY79" s="473"/>
      <c r="SJZ79" s="473"/>
      <c r="SKA79" s="473"/>
      <c r="SKB79" s="473"/>
      <c r="SKC79" s="473"/>
      <c r="SKD79" s="473"/>
      <c r="SKE79" s="473"/>
      <c r="SKF79" s="473"/>
      <c r="SKG79" s="473"/>
      <c r="SKH79" s="473"/>
      <c r="SKI79" s="473"/>
      <c r="SKJ79" s="473"/>
      <c r="SKK79" s="473"/>
      <c r="SKL79" s="473"/>
      <c r="SKM79" s="473"/>
      <c r="SKN79" s="473"/>
      <c r="SKO79" s="473"/>
      <c r="SKP79" s="473"/>
      <c r="SKQ79" s="473"/>
      <c r="SKR79" s="473"/>
      <c r="SKS79" s="473"/>
      <c r="SKT79" s="473"/>
      <c r="SKU79" s="473"/>
      <c r="SKV79" s="473"/>
      <c r="SKW79" s="473"/>
      <c r="SKX79" s="473"/>
      <c r="SKY79" s="473"/>
      <c r="SKZ79" s="473"/>
      <c r="SLA79" s="473"/>
      <c r="SLB79" s="473"/>
      <c r="SLC79" s="473"/>
      <c r="SLD79" s="473"/>
      <c r="SLE79" s="473"/>
      <c r="SLF79" s="473"/>
      <c r="SLG79" s="473"/>
      <c r="SLH79" s="473"/>
      <c r="SLI79" s="473"/>
      <c r="SLJ79" s="473"/>
      <c r="SLK79" s="473"/>
      <c r="SLL79" s="473"/>
      <c r="SLM79" s="473"/>
      <c r="SLN79" s="473"/>
      <c r="SLO79" s="473"/>
      <c r="SLP79" s="473"/>
      <c r="SLQ79" s="473"/>
      <c r="SLR79" s="473"/>
      <c r="SLS79" s="473"/>
      <c r="SLT79" s="473"/>
      <c r="SLU79" s="473"/>
      <c r="SLV79" s="473"/>
      <c r="SLW79" s="473"/>
      <c r="SLX79" s="473"/>
      <c r="SLY79" s="473"/>
      <c r="SLZ79" s="473"/>
      <c r="SMA79" s="473"/>
      <c r="SMB79" s="473"/>
      <c r="SMC79" s="473"/>
      <c r="SMD79" s="473"/>
      <c r="SME79" s="473"/>
      <c r="SMF79" s="473"/>
      <c r="SMG79" s="473"/>
      <c r="SMH79" s="473"/>
      <c r="SMI79" s="473"/>
      <c r="SMJ79" s="473"/>
      <c r="SMK79" s="473"/>
      <c r="SML79" s="473"/>
      <c r="SMM79" s="473"/>
      <c r="SMN79" s="473"/>
      <c r="SMO79" s="473"/>
      <c r="SMP79" s="473"/>
      <c r="SMQ79" s="473"/>
      <c r="SMR79" s="473"/>
      <c r="SMS79" s="473"/>
      <c r="SMT79" s="473"/>
      <c r="SMU79" s="473"/>
      <c r="SMV79" s="473"/>
      <c r="SMW79" s="473"/>
      <c r="SMX79" s="473"/>
      <c r="SMY79" s="473"/>
      <c r="SMZ79" s="473"/>
      <c r="SNA79" s="473"/>
      <c r="SNB79" s="473"/>
      <c r="SNC79" s="473"/>
      <c r="SND79" s="473"/>
      <c r="SNE79" s="473"/>
      <c r="SNF79" s="473"/>
      <c r="SNG79" s="473"/>
      <c r="SNH79" s="473"/>
      <c r="SNI79" s="473"/>
      <c r="SNJ79" s="473"/>
      <c r="SNK79" s="473"/>
      <c r="SNL79" s="473"/>
      <c r="SNM79" s="473"/>
      <c r="SNN79" s="473"/>
      <c r="SNO79" s="473"/>
      <c r="SNP79" s="473"/>
      <c r="SNQ79" s="473"/>
      <c r="SNR79" s="473"/>
      <c r="SNS79" s="473"/>
      <c r="SNT79" s="473"/>
      <c r="SNU79" s="473"/>
      <c r="SNV79" s="473"/>
      <c r="SNW79" s="473"/>
      <c r="SNX79" s="473"/>
      <c r="SNY79" s="473"/>
      <c r="SNZ79" s="473"/>
      <c r="SOA79" s="473"/>
      <c r="SOB79" s="473"/>
      <c r="SOC79" s="473"/>
      <c r="SOD79" s="473"/>
      <c r="SOE79" s="473"/>
      <c r="SOF79" s="473"/>
      <c r="SOG79" s="473"/>
      <c r="SOH79" s="473"/>
      <c r="SOI79" s="473"/>
      <c r="SOJ79" s="473"/>
      <c r="SOK79" s="473"/>
      <c r="SOL79" s="473"/>
      <c r="SOM79" s="473"/>
      <c r="SON79" s="473"/>
      <c r="SOO79" s="473"/>
      <c r="SOP79" s="473"/>
      <c r="SOQ79" s="473"/>
      <c r="SOR79" s="473"/>
      <c r="SOS79" s="473"/>
      <c r="SOT79" s="473"/>
      <c r="SOU79" s="473"/>
      <c r="SOV79" s="473"/>
      <c r="SOW79" s="473"/>
      <c r="SOX79" s="473"/>
      <c r="SOY79" s="473"/>
      <c r="SOZ79" s="473"/>
      <c r="SPA79" s="473"/>
      <c r="SPB79" s="473"/>
      <c r="SPC79" s="473"/>
      <c r="SPD79" s="473"/>
      <c r="SPE79" s="473"/>
      <c r="SPF79" s="473"/>
      <c r="SPG79" s="473"/>
      <c r="SPH79" s="473"/>
      <c r="SPI79" s="473"/>
      <c r="SPJ79" s="473"/>
      <c r="SPK79" s="473"/>
      <c r="SPL79" s="473"/>
      <c r="SPM79" s="473"/>
      <c r="SPN79" s="473"/>
      <c r="SPO79" s="473"/>
      <c r="SPP79" s="473"/>
      <c r="SPQ79" s="473"/>
      <c r="SPR79" s="473"/>
      <c r="SPS79" s="473"/>
      <c r="SPT79" s="473"/>
      <c r="SPU79" s="473"/>
      <c r="SPV79" s="473"/>
      <c r="SPW79" s="473"/>
      <c r="SPX79" s="473"/>
      <c r="SPY79" s="473"/>
      <c r="SPZ79" s="473"/>
      <c r="SQA79" s="473"/>
      <c r="SQB79" s="473"/>
      <c r="SQC79" s="473"/>
      <c r="SQD79" s="473"/>
      <c r="SQE79" s="473"/>
      <c r="SQF79" s="473"/>
      <c r="SQG79" s="473"/>
      <c r="SQH79" s="473"/>
      <c r="SQI79" s="473"/>
      <c r="SQJ79" s="473"/>
      <c r="SQK79" s="473"/>
      <c r="SQL79" s="473"/>
      <c r="SQM79" s="473"/>
      <c r="SQN79" s="473"/>
      <c r="SQO79" s="473"/>
      <c r="SQP79" s="473"/>
      <c r="SQQ79" s="473"/>
      <c r="SQR79" s="473"/>
      <c r="SQS79" s="473"/>
      <c r="SQT79" s="473"/>
      <c r="SQU79" s="473"/>
      <c r="SQV79" s="473"/>
      <c r="SQW79" s="473"/>
      <c r="SQX79" s="473"/>
      <c r="SQY79" s="473"/>
      <c r="SQZ79" s="473"/>
      <c r="SRA79" s="473"/>
      <c r="SRB79" s="473"/>
      <c r="SRC79" s="473"/>
      <c r="SRD79" s="473"/>
      <c r="SRE79" s="473"/>
      <c r="SRF79" s="473"/>
      <c r="SRG79" s="473"/>
      <c r="SRH79" s="473"/>
      <c r="SRI79" s="473"/>
      <c r="SRJ79" s="473"/>
      <c r="SRK79" s="473"/>
      <c r="SRL79" s="473"/>
      <c r="SRM79" s="473"/>
      <c r="SRN79" s="473"/>
      <c r="SRO79" s="473"/>
      <c r="SRP79" s="473"/>
      <c r="SRQ79" s="473"/>
      <c r="SRR79" s="473"/>
      <c r="SRS79" s="473"/>
      <c r="SRT79" s="473"/>
      <c r="SRU79" s="473"/>
      <c r="SRV79" s="473"/>
      <c r="SRW79" s="473"/>
      <c r="SRX79" s="473"/>
      <c r="SRY79" s="473"/>
      <c r="SRZ79" s="473"/>
      <c r="SSA79" s="473"/>
      <c r="SSB79" s="473"/>
      <c r="SSC79" s="473"/>
      <c r="SSD79" s="473"/>
      <c r="SSE79" s="473"/>
      <c r="SSF79" s="473"/>
      <c r="SSG79" s="473"/>
      <c r="SSH79" s="473"/>
      <c r="SSI79" s="473"/>
      <c r="SSJ79" s="473"/>
      <c r="SSK79" s="473"/>
      <c r="SSL79" s="473"/>
      <c r="SSM79" s="473"/>
      <c r="SSN79" s="473"/>
      <c r="SSO79" s="473"/>
      <c r="SSP79" s="473"/>
      <c r="SSQ79" s="473"/>
      <c r="SSR79" s="473"/>
      <c r="SSS79" s="473"/>
      <c r="SST79" s="473"/>
      <c r="SSU79" s="473"/>
      <c r="SSV79" s="473"/>
      <c r="SSW79" s="473"/>
      <c r="SSX79" s="473"/>
      <c r="SSY79" s="473"/>
      <c r="SSZ79" s="473"/>
      <c r="STA79" s="473"/>
      <c r="STB79" s="473"/>
      <c r="STC79" s="473"/>
      <c r="STD79" s="473"/>
      <c r="STE79" s="473"/>
      <c r="STF79" s="473"/>
      <c r="STG79" s="473"/>
      <c r="STH79" s="473"/>
      <c r="STI79" s="473"/>
      <c r="STJ79" s="473"/>
      <c r="STK79" s="473"/>
      <c r="STL79" s="473"/>
      <c r="STM79" s="473"/>
      <c r="STN79" s="473"/>
      <c r="STO79" s="473"/>
      <c r="STP79" s="473"/>
      <c r="STQ79" s="473"/>
      <c r="STR79" s="473"/>
      <c r="STS79" s="473"/>
      <c r="STT79" s="473"/>
      <c r="STU79" s="473"/>
      <c r="STV79" s="473"/>
      <c r="STW79" s="473"/>
      <c r="STX79" s="473"/>
      <c r="STY79" s="473"/>
      <c r="STZ79" s="473"/>
      <c r="SUA79" s="473"/>
      <c r="SUB79" s="473"/>
      <c r="SUC79" s="473"/>
      <c r="SUD79" s="473"/>
      <c r="SUE79" s="473"/>
      <c r="SUF79" s="473"/>
      <c r="SUG79" s="473"/>
      <c r="SUH79" s="473"/>
      <c r="SUI79" s="473"/>
      <c r="SUJ79" s="473"/>
      <c r="SUK79" s="473"/>
      <c r="SUL79" s="473"/>
      <c r="SUM79" s="473"/>
      <c r="SUN79" s="473"/>
      <c r="SUO79" s="473"/>
      <c r="SUP79" s="473"/>
      <c r="SUQ79" s="473"/>
      <c r="SUR79" s="473"/>
      <c r="SUS79" s="473"/>
      <c r="SUT79" s="473"/>
      <c r="SUU79" s="473"/>
      <c r="SUV79" s="473"/>
      <c r="SUW79" s="473"/>
      <c r="SUX79" s="473"/>
      <c r="SUY79" s="473"/>
      <c r="SUZ79" s="473"/>
      <c r="SVA79" s="473"/>
      <c r="SVB79" s="473"/>
      <c r="SVC79" s="473"/>
      <c r="SVD79" s="473"/>
      <c r="SVE79" s="473"/>
      <c r="SVF79" s="473"/>
      <c r="SVG79" s="473"/>
      <c r="SVH79" s="473"/>
      <c r="SVI79" s="473"/>
      <c r="SVJ79" s="473"/>
      <c r="SVK79" s="473"/>
      <c r="SVL79" s="473"/>
      <c r="SVM79" s="473"/>
      <c r="SVN79" s="473"/>
      <c r="SVO79" s="473"/>
      <c r="SVP79" s="473"/>
      <c r="SVQ79" s="473"/>
      <c r="SVR79" s="473"/>
      <c r="SVS79" s="473"/>
      <c r="SVT79" s="473"/>
      <c r="SVU79" s="473"/>
      <c r="SVV79" s="473"/>
      <c r="SVW79" s="473"/>
      <c r="SVX79" s="473"/>
      <c r="SVY79" s="473"/>
      <c r="SVZ79" s="473"/>
      <c r="SWA79" s="473"/>
      <c r="SWB79" s="473"/>
      <c r="SWC79" s="473"/>
      <c r="SWD79" s="473"/>
      <c r="SWE79" s="473"/>
      <c r="SWF79" s="473"/>
      <c r="SWG79" s="473"/>
      <c r="SWH79" s="473"/>
      <c r="SWI79" s="473"/>
      <c r="SWJ79" s="473"/>
      <c r="SWK79" s="473"/>
      <c r="SWL79" s="473"/>
      <c r="SWM79" s="473"/>
      <c r="SWN79" s="473"/>
      <c r="SWO79" s="473"/>
      <c r="SWP79" s="473"/>
      <c r="SWQ79" s="473"/>
      <c r="SWR79" s="473"/>
      <c r="SWS79" s="473"/>
      <c r="SWT79" s="473"/>
      <c r="SWU79" s="473"/>
      <c r="SWV79" s="473"/>
      <c r="SWW79" s="473"/>
      <c r="SWX79" s="473"/>
      <c r="SWY79" s="473"/>
      <c r="SWZ79" s="473"/>
      <c r="SXA79" s="473"/>
      <c r="SXB79" s="473"/>
      <c r="SXC79" s="473"/>
      <c r="SXD79" s="473"/>
      <c r="SXE79" s="473"/>
      <c r="SXF79" s="473"/>
      <c r="SXG79" s="473"/>
      <c r="SXH79" s="473"/>
      <c r="SXI79" s="473"/>
      <c r="SXJ79" s="473"/>
      <c r="SXK79" s="473"/>
      <c r="SXL79" s="473"/>
      <c r="SXM79" s="473"/>
      <c r="SXN79" s="473"/>
      <c r="SXO79" s="473"/>
      <c r="SXP79" s="473"/>
      <c r="SXQ79" s="473"/>
      <c r="SXR79" s="473"/>
      <c r="SXS79" s="473"/>
      <c r="SXT79" s="473"/>
      <c r="SXU79" s="473"/>
      <c r="SXV79" s="473"/>
      <c r="SXW79" s="473"/>
      <c r="SXX79" s="473"/>
      <c r="SXY79" s="473"/>
      <c r="SXZ79" s="473"/>
      <c r="SYA79" s="473"/>
      <c r="SYB79" s="473"/>
      <c r="SYC79" s="473"/>
      <c r="SYD79" s="473"/>
      <c r="SYE79" s="473"/>
      <c r="SYF79" s="473"/>
      <c r="SYG79" s="473"/>
      <c r="SYH79" s="473"/>
      <c r="SYI79" s="473"/>
      <c r="SYJ79" s="473"/>
      <c r="SYK79" s="473"/>
      <c r="SYL79" s="473"/>
      <c r="SYM79" s="473"/>
      <c r="SYN79" s="473"/>
      <c r="SYO79" s="473"/>
      <c r="SYP79" s="473"/>
      <c r="SYQ79" s="473"/>
      <c r="SYR79" s="473"/>
      <c r="SYS79" s="473"/>
      <c r="SYT79" s="473"/>
      <c r="SYU79" s="473"/>
      <c r="SYV79" s="473"/>
      <c r="SYW79" s="473"/>
      <c r="SYX79" s="473"/>
      <c r="SYY79" s="473"/>
      <c r="SYZ79" s="473"/>
      <c r="SZA79" s="473"/>
      <c r="SZB79" s="473"/>
      <c r="SZC79" s="473"/>
      <c r="SZD79" s="473"/>
      <c r="SZE79" s="473"/>
      <c r="SZF79" s="473"/>
      <c r="SZG79" s="473"/>
      <c r="SZH79" s="473"/>
      <c r="SZI79" s="473"/>
      <c r="SZJ79" s="473"/>
      <c r="SZK79" s="473"/>
      <c r="SZL79" s="473"/>
      <c r="SZM79" s="473"/>
      <c r="SZN79" s="473"/>
      <c r="SZO79" s="473"/>
      <c r="SZP79" s="473"/>
      <c r="SZQ79" s="473"/>
      <c r="SZR79" s="473"/>
      <c r="SZS79" s="473"/>
      <c r="SZT79" s="473"/>
      <c r="SZU79" s="473"/>
      <c r="SZV79" s="473"/>
      <c r="SZW79" s="473"/>
      <c r="SZX79" s="473"/>
      <c r="SZY79" s="473"/>
      <c r="SZZ79" s="473"/>
      <c r="TAA79" s="473"/>
      <c r="TAB79" s="473"/>
      <c r="TAC79" s="473"/>
      <c r="TAD79" s="473"/>
      <c r="TAE79" s="473"/>
      <c r="TAF79" s="473"/>
      <c r="TAG79" s="473"/>
      <c r="TAH79" s="473"/>
      <c r="TAI79" s="473"/>
      <c r="TAJ79" s="473"/>
      <c r="TAK79" s="473"/>
      <c r="TAL79" s="473"/>
      <c r="TAM79" s="473"/>
      <c r="TAN79" s="473"/>
      <c r="TAO79" s="473"/>
      <c r="TAP79" s="473"/>
      <c r="TAQ79" s="473"/>
      <c r="TAR79" s="473"/>
      <c r="TAS79" s="473"/>
      <c r="TAT79" s="473"/>
      <c r="TAU79" s="473"/>
      <c r="TAV79" s="473"/>
      <c r="TAW79" s="473"/>
      <c r="TAX79" s="473"/>
      <c r="TAY79" s="473"/>
      <c r="TAZ79" s="473"/>
      <c r="TBA79" s="473"/>
      <c r="TBB79" s="473"/>
      <c r="TBC79" s="473"/>
      <c r="TBD79" s="473"/>
      <c r="TBE79" s="473"/>
      <c r="TBF79" s="473"/>
      <c r="TBG79" s="473"/>
      <c r="TBH79" s="473"/>
      <c r="TBI79" s="473"/>
      <c r="TBJ79" s="473"/>
      <c r="TBK79" s="473"/>
      <c r="TBL79" s="473"/>
      <c r="TBM79" s="473"/>
      <c r="TBN79" s="473"/>
      <c r="TBO79" s="473"/>
      <c r="TBP79" s="473"/>
      <c r="TBQ79" s="473"/>
      <c r="TBR79" s="473"/>
      <c r="TBS79" s="473"/>
      <c r="TBT79" s="473"/>
      <c r="TBU79" s="473"/>
      <c r="TBV79" s="473"/>
      <c r="TBW79" s="473"/>
      <c r="TBX79" s="473"/>
      <c r="TBY79" s="473"/>
      <c r="TBZ79" s="473"/>
      <c r="TCA79" s="473"/>
      <c r="TCB79" s="473"/>
      <c r="TCC79" s="473"/>
      <c r="TCD79" s="473"/>
      <c r="TCE79" s="473"/>
      <c r="TCF79" s="473"/>
      <c r="TCG79" s="473"/>
      <c r="TCH79" s="473"/>
      <c r="TCI79" s="473"/>
      <c r="TCJ79" s="473"/>
      <c r="TCK79" s="473"/>
      <c r="TCL79" s="473"/>
      <c r="TCM79" s="473"/>
      <c r="TCN79" s="473"/>
      <c r="TCO79" s="473"/>
      <c r="TCP79" s="473"/>
      <c r="TCQ79" s="473"/>
      <c r="TCR79" s="473"/>
      <c r="TCS79" s="473"/>
      <c r="TCT79" s="473"/>
      <c r="TCU79" s="473"/>
      <c r="TCV79" s="473"/>
      <c r="TCW79" s="473"/>
      <c r="TCX79" s="473"/>
      <c r="TCY79" s="473"/>
      <c r="TCZ79" s="473"/>
      <c r="TDA79" s="473"/>
      <c r="TDB79" s="473"/>
      <c r="TDC79" s="473"/>
      <c r="TDD79" s="473"/>
      <c r="TDE79" s="473"/>
      <c r="TDF79" s="473"/>
      <c r="TDG79" s="473"/>
      <c r="TDH79" s="473"/>
      <c r="TDI79" s="473"/>
      <c r="TDJ79" s="473"/>
      <c r="TDK79" s="473"/>
      <c r="TDL79" s="473"/>
      <c r="TDM79" s="473"/>
      <c r="TDN79" s="473"/>
      <c r="TDO79" s="473"/>
      <c r="TDP79" s="473"/>
      <c r="TDQ79" s="473"/>
      <c r="TDR79" s="473"/>
      <c r="TDS79" s="473"/>
      <c r="TDT79" s="473"/>
      <c r="TDU79" s="473"/>
      <c r="TDV79" s="473"/>
      <c r="TDW79" s="473"/>
      <c r="TDX79" s="473"/>
      <c r="TDY79" s="473"/>
      <c r="TDZ79" s="473"/>
      <c r="TEA79" s="473"/>
      <c r="TEB79" s="473"/>
      <c r="TEC79" s="473"/>
      <c r="TED79" s="473"/>
      <c r="TEE79" s="473"/>
      <c r="TEF79" s="473"/>
      <c r="TEG79" s="473"/>
      <c r="TEH79" s="473"/>
      <c r="TEI79" s="473"/>
      <c r="TEJ79" s="473"/>
      <c r="TEK79" s="473"/>
      <c r="TEL79" s="473"/>
      <c r="TEM79" s="473"/>
      <c r="TEN79" s="473"/>
      <c r="TEO79" s="473"/>
      <c r="TEP79" s="473"/>
      <c r="TEQ79" s="473"/>
      <c r="TER79" s="473"/>
      <c r="TES79" s="473"/>
      <c r="TET79" s="473"/>
      <c r="TEU79" s="473"/>
      <c r="TEV79" s="473"/>
      <c r="TEW79" s="473"/>
      <c r="TEX79" s="473"/>
      <c r="TEY79" s="473"/>
      <c r="TEZ79" s="473"/>
      <c r="TFA79" s="473"/>
      <c r="TFB79" s="473"/>
      <c r="TFC79" s="473"/>
      <c r="TFD79" s="473"/>
      <c r="TFE79" s="473"/>
      <c r="TFF79" s="473"/>
      <c r="TFG79" s="473"/>
      <c r="TFH79" s="473"/>
      <c r="TFI79" s="473"/>
      <c r="TFJ79" s="473"/>
      <c r="TFK79" s="473"/>
      <c r="TFL79" s="473"/>
      <c r="TFM79" s="473"/>
      <c r="TFN79" s="473"/>
      <c r="TFO79" s="473"/>
      <c r="TFP79" s="473"/>
      <c r="TFQ79" s="473"/>
      <c r="TFR79" s="473"/>
      <c r="TFS79" s="473"/>
      <c r="TFT79" s="473"/>
      <c r="TFU79" s="473"/>
      <c r="TFV79" s="473"/>
      <c r="TFW79" s="473"/>
      <c r="TFX79" s="473"/>
      <c r="TFY79" s="473"/>
      <c r="TFZ79" s="473"/>
      <c r="TGA79" s="473"/>
      <c r="TGB79" s="473"/>
      <c r="TGC79" s="473"/>
      <c r="TGD79" s="473"/>
      <c r="TGE79" s="473"/>
      <c r="TGF79" s="473"/>
      <c r="TGG79" s="473"/>
      <c r="TGH79" s="473"/>
      <c r="TGI79" s="473"/>
      <c r="TGJ79" s="473"/>
      <c r="TGK79" s="473"/>
      <c r="TGL79" s="473"/>
      <c r="TGM79" s="473"/>
      <c r="TGN79" s="473"/>
      <c r="TGO79" s="473"/>
      <c r="TGP79" s="473"/>
      <c r="TGQ79" s="473"/>
      <c r="TGR79" s="473"/>
      <c r="TGS79" s="473"/>
      <c r="TGT79" s="473"/>
      <c r="TGU79" s="473"/>
      <c r="TGV79" s="473"/>
      <c r="TGW79" s="473"/>
      <c r="TGX79" s="473"/>
      <c r="TGY79" s="473"/>
      <c r="TGZ79" s="473"/>
      <c r="THA79" s="473"/>
      <c r="THB79" s="473"/>
      <c r="THC79" s="473"/>
      <c r="THD79" s="473"/>
      <c r="THE79" s="473"/>
      <c r="THF79" s="473"/>
      <c r="THG79" s="473"/>
      <c r="THH79" s="473"/>
      <c r="THI79" s="473"/>
      <c r="THJ79" s="473"/>
      <c r="THK79" s="473"/>
      <c r="THL79" s="473"/>
      <c r="THM79" s="473"/>
      <c r="THN79" s="473"/>
      <c r="THO79" s="473"/>
      <c r="THP79" s="473"/>
      <c r="THQ79" s="473"/>
      <c r="THR79" s="473"/>
      <c r="THS79" s="473"/>
      <c r="THT79" s="473"/>
      <c r="THU79" s="473"/>
      <c r="THV79" s="473"/>
      <c r="THW79" s="473"/>
      <c r="THX79" s="473"/>
      <c r="THY79" s="473"/>
      <c r="THZ79" s="473"/>
      <c r="TIA79" s="473"/>
      <c r="TIB79" s="473"/>
      <c r="TIC79" s="473"/>
      <c r="TID79" s="473"/>
      <c r="TIE79" s="473"/>
      <c r="TIF79" s="473"/>
      <c r="TIG79" s="473"/>
      <c r="TIH79" s="473"/>
      <c r="TII79" s="473"/>
      <c r="TIJ79" s="473"/>
      <c r="TIK79" s="473"/>
      <c r="TIL79" s="473"/>
      <c r="TIM79" s="473"/>
      <c r="TIN79" s="473"/>
      <c r="TIO79" s="473"/>
      <c r="TIP79" s="473"/>
      <c r="TIQ79" s="473"/>
      <c r="TIR79" s="473"/>
      <c r="TIS79" s="473"/>
      <c r="TIT79" s="473"/>
      <c r="TIU79" s="473"/>
      <c r="TIV79" s="473"/>
      <c r="TIW79" s="473"/>
      <c r="TIX79" s="473"/>
      <c r="TIY79" s="473"/>
      <c r="TIZ79" s="473"/>
      <c r="TJA79" s="473"/>
      <c r="TJB79" s="473"/>
      <c r="TJC79" s="473"/>
      <c r="TJD79" s="473"/>
      <c r="TJE79" s="473"/>
      <c r="TJF79" s="473"/>
      <c r="TJG79" s="473"/>
      <c r="TJH79" s="473"/>
      <c r="TJI79" s="473"/>
      <c r="TJJ79" s="473"/>
      <c r="TJK79" s="473"/>
      <c r="TJL79" s="473"/>
      <c r="TJM79" s="473"/>
      <c r="TJN79" s="473"/>
      <c r="TJO79" s="473"/>
      <c r="TJP79" s="473"/>
      <c r="TJQ79" s="473"/>
      <c r="TJR79" s="473"/>
      <c r="TJS79" s="473"/>
      <c r="TJT79" s="473"/>
      <c r="TJU79" s="473"/>
      <c r="TJV79" s="473"/>
      <c r="TJW79" s="473"/>
      <c r="TJX79" s="473"/>
      <c r="TJY79" s="473"/>
      <c r="TJZ79" s="473"/>
      <c r="TKA79" s="473"/>
      <c r="TKB79" s="473"/>
      <c r="TKC79" s="473"/>
      <c r="TKD79" s="473"/>
      <c r="TKE79" s="473"/>
      <c r="TKF79" s="473"/>
      <c r="TKG79" s="473"/>
      <c r="TKH79" s="473"/>
      <c r="TKI79" s="473"/>
      <c r="TKJ79" s="473"/>
      <c r="TKK79" s="473"/>
      <c r="TKL79" s="473"/>
      <c r="TKM79" s="473"/>
      <c r="TKN79" s="473"/>
      <c r="TKO79" s="473"/>
      <c r="TKP79" s="473"/>
      <c r="TKQ79" s="473"/>
      <c r="TKR79" s="473"/>
      <c r="TKS79" s="473"/>
      <c r="TKT79" s="473"/>
      <c r="TKU79" s="473"/>
      <c r="TKV79" s="473"/>
      <c r="TKW79" s="473"/>
      <c r="TKX79" s="473"/>
      <c r="TKY79" s="473"/>
      <c r="TKZ79" s="473"/>
      <c r="TLA79" s="473"/>
      <c r="TLB79" s="473"/>
      <c r="TLC79" s="473"/>
      <c r="TLD79" s="473"/>
      <c r="TLE79" s="473"/>
      <c r="TLF79" s="473"/>
      <c r="TLG79" s="473"/>
      <c r="TLH79" s="473"/>
      <c r="TLI79" s="473"/>
      <c r="TLJ79" s="473"/>
      <c r="TLK79" s="473"/>
      <c r="TLL79" s="473"/>
      <c r="TLM79" s="473"/>
      <c r="TLN79" s="473"/>
      <c r="TLO79" s="473"/>
      <c r="TLP79" s="473"/>
      <c r="TLQ79" s="473"/>
      <c r="TLR79" s="473"/>
      <c r="TLS79" s="473"/>
      <c r="TLT79" s="473"/>
      <c r="TLU79" s="473"/>
      <c r="TLV79" s="473"/>
      <c r="TLW79" s="473"/>
      <c r="TLX79" s="473"/>
      <c r="TLY79" s="473"/>
      <c r="TLZ79" s="473"/>
      <c r="TMA79" s="473"/>
      <c r="TMB79" s="473"/>
      <c r="TMC79" s="473"/>
      <c r="TMD79" s="473"/>
      <c r="TME79" s="473"/>
      <c r="TMF79" s="473"/>
      <c r="TMG79" s="473"/>
      <c r="TMH79" s="473"/>
      <c r="TMI79" s="473"/>
      <c r="TMJ79" s="473"/>
      <c r="TMK79" s="473"/>
      <c r="TML79" s="473"/>
      <c r="TMM79" s="473"/>
      <c r="TMN79" s="473"/>
      <c r="TMO79" s="473"/>
      <c r="TMP79" s="473"/>
      <c r="TMQ79" s="473"/>
      <c r="TMR79" s="473"/>
      <c r="TMS79" s="473"/>
      <c r="TMT79" s="473"/>
      <c r="TMU79" s="473"/>
      <c r="TMV79" s="473"/>
      <c r="TMW79" s="473"/>
      <c r="TMX79" s="473"/>
      <c r="TMY79" s="473"/>
      <c r="TMZ79" s="473"/>
      <c r="TNA79" s="473"/>
      <c r="TNB79" s="473"/>
      <c r="TNC79" s="473"/>
      <c r="TND79" s="473"/>
      <c r="TNE79" s="473"/>
      <c r="TNF79" s="473"/>
      <c r="TNG79" s="473"/>
      <c r="TNH79" s="473"/>
      <c r="TNI79" s="473"/>
      <c r="TNJ79" s="473"/>
      <c r="TNK79" s="473"/>
      <c r="TNL79" s="473"/>
      <c r="TNM79" s="473"/>
      <c r="TNN79" s="473"/>
      <c r="TNO79" s="473"/>
      <c r="TNP79" s="473"/>
      <c r="TNQ79" s="473"/>
      <c r="TNR79" s="473"/>
      <c r="TNS79" s="473"/>
      <c r="TNT79" s="473"/>
      <c r="TNU79" s="473"/>
      <c r="TNV79" s="473"/>
      <c r="TNW79" s="473"/>
      <c r="TNX79" s="473"/>
      <c r="TNY79" s="473"/>
      <c r="TNZ79" s="473"/>
      <c r="TOA79" s="473"/>
      <c r="TOB79" s="473"/>
      <c r="TOC79" s="473"/>
      <c r="TOD79" s="473"/>
      <c r="TOE79" s="473"/>
      <c r="TOF79" s="473"/>
      <c r="TOG79" s="473"/>
      <c r="TOH79" s="473"/>
      <c r="TOI79" s="473"/>
      <c r="TOJ79" s="473"/>
      <c r="TOK79" s="473"/>
      <c r="TOL79" s="473"/>
      <c r="TOM79" s="473"/>
      <c r="TON79" s="473"/>
      <c r="TOO79" s="473"/>
      <c r="TOP79" s="473"/>
      <c r="TOQ79" s="473"/>
      <c r="TOR79" s="473"/>
      <c r="TOS79" s="473"/>
      <c r="TOT79" s="473"/>
      <c r="TOU79" s="473"/>
      <c r="TOV79" s="473"/>
      <c r="TOW79" s="473"/>
      <c r="TOX79" s="473"/>
      <c r="TOY79" s="473"/>
      <c r="TOZ79" s="473"/>
      <c r="TPA79" s="473"/>
      <c r="TPB79" s="473"/>
      <c r="TPC79" s="473"/>
      <c r="TPD79" s="473"/>
      <c r="TPE79" s="473"/>
      <c r="TPF79" s="473"/>
      <c r="TPG79" s="473"/>
      <c r="TPH79" s="473"/>
      <c r="TPI79" s="473"/>
      <c r="TPJ79" s="473"/>
      <c r="TPK79" s="473"/>
      <c r="TPL79" s="473"/>
      <c r="TPM79" s="473"/>
      <c r="TPN79" s="473"/>
      <c r="TPO79" s="473"/>
      <c r="TPP79" s="473"/>
      <c r="TPQ79" s="473"/>
      <c r="TPR79" s="473"/>
      <c r="TPS79" s="473"/>
      <c r="TPT79" s="473"/>
      <c r="TPU79" s="473"/>
      <c r="TPV79" s="473"/>
      <c r="TPW79" s="473"/>
      <c r="TPX79" s="473"/>
      <c r="TPY79" s="473"/>
      <c r="TPZ79" s="473"/>
      <c r="TQA79" s="473"/>
      <c r="TQB79" s="473"/>
      <c r="TQC79" s="473"/>
      <c r="TQD79" s="473"/>
      <c r="TQE79" s="473"/>
      <c r="TQF79" s="473"/>
      <c r="TQG79" s="473"/>
      <c r="TQH79" s="473"/>
      <c r="TQI79" s="473"/>
      <c r="TQJ79" s="473"/>
      <c r="TQK79" s="473"/>
      <c r="TQL79" s="473"/>
      <c r="TQM79" s="473"/>
      <c r="TQN79" s="473"/>
      <c r="TQO79" s="473"/>
      <c r="TQP79" s="473"/>
      <c r="TQQ79" s="473"/>
      <c r="TQR79" s="473"/>
      <c r="TQS79" s="473"/>
      <c r="TQT79" s="473"/>
      <c r="TQU79" s="473"/>
      <c r="TQV79" s="473"/>
      <c r="TQW79" s="473"/>
      <c r="TQX79" s="473"/>
      <c r="TQY79" s="473"/>
      <c r="TQZ79" s="473"/>
      <c r="TRA79" s="473"/>
      <c r="TRB79" s="473"/>
      <c r="TRC79" s="473"/>
      <c r="TRD79" s="473"/>
      <c r="TRE79" s="473"/>
      <c r="TRF79" s="473"/>
      <c r="TRG79" s="473"/>
      <c r="TRH79" s="473"/>
      <c r="TRI79" s="473"/>
      <c r="TRJ79" s="473"/>
      <c r="TRK79" s="473"/>
      <c r="TRL79" s="473"/>
      <c r="TRM79" s="473"/>
      <c r="TRN79" s="473"/>
      <c r="TRO79" s="473"/>
      <c r="TRP79" s="473"/>
      <c r="TRQ79" s="473"/>
      <c r="TRR79" s="473"/>
      <c r="TRS79" s="473"/>
      <c r="TRT79" s="473"/>
      <c r="TRU79" s="473"/>
      <c r="TRV79" s="473"/>
      <c r="TRW79" s="473"/>
      <c r="TRX79" s="473"/>
      <c r="TRY79" s="473"/>
      <c r="TRZ79" s="473"/>
      <c r="TSA79" s="473"/>
      <c r="TSB79" s="473"/>
      <c r="TSC79" s="473"/>
      <c r="TSD79" s="473"/>
      <c r="TSE79" s="473"/>
      <c r="TSF79" s="473"/>
      <c r="TSG79" s="473"/>
      <c r="TSH79" s="473"/>
      <c r="TSI79" s="473"/>
      <c r="TSJ79" s="473"/>
      <c r="TSK79" s="473"/>
      <c r="TSL79" s="473"/>
      <c r="TSM79" s="473"/>
      <c r="TSN79" s="473"/>
      <c r="TSO79" s="473"/>
      <c r="TSP79" s="473"/>
      <c r="TSQ79" s="473"/>
      <c r="TSR79" s="473"/>
      <c r="TSS79" s="473"/>
      <c r="TST79" s="473"/>
      <c r="TSU79" s="473"/>
      <c r="TSV79" s="473"/>
      <c r="TSW79" s="473"/>
      <c r="TSX79" s="473"/>
      <c r="TSY79" s="473"/>
      <c r="TSZ79" s="473"/>
      <c r="TTA79" s="473"/>
      <c r="TTB79" s="473"/>
      <c r="TTC79" s="473"/>
      <c r="TTD79" s="473"/>
      <c r="TTE79" s="473"/>
      <c r="TTF79" s="473"/>
      <c r="TTG79" s="473"/>
      <c r="TTH79" s="473"/>
      <c r="TTI79" s="473"/>
      <c r="TTJ79" s="473"/>
      <c r="TTK79" s="473"/>
      <c r="TTL79" s="473"/>
      <c r="TTM79" s="473"/>
      <c r="TTN79" s="473"/>
      <c r="TTO79" s="473"/>
      <c r="TTP79" s="473"/>
      <c r="TTQ79" s="473"/>
      <c r="TTR79" s="473"/>
      <c r="TTS79" s="473"/>
      <c r="TTT79" s="473"/>
      <c r="TTU79" s="473"/>
      <c r="TTV79" s="473"/>
      <c r="TTW79" s="473"/>
      <c r="TTX79" s="473"/>
      <c r="TTY79" s="473"/>
      <c r="TTZ79" s="473"/>
      <c r="TUA79" s="473"/>
      <c r="TUB79" s="473"/>
      <c r="TUC79" s="473"/>
      <c r="TUD79" s="473"/>
      <c r="TUE79" s="473"/>
      <c r="TUF79" s="473"/>
      <c r="TUG79" s="473"/>
      <c r="TUH79" s="473"/>
      <c r="TUI79" s="473"/>
      <c r="TUJ79" s="473"/>
      <c r="TUK79" s="473"/>
      <c r="TUL79" s="473"/>
      <c r="TUM79" s="473"/>
      <c r="TUN79" s="473"/>
      <c r="TUO79" s="473"/>
      <c r="TUP79" s="473"/>
      <c r="TUQ79" s="473"/>
      <c r="TUR79" s="473"/>
      <c r="TUS79" s="473"/>
      <c r="TUT79" s="473"/>
      <c r="TUU79" s="473"/>
      <c r="TUV79" s="473"/>
      <c r="TUW79" s="473"/>
      <c r="TUX79" s="473"/>
      <c r="TUY79" s="473"/>
      <c r="TUZ79" s="473"/>
      <c r="TVA79" s="473"/>
      <c r="TVB79" s="473"/>
      <c r="TVC79" s="473"/>
      <c r="TVD79" s="473"/>
      <c r="TVE79" s="473"/>
      <c r="TVF79" s="473"/>
      <c r="TVG79" s="473"/>
      <c r="TVH79" s="473"/>
      <c r="TVI79" s="473"/>
      <c r="TVJ79" s="473"/>
      <c r="TVK79" s="473"/>
      <c r="TVL79" s="473"/>
      <c r="TVM79" s="473"/>
      <c r="TVN79" s="473"/>
      <c r="TVO79" s="473"/>
      <c r="TVP79" s="473"/>
      <c r="TVQ79" s="473"/>
      <c r="TVR79" s="473"/>
      <c r="TVS79" s="473"/>
      <c r="TVT79" s="473"/>
      <c r="TVU79" s="473"/>
      <c r="TVV79" s="473"/>
      <c r="TVW79" s="473"/>
      <c r="TVX79" s="473"/>
      <c r="TVY79" s="473"/>
      <c r="TVZ79" s="473"/>
      <c r="TWA79" s="473"/>
      <c r="TWB79" s="473"/>
      <c r="TWC79" s="473"/>
      <c r="TWD79" s="473"/>
      <c r="TWE79" s="473"/>
      <c r="TWF79" s="473"/>
      <c r="TWG79" s="473"/>
      <c r="TWH79" s="473"/>
      <c r="TWI79" s="473"/>
      <c r="TWJ79" s="473"/>
      <c r="TWK79" s="473"/>
      <c r="TWL79" s="473"/>
      <c r="TWM79" s="473"/>
      <c r="TWN79" s="473"/>
      <c r="TWO79" s="473"/>
      <c r="TWP79" s="473"/>
      <c r="TWQ79" s="473"/>
      <c r="TWR79" s="473"/>
      <c r="TWS79" s="473"/>
      <c r="TWT79" s="473"/>
      <c r="TWU79" s="473"/>
      <c r="TWV79" s="473"/>
      <c r="TWW79" s="473"/>
      <c r="TWX79" s="473"/>
      <c r="TWY79" s="473"/>
      <c r="TWZ79" s="473"/>
      <c r="TXA79" s="473"/>
      <c r="TXB79" s="473"/>
      <c r="TXC79" s="473"/>
      <c r="TXD79" s="473"/>
      <c r="TXE79" s="473"/>
      <c r="TXF79" s="473"/>
      <c r="TXG79" s="473"/>
      <c r="TXH79" s="473"/>
      <c r="TXI79" s="473"/>
      <c r="TXJ79" s="473"/>
      <c r="TXK79" s="473"/>
      <c r="TXL79" s="473"/>
      <c r="TXM79" s="473"/>
      <c r="TXN79" s="473"/>
      <c r="TXO79" s="473"/>
      <c r="TXP79" s="473"/>
      <c r="TXQ79" s="473"/>
      <c r="TXR79" s="473"/>
      <c r="TXS79" s="473"/>
      <c r="TXT79" s="473"/>
      <c r="TXU79" s="473"/>
      <c r="TXV79" s="473"/>
      <c r="TXW79" s="473"/>
      <c r="TXX79" s="473"/>
      <c r="TXY79" s="473"/>
      <c r="TXZ79" s="473"/>
      <c r="TYA79" s="473"/>
      <c r="TYB79" s="473"/>
      <c r="TYC79" s="473"/>
      <c r="TYD79" s="473"/>
      <c r="TYE79" s="473"/>
      <c r="TYF79" s="473"/>
      <c r="TYG79" s="473"/>
      <c r="TYH79" s="473"/>
      <c r="TYI79" s="473"/>
      <c r="TYJ79" s="473"/>
      <c r="TYK79" s="473"/>
      <c r="TYL79" s="473"/>
      <c r="TYM79" s="473"/>
      <c r="TYN79" s="473"/>
      <c r="TYO79" s="473"/>
      <c r="TYP79" s="473"/>
      <c r="TYQ79" s="473"/>
      <c r="TYR79" s="473"/>
      <c r="TYS79" s="473"/>
      <c r="TYT79" s="473"/>
      <c r="TYU79" s="473"/>
      <c r="TYV79" s="473"/>
      <c r="TYW79" s="473"/>
      <c r="TYX79" s="473"/>
      <c r="TYY79" s="473"/>
      <c r="TYZ79" s="473"/>
      <c r="TZA79" s="473"/>
      <c r="TZB79" s="473"/>
      <c r="TZC79" s="473"/>
      <c r="TZD79" s="473"/>
      <c r="TZE79" s="473"/>
      <c r="TZF79" s="473"/>
      <c r="TZG79" s="473"/>
      <c r="TZH79" s="473"/>
      <c r="TZI79" s="473"/>
      <c r="TZJ79" s="473"/>
      <c r="TZK79" s="473"/>
      <c r="TZL79" s="473"/>
      <c r="TZM79" s="473"/>
      <c r="TZN79" s="473"/>
      <c r="TZO79" s="473"/>
      <c r="TZP79" s="473"/>
      <c r="TZQ79" s="473"/>
      <c r="TZR79" s="473"/>
      <c r="TZS79" s="473"/>
      <c r="TZT79" s="473"/>
      <c r="TZU79" s="473"/>
      <c r="TZV79" s="473"/>
      <c r="TZW79" s="473"/>
      <c r="TZX79" s="473"/>
      <c r="TZY79" s="473"/>
      <c r="TZZ79" s="473"/>
      <c r="UAA79" s="473"/>
      <c r="UAB79" s="473"/>
      <c r="UAC79" s="473"/>
      <c r="UAD79" s="473"/>
      <c r="UAE79" s="473"/>
      <c r="UAF79" s="473"/>
      <c r="UAG79" s="473"/>
      <c r="UAH79" s="473"/>
      <c r="UAI79" s="473"/>
      <c r="UAJ79" s="473"/>
      <c r="UAK79" s="473"/>
      <c r="UAL79" s="473"/>
      <c r="UAM79" s="473"/>
      <c r="UAN79" s="473"/>
      <c r="UAO79" s="473"/>
      <c r="UAP79" s="473"/>
      <c r="UAQ79" s="473"/>
      <c r="UAR79" s="473"/>
      <c r="UAS79" s="473"/>
      <c r="UAT79" s="473"/>
      <c r="UAU79" s="473"/>
      <c r="UAV79" s="473"/>
      <c r="UAW79" s="473"/>
      <c r="UAX79" s="473"/>
      <c r="UAY79" s="473"/>
      <c r="UAZ79" s="473"/>
      <c r="UBA79" s="473"/>
      <c r="UBB79" s="473"/>
      <c r="UBC79" s="473"/>
      <c r="UBD79" s="473"/>
      <c r="UBE79" s="473"/>
      <c r="UBF79" s="473"/>
      <c r="UBG79" s="473"/>
      <c r="UBH79" s="473"/>
      <c r="UBI79" s="473"/>
      <c r="UBJ79" s="473"/>
      <c r="UBK79" s="473"/>
      <c r="UBL79" s="473"/>
      <c r="UBM79" s="473"/>
      <c r="UBN79" s="473"/>
      <c r="UBO79" s="473"/>
      <c r="UBP79" s="473"/>
      <c r="UBQ79" s="473"/>
      <c r="UBR79" s="473"/>
      <c r="UBS79" s="473"/>
      <c r="UBT79" s="473"/>
      <c r="UBU79" s="473"/>
      <c r="UBV79" s="473"/>
      <c r="UBW79" s="473"/>
      <c r="UBX79" s="473"/>
      <c r="UBY79" s="473"/>
      <c r="UBZ79" s="473"/>
      <c r="UCA79" s="473"/>
      <c r="UCB79" s="473"/>
      <c r="UCC79" s="473"/>
      <c r="UCD79" s="473"/>
      <c r="UCE79" s="473"/>
      <c r="UCF79" s="473"/>
      <c r="UCG79" s="473"/>
      <c r="UCH79" s="473"/>
      <c r="UCI79" s="473"/>
      <c r="UCJ79" s="473"/>
      <c r="UCK79" s="473"/>
      <c r="UCL79" s="473"/>
      <c r="UCM79" s="473"/>
      <c r="UCN79" s="473"/>
      <c r="UCO79" s="473"/>
      <c r="UCP79" s="473"/>
      <c r="UCQ79" s="473"/>
      <c r="UCR79" s="473"/>
      <c r="UCS79" s="473"/>
      <c r="UCT79" s="473"/>
      <c r="UCU79" s="473"/>
      <c r="UCV79" s="473"/>
      <c r="UCW79" s="473"/>
      <c r="UCX79" s="473"/>
      <c r="UCY79" s="473"/>
      <c r="UCZ79" s="473"/>
      <c r="UDA79" s="473"/>
      <c r="UDB79" s="473"/>
      <c r="UDC79" s="473"/>
      <c r="UDD79" s="473"/>
      <c r="UDE79" s="473"/>
      <c r="UDF79" s="473"/>
      <c r="UDG79" s="473"/>
      <c r="UDH79" s="473"/>
      <c r="UDI79" s="473"/>
      <c r="UDJ79" s="473"/>
      <c r="UDK79" s="473"/>
      <c r="UDL79" s="473"/>
      <c r="UDM79" s="473"/>
      <c r="UDN79" s="473"/>
      <c r="UDO79" s="473"/>
      <c r="UDP79" s="473"/>
      <c r="UDQ79" s="473"/>
      <c r="UDR79" s="473"/>
      <c r="UDS79" s="473"/>
      <c r="UDT79" s="473"/>
      <c r="UDU79" s="473"/>
      <c r="UDV79" s="473"/>
      <c r="UDW79" s="473"/>
      <c r="UDX79" s="473"/>
      <c r="UDY79" s="473"/>
      <c r="UDZ79" s="473"/>
      <c r="UEA79" s="473"/>
      <c r="UEB79" s="473"/>
      <c r="UEC79" s="473"/>
      <c r="UED79" s="473"/>
      <c r="UEE79" s="473"/>
      <c r="UEF79" s="473"/>
      <c r="UEG79" s="473"/>
      <c r="UEH79" s="473"/>
      <c r="UEI79" s="473"/>
      <c r="UEJ79" s="473"/>
      <c r="UEK79" s="473"/>
      <c r="UEL79" s="473"/>
      <c r="UEM79" s="473"/>
      <c r="UEN79" s="473"/>
      <c r="UEO79" s="473"/>
      <c r="UEP79" s="473"/>
      <c r="UEQ79" s="473"/>
      <c r="UER79" s="473"/>
      <c r="UES79" s="473"/>
      <c r="UET79" s="473"/>
      <c r="UEU79" s="473"/>
      <c r="UEV79" s="473"/>
      <c r="UEW79" s="473"/>
      <c r="UEX79" s="473"/>
      <c r="UEY79" s="473"/>
      <c r="UEZ79" s="473"/>
      <c r="UFA79" s="473"/>
      <c r="UFB79" s="473"/>
      <c r="UFC79" s="473"/>
      <c r="UFD79" s="473"/>
      <c r="UFE79" s="473"/>
      <c r="UFF79" s="473"/>
      <c r="UFG79" s="473"/>
      <c r="UFH79" s="473"/>
      <c r="UFI79" s="473"/>
      <c r="UFJ79" s="473"/>
      <c r="UFK79" s="473"/>
      <c r="UFL79" s="473"/>
      <c r="UFM79" s="473"/>
      <c r="UFN79" s="473"/>
      <c r="UFO79" s="473"/>
      <c r="UFP79" s="473"/>
      <c r="UFQ79" s="473"/>
      <c r="UFR79" s="473"/>
      <c r="UFS79" s="473"/>
      <c r="UFT79" s="473"/>
      <c r="UFU79" s="473"/>
      <c r="UFV79" s="473"/>
      <c r="UFW79" s="473"/>
      <c r="UFX79" s="473"/>
      <c r="UFY79" s="473"/>
      <c r="UFZ79" s="473"/>
      <c r="UGA79" s="473"/>
      <c r="UGB79" s="473"/>
      <c r="UGC79" s="473"/>
      <c r="UGD79" s="473"/>
      <c r="UGE79" s="473"/>
      <c r="UGF79" s="473"/>
      <c r="UGG79" s="473"/>
      <c r="UGH79" s="473"/>
      <c r="UGI79" s="473"/>
      <c r="UGJ79" s="473"/>
      <c r="UGK79" s="473"/>
      <c r="UGL79" s="473"/>
      <c r="UGM79" s="473"/>
      <c r="UGN79" s="473"/>
      <c r="UGO79" s="473"/>
      <c r="UGP79" s="473"/>
      <c r="UGQ79" s="473"/>
      <c r="UGR79" s="473"/>
      <c r="UGS79" s="473"/>
      <c r="UGT79" s="473"/>
      <c r="UGU79" s="473"/>
      <c r="UGV79" s="473"/>
      <c r="UGW79" s="473"/>
      <c r="UGX79" s="473"/>
      <c r="UGY79" s="473"/>
      <c r="UGZ79" s="473"/>
      <c r="UHA79" s="473"/>
      <c r="UHB79" s="473"/>
      <c r="UHC79" s="473"/>
      <c r="UHD79" s="473"/>
      <c r="UHE79" s="473"/>
      <c r="UHF79" s="473"/>
      <c r="UHG79" s="473"/>
      <c r="UHH79" s="473"/>
      <c r="UHI79" s="473"/>
      <c r="UHJ79" s="473"/>
      <c r="UHK79" s="473"/>
      <c r="UHL79" s="473"/>
      <c r="UHM79" s="473"/>
      <c r="UHN79" s="473"/>
      <c r="UHO79" s="473"/>
      <c r="UHP79" s="473"/>
      <c r="UHQ79" s="473"/>
      <c r="UHR79" s="473"/>
      <c r="UHS79" s="473"/>
      <c r="UHT79" s="473"/>
      <c r="UHU79" s="473"/>
      <c r="UHV79" s="473"/>
      <c r="UHW79" s="473"/>
      <c r="UHX79" s="473"/>
      <c r="UHY79" s="473"/>
      <c r="UHZ79" s="473"/>
      <c r="UIA79" s="473"/>
      <c r="UIB79" s="473"/>
      <c r="UIC79" s="473"/>
      <c r="UID79" s="473"/>
      <c r="UIE79" s="473"/>
      <c r="UIF79" s="473"/>
      <c r="UIG79" s="473"/>
      <c r="UIH79" s="473"/>
      <c r="UII79" s="473"/>
      <c r="UIJ79" s="473"/>
      <c r="UIK79" s="473"/>
      <c r="UIL79" s="473"/>
      <c r="UIM79" s="473"/>
      <c r="UIN79" s="473"/>
      <c r="UIO79" s="473"/>
      <c r="UIP79" s="473"/>
      <c r="UIQ79" s="473"/>
      <c r="UIR79" s="473"/>
      <c r="UIS79" s="473"/>
      <c r="UIT79" s="473"/>
      <c r="UIU79" s="473"/>
      <c r="UIV79" s="473"/>
      <c r="UIW79" s="473"/>
      <c r="UIX79" s="473"/>
      <c r="UIY79" s="473"/>
      <c r="UIZ79" s="473"/>
      <c r="UJA79" s="473"/>
      <c r="UJB79" s="473"/>
      <c r="UJC79" s="473"/>
      <c r="UJD79" s="473"/>
      <c r="UJE79" s="473"/>
      <c r="UJF79" s="473"/>
      <c r="UJG79" s="473"/>
      <c r="UJH79" s="473"/>
      <c r="UJI79" s="473"/>
      <c r="UJJ79" s="473"/>
      <c r="UJK79" s="473"/>
      <c r="UJL79" s="473"/>
      <c r="UJM79" s="473"/>
      <c r="UJN79" s="473"/>
      <c r="UJO79" s="473"/>
      <c r="UJP79" s="473"/>
      <c r="UJQ79" s="473"/>
      <c r="UJR79" s="473"/>
      <c r="UJS79" s="473"/>
      <c r="UJT79" s="473"/>
      <c r="UJU79" s="473"/>
      <c r="UJV79" s="473"/>
      <c r="UJW79" s="473"/>
      <c r="UJX79" s="473"/>
      <c r="UJY79" s="473"/>
      <c r="UJZ79" s="473"/>
      <c r="UKA79" s="473"/>
      <c r="UKB79" s="473"/>
      <c r="UKC79" s="473"/>
      <c r="UKD79" s="473"/>
      <c r="UKE79" s="473"/>
      <c r="UKF79" s="473"/>
      <c r="UKG79" s="473"/>
      <c r="UKH79" s="473"/>
      <c r="UKI79" s="473"/>
      <c r="UKJ79" s="473"/>
      <c r="UKK79" s="473"/>
      <c r="UKL79" s="473"/>
      <c r="UKM79" s="473"/>
      <c r="UKN79" s="473"/>
      <c r="UKO79" s="473"/>
      <c r="UKP79" s="473"/>
      <c r="UKQ79" s="473"/>
      <c r="UKR79" s="473"/>
      <c r="UKS79" s="473"/>
      <c r="UKT79" s="473"/>
      <c r="UKU79" s="473"/>
      <c r="UKV79" s="473"/>
      <c r="UKW79" s="473"/>
      <c r="UKX79" s="473"/>
      <c r="UKY79" s="473"/>
      <c r="UKZ79" s="473"/>
      <c r="ULA79" s="473"/>
      <c r="ULB79" s="473"/>
      <c r="ULC79" s="473"/>
      <c r="ULD79" s="473"/>
      <c r="ULE79" s="473"/>
      <c r="ULF79" s="473"/>
      <c r="ULG79" s="473"/>
      <c r="ULH79" s="473"/>
      <c r="ULI79" s="473"/>
      <c r="ULJ79" s="473"/>
      <c r="ULK79" s="473"/>
      <c r="ULL79" s="473"/>
      <c r="ULM79" s="473"/>
      <c r="ULN79" s="473"/>
      <c r="ULO79" s="473"/>
      <c r="ULP79" s="473"/>
      <c r="ULQ79" s="473"/>
      <c r="ULR79" s="473"/>
      <c r="ULS79" s="473"/>
      <c r="ULT79" s="473"/>
      <c r="ULU79" s="473"/>
      <c r="ULV79" s="473"/>
      <c r="ULW79" s="473"/>
      <c r="ULX79" s="473"/>
      <c r="ULY79" s="473"/>
      <c r="ULZ79" s="473"/>
      <c r="UMA79" s="473"/>
      <c r="UMB79" s="473"/>
      <c r="UMC79" s="473"/>
      <c r="UMD79" s="473"/>
      <c r="UME79" s="473"/>
      <c r="UMF79" s="473"/>
      <c r="UMG79" s="473"/>
      <c r="UMH79" s="473"/>
      <c r="UMI79" s="473"/>
      <c r="UMJ79" s="473"/>
      <c r="UMK79" s="473"/>
      <c r="UML79" s="473"/>
      <c r="UMM79" s="473"/>
      <c r="UMN79" s="473"/>
      <c r="UMO79" s="473"/>
      <c r="UMP79" s="473"/>
      <c r="UMQ79" s="473"/>
      <c r="UMR79" s="473"/>
      <c r="UMS79" s="473"/>
      <c r="UMT79" s="473"/>
      <c r="UMU79" s="473"/>
      <c r="UMV79" s="473"/>
      <c r="UMW79" s="473"/>
      <c r="UMX79" s="473"/>
      <c r="UMY79" s="473"/>
      <c r="UMZ79" s="473"/>
      <c r="UNA79" s="473"/>
      <c r="UNB79" s="473"/>
      <c r="UNC79" s="473"/>
      <c r="UND79" s="473"/>
      <c r="UNE79" s="473"/>
      <c r="UNF79" s="473"/>
      <c r="UNG79" s="473"/>
      <c r="UNH79" s="473"/>
      <c r="UNI79" s="473"/>
      <c r="UNJ79" s="473"/>
      <c r="UNK79" s="473"/>
      <c r="UNL79" s="473"/>
      <c r="UNM79" s="473"/>
      <c r="UNN79" s="473"/>
      <c r="UNO79" s="473"/>
      <c r="UNP79" s="473"/>
      <c r="UNQ79" s="473"/>
      <c r="UNR79" s="473"/>
      <c r="UNS79" s="473"/>
      <c r="UNT79" s="473"/>
      <c r="UNU79" s="473"/>
      <c r="UNV79" s="473"/>
      <c r="UNW79" s="473"/>
      <c r="UNX79" s="473"/>
      <c r="UNY79" s="473"/>
      <c r="UNZ79" s="473"/>
      <c r="UOA79" s="473"/>
      <c r="UOB79" s="473"/>
      <c r="UOC79" s="473"/>
      <c r="UOD79" s="473"/>
      <c r="UOE79" s="473"/>
      <c r="UOF79" s="473"/>
      <c r="UOG79" s="473"/>
      <c r="UOH79" s="473"/>
      <c r="UOI79" s="473"/>
      <c r="UOJ79" s="473"/>
      <c r="UOK79" s="473"/>
      <c r="UOL79" s="473"/>
      <c r="UOM79" s="473"/>
      <c r="UON79" s="473"/>
      <c r="UOO79" s="473"/>
      <c r="UOP79" s="473"/>
      <c r="UOQ79" s="473"/>
      <c r="UOR79" s="473"/>
      <c r="UOS79" s="473"/>
      <c r="UOT79" s="473"/>
      <c r="UOU79" s="473"/>
      <c r="UOV79" s="473"/>
      <c r="UOW79" s="473"/>
      <c r="UOX79" s="473"/>
      <c r="UOY79" s="473"/>
      <c r="UOZ79" s="473"/>
      <c r="UPA79" s="473"/>
      <c r="UPB79" s="473"/>
      <c r="UPC79" s="473"/>
      <c r="UPD79" s="473"/>
      <c r="UPE79" s="473"/>
      <c r="UPF79" s="473"/>
      <c r="UPG79" s="473"/>
      <c r="UPH79" s="473"/>
      <c r="UPI79" s="473"/>
      <c r="UPJ79" s="473"/>
      <c r="UPK79" s="473"/>
      <c r="UPL79" s="473"/>
      <c r="UPM79" s="473"/>
      <c r="UPN79" s="473"/>
      <c r="UPO79" s="473"/>
      <c r="UPP79" s="473"/>
      <c r="UPQ79" s="473"/>
      <c r="UPR79" s="473"/>
      <c r="UPS79" s="473"/>
      <c r="UPT79" s="473"/>
      <c r="UPU79" s="473"/>
      <c r="UPV79" s="473"/>
      <c r="UPW79" s="473"/>
      <c r="UPX79" s="473"/>
      <c r="UPY79" s="473"/>
      <c r="UPZ79" s="473"/>
      <c r="UQA79" s="473"/>
      <c r="UQB79" s="473"/>
      <c r="UQC79" s="473"/>
      <c r="UQD79" s="473"/>
      <c r="UQE79" s="473"/>
      <c r="UQF79" s="473"/>
      <c r="UQG79" s="473"/>
      <c r="UQH79" s="473"/>
      <c r="UQI79" s="473"/>
      <c r="UQJ79" s="473"/>
      <c r="UQK79" s="473"/>
      <c r="UQL79" s="473"/>
      <c r="UQM79" s="473"/>
      <c r="UQN79" s="473"/>
      <c r="UQO79" s="473"/>
      <c r="UQP79" s="473"/>
      <c r="UQQ79" s="473"/>
      <c r="UQR79" s="473"/>
      <c r="UQS79" s="473"/>
      <c r="UQT79" s="473"/>
      <c r="UQU79" s="473"/>
      <c r="UQV79" s="473"/>
      <c r="UQW79" s="473"/>
      <c r="UQX79" s="473"/>
      <c r="UQY79" s="473"/>
      <c r="UQZ79" s="473"/>
      <c r="URA79" s="473"/>
      <c r="URB79" s="473"/>
      <c r="URC79" s="473"/>
      <c r="URD79" s="473"/>
      <c r="URE79" s="473"/>
      <c r="URF79" s="473"/>
      <c r="URG79" s="473"/>
      <c r="URH79" s="473"/>
      <c r="URI79" s="473"/>
      <c r="URJ79" s="473"/>
      <c r="URK79" s="473"/>
      <c r="URL79" s="473"/>
      <c r="URM79" s="473"/>
      <c r="URN79" s="473"/>
      <c r="URO79" s="473"/>
      <c r="URP79" s="473"/>
      <c r="URQ79" s="473"/>
      <c r="URR79" s="473"/>
      <c r="URS79" s="473"/>
      <c r="URT79" s="473"/>
      <c r="URU79" s="473"/>
      <c r="URV79" s="473"/>
      <c r="URW79" s="473"/>
      <c r="URX79" s="473"/>
      <c r="URY79" s="473"/>
      <c r="URZ79" s="473"/>
      <c r="USA79" s="473"/>
      <c r="USB79" s="473"/>
      <c r="USC79" s="473"/>
      <c r="USD79" s="473"/>
      <c r="USE79" s="473"/>
      <c r="USF79" s="473"/>
      <c r="USG79" s="473"/>
      <c r="USH79" s="473"/>
      <c r="USI79" s="473"/>
      <c r="USJ79" s="473"/>
      <c r="USK79" s="473"/>
      <c r="USL79" s="473"/>
      <c r="USM79" s="473"/>
      <c r="USN79" s="473"/>
      <c r="USO79" s="473"/>
      <c r="USP79" s="473"/>
      <c r="USQ79" s="473"/>
      <c r="USR79" s="473"/>
      <c r="USS79" s="473"/>
      <c r="UST79" s="473"/>
      <c r="USU79" s="473"/>
      <c r="USV79" s="473"/>
      <c r="USW79" s="473"/>
      <c r="USX79" s="473"/>
      <c r="USY79" s="473"/>
      <c r="USZ79" s="473"/>
      <c r="UTA79" s="473"/>
      <c r="UTB79" s="473"/>
      <c r="UTC79" s="473"/>
      <c r="UTD79" s="473"/>
      <c r="UTE79" s="473"/>
      <c r="UTF79" s="473"/>
      <c r="UTG79" s="473"/>
      <c r="UTH79" s="473"/>
      <c r="UTI79" s="473"/>
      <c r="UTJ79" s="473"/>
      <c r="UTK79" s="473"/>
      <c r="UTL79" s="473"/>
      <c r="UTM79" s="473"/>
      <c r="UTN79" s="473"/>
      <c r="UTO79" s="473"/>
      <c r="UTP79" s="473"/>
      <c r="UTQ79" s="473"/>
      <c r="UTR79" s="473"/>
      <c r="UTS79" s="473"/>
      <c r="UTT79" s="473"/>
      <c r="UTU79" s="473"/>
      <c r="UTV79" s="473"/>
      <c r="UTW79" s="473"/>
      <c r="UTX79" s="473"/>
      <c r="UTY79" s="473"/>
      <c r="UTZ79" s="473"/>
      <c r="UUA79" s="473"/>
      <c r="UUB79" s="473"/>
      <c r="UUC79" s="473"/>
      <c r="UUD79" s="473"/>
      <c r="UUE79" s="473"/>
      <c r="UUF79" s="473"/>
      <c r="UUG79" s="473"/>
      <c r="UUH79" s="473"/>
      <c r="UUI79" s="473"/>
      <c r="UUJ79" s="473"/>
      <c r="UUK79" s="473"/>
      <c r="UUL79" s="473"/>
      <c r="UUM79" s="473"/>
      <c r="UUN79" s="473"/>
      <c r="UUO79" s="473"/>
      <c r="UUP79" s="473"/>
      <c r="UUQ79" s="473"/>
      <c r="UUR79" s="473"/>
      <c r="UUS79" s="473"/>
      <c r="UUT79" s="473"/>
      <c r="UUU79" s="473"/>
      <c r="UUV79" s="473"/>
      <c r="UUW79" s="473"/>
      <c r="UUX79" s="473"/>
      <c r="UUY79" s="473"/>
      <c r="UUZ79" s="473"/>
      <c r="UVA79" s="473"/>
      <c r="UVB79" s="473"/>
      <c r="UVC79" s="473"/>
      <c r="UVD79" s="473"/>
      <c r="UVE79" s="473"/>
      <c r="UVF79" s="473"/>
      <c r="UVG79" s="473"/>
      <c r="UVH79" s="473"/>
      <c r="UVI79" s="473"/>
      <c r="UVJ79" s="473"/>
      <c r="UVK79" s="473"/>
      <c r="UVL79" s="473"/>
      <c r="UVM79" s="473"/>
      <c r="UVN79" s="473"/>
      <c r="UVO79" s="473"/>
      <c r="UVP79" s="473"/>
      <c r="UVQ79" s="473"/>
      <c r="UVR79" s="473"/>
      <c r="UVS79" s="473"/>
      <c r="UVT79" s="473"/>
      <c r="UVU79" s="473"/>
      <c r="UVV79" s="473"/>
      <c r="UVW79" s="473"/>
      <c r="UVX79" s="473"/>
      <c r="UVY79" s="473"/>
      <c r="UVZ79" s="473"/>
      <c r="UWA79" s="473"/>
      <c r="UWB79" s="473"/>
      <c r="UWC79" s="473"/>
      <c r="UWD79" s="473"/>
      <c r="UWE79" s="473"/>
      <c r="UWF79" s="473"/>
      <c r="UWG79" s="473"/>
      <c r="UWH79" s="473"/>
      <c r="UWI79" s="473"/>
      <c r="UWJ79" s="473"/>
      <c r="UWK79" s="473"/>
      <c r="UWL79" s="473"/>
      <c r="UWM79" s="473"/>
      <c r="UWN79" s="473"/>
      <c r="UWO79" s="473"/>
      <c r="UWP79" s="473"/>
      <c r="UWQ79" s="473"/>
      <c r="UWR79" s="473"/>
      <c r="UWS79" s="473"/>
      <c r="UWT79" s="473"/>
      <c r="UWU79" s="473"/>
      <c r="UWV79" s="473"/>
      <c r="UWW79" s="473"/>
      <c r="UWX79" s="473"/>
      <c r="UWY79" s="473"/>
      <c r="UWZ79" s="473"/>
      <c r="UXA79" s="473"/>
      <c r="UXB79" s="473"/>
      <c r="UXC79" s="473"/>
      <c r="UXD79" s="473"/>
      <c r="UXE79" s="473"/>
      <c r="UXF79" s="473"/>
      <c r="UXG79" s="473"/>
      <c r="UXH79" s="473"/>
      <c r="UXI79" s="473"/>
      <c r="UXJ79" s="473"/>
      <c r="UXK79" s="473"/>
      <c r="UXL79" s="473"/>
      <c r="UXM79" s="473"/>
      <c r="UXN79" s="473"/>
      <c r="UXO79" s="473"/>
      <c r="UXP79" s="473"/>
      <c r="UXQ79" s="473"/>
      <c r="UXR79" s="473"/>
      <c r="UXS79" s="473"/>
      <c r="UXT79" s="473"/>
      <c r="UXU79" s="473"/>
      <c r="UXV79" s="473"/>
      <c r="UXW79" s="473"/>
      <c r="UXX79" s="473"/>
      <c r="UXY79" s="473"/>
      <c r="UXZ79" s="473"/>
      <c r="UYA79" s="473"/>
      <c r="UYB79" s="473"/>
      <c r="UYC79" s="473"/>
      <c r="UYD79" s="473"/>
      <c r="UYE79" s="473"/>
      <c r="UYF79" s="473"/>
      <c r="UYG79" s="473"/>
      <c r="UYH79" s="473"/>
      <c r="UYI79" s="473"/>
      <c r="UYJ79" s="473"/>
      <c r="UYK79" s="473"/>
      <c r="UYL79" s="473"/>
      <c r="UYM79" s="473"/>
      <c r="UYN79" s="473"/>
      <c r="UYO79" s="473"/>
      <c r="UYP79" s="473"/>
      <c r="UYQ79" s="473"/>
      <c r="UYR79" s="473"/>
      <c r="UYS79" s="473"/>
      <c r="UYT79" s="473"/>
      <c r="UYU79" s="473"/>
      <c r="UYV79" s="473"/>
      <c r="UYW79" s="473"/>
      <c r="UYX79" s="473"/>
      <c r="UYY79" s="473"/>
      <c r="UYZ79" s="473"/>
      <c r="UZA79" s="473"/>
      <c r="UZB79" s="473"/>
      <c r="UZC79" s="473"/>
      <c r="UZD79" s="473"/>
      <c r="UZE79" s="473"/>
      <c r="UZF79" s="473"/>
      <c r="UZG79" s="473"/>
      <c r="UZH79" s="473"/>
      <c r="UZI79" s="473"/>
      <c r="UZJ79" s="473"/>
      <c r="UZK79" s="473"/>
      <c r="UZL79" s="473"/>
      <c r="UZM79" s="473"/>
      <c r="UZN79" s="473"/>
      <c r="UZO79" s="473"/>
      <c r="UZP79" s="473"/>
      <c r="UZQ79" s="473"/>
      <c r="UZR79" s="473"/>
      <c r="UZS79" s="473"/>
      <c r="UZT79" s="473"/>
      <c r="UZU79" s="473"/>
      <c r="UZV79" s="473"/>
      <c r="UZW79" s="473"/>
      <c r="UZX79" s="473"/>
      <c r="UZY79" s="473"/>
      <c r="UZZ79" s="473"/>
      <c r="VAA79" s="473"/>
      <c r="VAB79" s="473"/>
      <c r="VAC79" s="473"/>
      <c r="VAD79" s="473"/>
      <c r="VAE79" s="473"/>
      <c r="VAF79" s="473"/>
      <c r="VAG79" s="473"/>
      <c r="VAH79" s="473"/>
      <c r="VAI79" s="473"/>
      <c r="VAJ79" s="473"/>
      <c r="VAK79" s="473"/>
      <c r="VAL79" s="473"/>
      <c r="VAM79" s="473"/>
      <c r="VAN79" s="473"/>
      <c r="VAO79" s="473"/>
      <c r="VAP79" s="473"/>
      <c r="VAQ79" s="473"/>
      <c r="VAR79" s="473"/>
      <c r="VAS79" s="473"/>
      <c r="VAT79" s="473"/>
      <c r="VAU79" s="473"/>
      <c r="VAV79" s="473"/>
      <c r="VAW79" s="473"/>
      <c r="VAX79" s="473"/>
      <c r="VAY79" s="473"/>
      <c r="VAZ79" s="473"/>
      <c r="VBA79" s="473"/>
      <c r="VBB79" s="473"/>
      <c r="VBC79" s="473"/>
      <c r="VBD79" s="473"/>
      <c r="VBE79" s="473"/>
      <c r="VBF79" s="473"/>
      <c r="VBG79" s="473"/>
      <c r="VBH79" s="473"/>
      <c r="VBI79" s="473"/>
      <c r="VBJ79" s="473"/>
      <c r="VBK79" s="473"/>
      <c r="VBL79" s="473"/>
      <c r="VBM79" s="473"/>
      <c r="VBN79" s="473"/>
      <c r="VBO79" s="473"/>
      <c r="VBP79" s="473"/>
      <c r="VBQ79" s="473"/>
      <c r="VBR79" s="473"/>
      <c r="VBS79" s="473"/>
      <c r="VBT79" s="473"/>
      <c r="VBU79" s="473"/>
      <c r="VBV79" s="473"/>
      <c r="VBW79" s="473"/>
      <c r="VBX79" s="473"/>
      <c r="VBY79" s="473"/>
      <c r="VBZ79" s="473"/>
      <c r="VCA79" s="473"/>
      <c r="VCB79" s="473"/>
      <c r="VCC79" s="473"/>
      <c r="VCD79" s="473"/>
      <c r="VCE79" s="473"/>
      <c r="VCF79" s="473"/>
      <c r="VCG79" s="473"/>
      <c r="VCH79" s="473"/>
      <c r="VCI79" s="473"/>
      <c r="VCJ79" s="473"/>
      <c r="VCK79" s="473"/>
      <c r="VCL79" s="473"/>
      <c r="VCM79" s="473"/>
      <c r="VCN79" s="473"/>
      <c r="VCO79" s="473"/>
      <c r="VCP79" s="473"/>
      <c r="VCQ79" s="473"/>
      <c r="VCR79" s="473"/>
      <c r="VCS79" s="473"/>
      <c r="VCT79" s="473"/>
      <c r="VCU79" s="473"/>
      <c r="VCV79" s="473"/>
      <c r="VCW79" s="473"/>
      <c r="VCX79" s="473"/>
      <c r="VCY79" s="473"/>
      <c r="VCZ79" s="473"/>
      <c r="VDA79" s="473"/>
      <c r="VDB79" s="473"/>
      <c r="VDC79" s="473"/>
      <c r="VDD79" s="473"/>
      <c r="VDE79" s="473"/>
      <c r="VDF79" s="473"/>
      <c r="VDG79" s="473"/>
      <c r="VDH79" s="473"/>
      <c r="VDI79" s="473"/>
      <c r="VDJ79" s="473"/>
      <c r="VDK79" s="473"/>
      <c r="VDL79" s="473"/>
      <c r="VDM79" s="473"/>
      <c r="VDN79" s="473"/>
      <c r="VDO79" s="473"/>
      <c r="VDP79" s="473"/>
      <c r="VDQ79" s="473"/>
      <c r="VDR79" s="473"/>
      <c r="VDS79" s="473"/>
      <c r="VDT79" s="473"/>
      <c r="VDU79" s="473"/>
      <c r="VDV79" s="473"/>
      <c r="VDW79" s="473"/>
      <c r="VDX79" s="473"/>
      <c r="VDY79" s="473"/>
      <c r="VDZ79" s="473"/>
      <c r="VEA79" s="473"/>
      <c r="VEB79" s="473"/>
      <c r="VEC79" s="473"/>
      <c r="VED79" s="473"/>
      <c r="VEE79" s="473"/>
      <c r="VEF79" s="473"/>
      <c r="VEG79" s="473"/>
      <c r="VEH79" s="473"/>
      <c r="VEI79" s="473"/>
      <c r="VEJ79" s="473"/>
      <c r="VEK79" s="473"/>
      <c r="VEL79" s="473"/>
      <c r="VEM79" s="473"/>
      <c r="VEN79" s="473"/>
      <c r="VEO79" s="473"/>
      <c r="VEP79" s="473"/>
      <c r="VEQ79" s="473"/>
      <c r="VER79" s="473"/>
      <c r="VES79" s="473"/>
      <c r="VET79" s="473"/>
      <c r="VEU79" s="473"/>
      <c r="VEV79" s="473"/>
      <c r="VEW79" s="473"/>
      <c r="VEX79" s="473"/>
      <c r="VEY79" s="473"/>
      <c r="VEZ79" s="473"/>
      <c r="VFA79" s="473"/>
      <c r="VFB79" s="473"/>
      <c r="VFC79" s="473"/>
      <c r="VFD79" s="473"/>
      <c r="VFE79" s="473"/>
      <c r="VFF79" s="473"/>
      <c r="VFG79" s="473"/>
      <c r="VFH79" s="473"/>
      <c r="VFI79" s="473"/>
      <c r="VFJ79" s="473"/>
      <c r="VFK79" s="473"/>
      <c r="VFL79" s="473"/>
      <c r="VFM79" s="473"/>
      <c r="VFN79" s="473"/>
      <c r="VFO79" s="473"/>
      <c r="VFP79" s="473"/>
      <c r="VFQ79" s="473"/>
      <c r="VFR79" s="473"/>
      <c r="VFS79" s="473"/>
      <c r="VFT79" s="473"/>
      <c r="VFU79" s="473"/>
      <c r="VFV79" s="473"/>
      <c r="VFW79" s="473"/>
      <c r="VFX79" s="473"/>
      <c r="VFY79" s="473"/>
      <c r="VFZ79" s="473"/>
      <c r="VGA79" s="473"/>
      <c r="VGB79" s="473"/>
      <c r="VGC79" s="473"/>
      <c r="VGD79" s="473"/>
      <c r="VGE79" s="473"/>
      <c r="VGF79" s="473"/>
      <c r="VGG79" s="473"/>
      <c r="VGH79" s="473"/>
      <c r="VGI79" s="473"/>
      <c r="VGJ79" s="473"/>
      <c r="VGK79" s="473"/>
      <c r="VGL79" s="473"/>
      <c r="VGM79" s="473"/>
      <c r="VGN79" s="473"/>
      <c r="VGO79" s="473"/>
      <c r="VGP79" s="473"/>
      <c r="VGQ79" s="473"/>
      <c r="VGR79" s="473"/>
      <c r="VGS79" s="473"/>
      <c r="VGT79" s="473"/>
      <c r="VGU79" s="473"/>
      <c r="VGV79" s="473"/>
      <c r="VGW79" s="473"/>
      <c r="VGX79" s="473"/>
      <c r="VGY79" s="473"/>
      <c r="VGZ79" s="473"/>
      <c r="VHA79" s="473"/>
      <c r="VHB79" s="473"/>
      <c r="VHC79" s="473"/>
      <c r="VHD79" s="473"/>
      <c r="VHE79" s="473"/>
      <c r="VHF79" s="473"/>
      <c r="VHG79" s="473"/>
      <c r="VHH79" s="473"/>
      <c r="VHI79" s="473"/>
      <c r="VHJ79" s="473"/>
      <c r="VHK79" s="473"/>
      <c r="VHL79" s="473"/>
      <c r="VHM79" s="473"/>
      <c r="VHN79" s="473"/>
      <c r="VHO79" s="473"/>
      <c r="VHP79" s="473"/>
      <c r="VHQ79" s="473"/>
      <c r="VHR79" s="473"/>
      <c r="VHS79" s="473"/>
      <c r="VHT79" s="473"/>
      <c r="VHU79" s="473"/>
      <c r="VHV79" s="473"/>
      <c r="VHW79" s="473"/>
      <c r="VHX79" s="473"/>
      <c r="VHY79" s="473"/>
      <c r="VHZ79" s="473"/>
      <c r="VIA79" s="473"/>
      <c r="VIB79" s="473"/>
      <c r="VIC79" s="473"/>
      <c r="VID79" s="473"/>
      <c r="VIE79" s="473"/>
      <c r="VIF79" s="473"/>
      <c r="VIG79" s="473"/>
      <c r="VIH79" s="473"/>
      <c r="VII79" s="473"/>
      <c r="VIJ79" s="473"/>
      <c r="VIK79" s="473"/>
      <c r="VIL79" s="473"/>
      <c r="VIM79" s="473"/>
      <c r="VIN79" s="473"/>
      <c r="VIO79" s="473"/>
      <c r="VIP79" s="473"/>
      <c r="VIQ79" s="473"/>
      <c r="VIR79" s="473"/>
      <c r="VIS79" s="473"/>
      <c r="VIT79" s="473"/>
      <c r="VIU79" s="473"/>
      <c r="VIV79" s="473"/>
      <c r="VIW79" s="473"/>
      <c r="VIX79" s="473"/>
      <c r="VIY79" s="473"/>
      <c r="VIZ79" s="473"/>
      <c r="VJA79" s="473"/>
      <c r="VJB79" s="473"/>
      <c r="VJC79" s="473"/>
      <c r="VJD79" s="473"/>
      <c r="VJE79" s="473"/>
      <c r="VJF79" s="473"/>
      <c r="VJG79" s="473"/>
      <c r="VJH79" s="473"/>
      <c r="VJI79" s="473"/>
      <c r="VJJ79" s="473"/>
      <c r="VJK79" s="473"/>
      <c r="VJL79" s="473"/>
      <c r="VJM79" s="473"/>
      <c r="VJN79" s="473"/>
      <c r="VJO79" s="473"/>
      <c r="VJP79" s="473"/>
      <c r="VJQ79" s="473"/>
      <c r="VJR79" s="473"/>
      <c r="VJS79" s="473"/>
      <c r="VJT79" s="473"/>
      <c r="VJU79" s="473"/>
      <c r="VJV79" s="473"/>
      <c r="VJW79" s="473"/>
      <c r="VJX79" s="473"/>
      <c r="VJY79" s="473"/>
      <c r="VJZ79" s="473"/>
      <c r="VKA79" s="473"/>
      <c r="VKB79" s="473"/>
      <c r="VKC79" s="473"/>
      <c r="VKD79" s="473"/>
      <c r="VKE79" s="473"/>
      <c r="VKF79" s="473"/>
      <c r="VKG79" s="473"/>
      <c r="VKH79" s="473"/>
      <c r="VKI79" s="473"/>
      <c r="VKJ79" s="473"/>
      <c r="VKK79" s="473"/>
      <c r="VKL79" s="473"/>
      <c r="VKM79" s="473"/>
      <c r="VKN79" s="473"/>
      <c r="VKO79" s="473"/>
      <c r="VKP79" s="473"/>
      <c r="VKQ79" s="473"/>
      <c r="VKR79" s="473"/>
      <c r="VKS79" s="473"/>
      <c r="VKT79" s="473"/>
      <c r="VKU79" s="473"/>
      <c r="VKV79" s="473"/>
      <c r="VKW79" s="473"/>
      <c r="VKX79" s="473"/>
      <c r="VKY79" s="473"/>
      <c r="VKZ79" s="473"/>
      <c r="VLA79" s="473"/>
      <c r="VLB79" s="473"/>
      <c r="VLC79" s="473"/>
      <c r="VLD79" s="473"/>
      <c r="VLE79" s="473"/>
      <c r="VLF79" s="473"/>
      <c r="VLG79" s="473"/>
      <c r="VLH79" s="473"/>
      <c r="VLI79" s="473"/>
      <c r="VLJ79" s="473"/>
      <c r="VLK79" s="473"/>
      <c r="VLL79" s="473"/>
      <c r="VLM79" s="473"/>
      <c r="VLN79" s="473"/>
      <c r="VLO79" s="473"/>
      <c r="VLP79" s="473"/>
      <c r="VLQ79" s="473"/>
      <c r="VLR79" s="473"/>
      <c r="VLS79" s="473"/>
      <c r="VLT79" s="473"/>
      <c r="VLU79" s="473"/>
      <c r="VLV79" s="473"/>
      <c r="VLW79" s="473"/>
      <c r="VLX79" s="473"/>
      <c r="VLY79" s="473"/>
      <c r="VLZ79" s="473"/>
      <c r="VMA79" s="473"/>
      <c r="VMB79" s="473"/>
      <c r="VMC79" s="473"/>
      <c r="VMD79" s="473"/>
      <c r="VME79" s="473"/>
      <c r="VMF79" s="473"/>
      <c r="VMG79" s="473"/>
      <c r="VMH79" s="473"/>
      <c r="VMI79" s="473"/>
      <c r="VMJ79" s="473"/>
      <c r="VMK79" s="473"/>
      <c r="VML79" s="473"/>
      <c r="VMM79" s="473"/>
      <c r="VMN79" s="473"/>
      <c r="VMO79" s="473"/>
      <c r="VMP79" s="473"/>
      <c r="VMQ79" s="473"/>
      <c r="VMR79" s="473"/>
      <c r="VMS79" s="473"/>
      <c r="VMT79" s="473"/>
      <c r="VMU79" s="473"/>
      <c r="VMV79" s="473"/>
      <c r="VMW79" s="473"/>
      <c r="VMX79" s="473"/>
      <c r="VMY79" s="473"/>
      <c r="VMZ79" s="473"/>
      <c r="VNA79" s="473"/>
      <c r="VNB79" s="473"/>
      <c r="VNC79" s="473"/>
      <c r="VND79" s="473"/>
      <c r="VNE79" s="473"/>
      <c r="VNF79" s="473"/>
      <c r="VNG79" s="473"/>
      <c r="VNH79" s="473"/>
      <c r="VNI79" s="473"/>
      <c r="VNJ79" s="473"/>
      <c r="VNK79" s="473"/>
      <c r="VNL79" s="473"/>
      <c r="VNM79" s="473"/>
      <c r="VNN79" s="473"/>
      <c r="VNO79" s="473"/>
      <c r="VNP79" s="473"/>
      <c r="VNQ79" s="473"/>
      <c r="VNR79" s="473"/>
      <c r="VNS79" s="473"/>
      <c r="VNT79" s="473"/>
      <c r="VNU79" s="473"/>
      <c r="VNV79" s="473"/>
      <c r="VNW79" s="473"/>
      <c r="VNX79" s="473"/>
      <c r="VNY79" s="473"/>
      <c r="VNZ79" s="473"/>
      <c r="VOA79" s="473"/>
      <c r="VOB79" s="473"/>
      <c r="VOC79" s="473"/>
      <c r="VOD79" s="473"/>
      <c r="VOE79" s="473"/>
      <c r="VOF79" s="473"/>
      <c r="VOG79" s="473"/>
      <c r="VOH79" s="473"/>
      <c r="VOI79" s="473"/>
      <c r="VOJ79" s="473"/>
      <c r="VOK79" s="473"/>
      <c r="VOL79" s="473"/>
      <c r="VOM79" s="473"/>
      <c r="VON79" s="473"/>
      <c r="VOO79" s="473"/>
      <c r="VOP79" s="473"/>
      <c r="VOQ79" s="473"/>
      <c r="VOR79" s="473"/>
      <c r="VOS79" s="473"/>
      <c r="VOT79" s="473"/>
      <c r="VOU79" s="473"/>
      <c r="VOV79" s="473"/>
      <c r="VOW79" s="473"/>
      <c r="VOX79" s="473"/>
      <c r="VOY79" s="473"/>
      <c r="VOZ79" s="473"/>
      <c r="VPA79" s="473"/>
      <c r="VPB79" s="473"/>
      <c r="VPC79" s="473"/>
      <c r="VPD79" s="473"/>
      <c r="VPE79" s="473"/>
      <c r="VPF79" s="473"/>
      <c r="VPG79" s="473"/>
      <c r="VPH79" s="473"/>
      <c r="VPI79" s="473"/>
      <c r="VPJ79" s="473"/>
      <c r="VPK79" s="473"/>
      <c r="VPL79" s="473"/>
      <c r="VPM79" s="473"/>
      <c r="VPN79" s="473"/>
      <c r="VPO79" s="473"/>
      <c r="VPP79" s="473"/>
      <c r="VPQ79" s="473"/>
      <c r="VPR79" s="473"/>
      <c r="VPS79" s="473"/>
      <c r="VPT79" s="473"/>
      <c r="VPU79" s="473"/>
      <c r="VPV79" s="473"/>
      <c r="VPW79" s="473"/>
      <c r="VPX79" s="473"/>
      <c r="VPY79" s="473"/>
      <c r="VPZ79" s="473"/>
      <c r="VQA79" s="473"/>
      <c r="VQB79" s="473"/>
      <c r="VQC79" s="473"/>
      <c r="VQD79" s="473"/>
      <c r="VQE79" s="473"/>
      <c r="VQF79" s="473"/>
      <c r="VQG79" s="473"/>
      <c r="VQH79" s="473"/>
      <c r="VQI79" s="473"/>
      <c r="VQJ79" s="473"/>
      <c r="VQK79" s="473"/>
      <c r="VQL79" s="473"/>
      <c r="VQM79" s="473"/>
      <c r="VQN79" s="473"/>
      <c r="VQO79" s="473"/>
      <c r="VQP79" s="473"/>
      <c r="VQQ79" s="473"/>
      <c r="VQR79" s="473"/>
      <c r="VQS79" s="473"/>
      <c r="VQT79" s="473"/>
      <c r="VQU79" s="473"/>
      <c r="VQV79" s="473"/>
      <c r="VQW79" s="473"/>
      <c r="VQX79" s="473"/>
      <c r="VQY79" s="473"/>
      <c r="VQZ79" s="473"/>
      <c r="VRA79" s="473"/>
      <c r="VRB79" s="473"/>
      <c r="VRC79" s="473"/>
      <c r="VRD79" s="473"/>
      <c r="VRE79" s="473"/>
      <c r="VRF79" s="473"/>
      <c r="VRG79" s="473"/>
      <c r="VRH79" s="473"/>
      <c r="VRI79" s="473"/>
      <c r="VRJ79" s="473"/>
      <c r="VRK79" s="473"/>
      <c r="VRL79" s="473"/>
      <c r="VRM79" s="473"/>
      <c r="VRN79" s="473"/>
      <c r="VRO79" s="473"/>
      <c r="VRP79" s="473"/>
      <c r="VRQ79" s="473"/>
      <c r="VRR79" s="473"/>
      <c r="VRS79" s="473"/>
      <c r="VRT79" s="473"/>
      <c r="VRU79" s="473"/>
      <c r="VRV79" s="473"/>
      <c r="VRW79" s="473"/>
      <c r="VRX79" s="473"/>
      <c r="VRY79" s="473"/>
      <c r="VRZ79" s="473"/>
      <c r="VSA79" s="473"/>
      <c r="VSB79" s="473"/>
      <c r="VSC79" s="473"/>
      <c r="VSD79" s="473"/>
      <c r="VSE79" s="473"/>
      <c r="VSF79" s="473"/>
      <c r="VSG79" s="473"/>
      <c r="VSH79" s="473"/>
      <c r="VSI79" s="473"/>
      <c r="VSJ79" s="473"/>
      <c r="VSK79" s="473"/>
      <c r="VSL79" s="473"/>
      <c r="VSM79" s="473"/>
      <c r="VSN79" s="473"/>
      <c r="VSO79" s="473"/>
      <c r="VSP79" s="473"/>
      <c r="VSQ79" s="473"/>
      <c r="VSR79" s="473"/>
      <c r="VSS79" s="473"/>
      <c r="VST79" s="473"/>
      <c r="VSU79" s="473"/>
      <c r="VSV79" s="473"/>
      <c r="VSW79" s="473"/>
      <c r="VSX79" s="473"/>
      <c r="VSY79" s="473"/>
      <c r="VSZ79" s="473"/>
      <c r="VTA79" s="473"/>
      <c r="VTB79" s="473"/>
      <c r="VTC79" s="473"/>
      <c r="VTD79" s="473"/>
      <c r="VTE79" s="473"/>
      <c r="VTF79" s="473"/>
      <c r="VTG79" s="473"/>
      <c r="VTH79" s="473"/>
      <c r="VTI79" s="473"/>
      <c r="VTJ79" s="473"/>
      <c r="VTK79" s="473"/>
      <c r="VTL79" s="473"/>
      <c r="VTM79" s="473"/>
      <c r="VTN79" s="473"/>
      <c r="VTO79" s="473"/>
      <c r="VTP79" s="473"/>
      <c r="VTQ79" s="473"/>
      <c r="VTR79" s="473"/>
      <c r="VTS79" s="473"/>
      <c r="VTT79" s="473"/>
      <c r="VTU79" s="473"/>
      <c r="VTV79" s="473"/>
      <c r="VTW79" s="473"/>
      <c r="VTX79" s="473"/>
      <c r="VTY79" s="473"/>
      <c r="VTZ79" s="473"/>
      <c r="VUA79" s="473"/>
      <c r="VUB79" s="473"/>
      <c r="VUC79" s="473"/>
      <c r="VUD79" s="473"/>
      <c r="VUE79" s="473"/>
      <c r="VUF79" s="473"/>
      <c r="VUG79" s="473"/>
      <c r="VUH79" s="473"/>
      <c r="VUI79" s="473"/>
      <c r="VUJ79" s="473"/>
      <c r="VUK79" s="473"/>
      <c r="VUL79" s="473"/>
      <c r="VUM79" s="473"/>
      <c r="VUN79" s="473"/>
      <c r="VUO79" s="473"/>
      <c r="VUP79" s="473"/>
      <c r="VUQ79" s="473"/>
      <c r="VUR79" s="473"/>
      <c r="VUS79" s="473"/>
      <c r="VUT79" s="473"/>
      <c r="VUU79" s="473"/>
      <c r="VUV79" s="473"/>
      <c r="VUW79" s="473"/>
      <c r="VUX79" s="473"/>
      <c r="VUY79" s="473"/>
      <c r="VUZ79" s="473"/>
      <c r="VVA79" s="473"/>
      <c r="VVB79" s="473"/>
      <c r="VVC79" s="473"/>
      <c r="VVD79" s="473"/>
      <c r="VVE79" s="473"/>
      <c r="VVF79" s="473"/>
      <c r="VVG79" s="473"/>
      <c r="VVH79" s="473"/>
      <c r="VVI79" s="473"/>
      <c r="VVJ79" s="473"/>
      <c r="VVK79" s="473"/>
      <c r="VVL79" s="473"/>
      <c r="VVM79" s="473"/>
      <c r="VVN79" s="473"/>
      <c r="VVO79" s="473"/>
      <c r="VVP79" s="473"/>
      <c r="VVQ79" s="473"/>
      <c r="VVR79" s="473"/>
      <c r="VVS79" s="473"/>
      <c r="VVT79" s="473"/>
      <c r="VVU79" s="473"/>
      <c r="VVV79" s="473"/>
      <c r="VVW79" s="473"/>
      <c r="VVX79" s="473"/>
      <c r="VVY79" s="473"/>
      <c r="VVZ79" s="473"/>
      <c r="VWA79" s="473"/>
      <c r="VWB79" s="473"/>
      <c r="VWC79" s="473"/>
      <c r="VWD79" s="473"/>
      <c r="VWE79" s="473"/>
      <c r="VWF79" s="473"/>
      <c r="VWG79" s="473"/>
      <c r="VWH79" s="473"/>
      <c r="VWI79" s="473"/>
      <c r="VWJ79" s="473"/>
      <c r="VWK79" s="473"/>
      <c r="VWL79" s="473"/>
      <c r="VWM79" s="473"/>
      <c r="VWN79" s="473"/>
      <c r="VWO79" s="473"/>
      <c r="VWP79" s="473"/>
      <c r="VWQ79" s="473"/>
      <c r="VWR79" s="473"/>
      <c r="VWS79" s="473"/>
      <c r="VWT79" s="473"/>
      <c r="VWU79" s="473"/>
      <c r="VWV79" s="473"/>
      <c r="VWW79" s="473"/>
      <c r="VWX79" s="473"/>
      <c r="VWY79" s="473"/>
      <c r="VWZ79" s="473"/>
      <c r="VXA79" s="473"/>
      <c r="VXB79" s="473"/>
      <c r="VXC79" s="473"/>
      <c r="VXD79" s="473"/>
      <c r="VXE79" s="473"/>
      <c r="VXF79" s="473"/>
      <c r="VXG79" s="473"/>
      <c r="VXH79" s="473"/>
      <c r="VXI79" s="473"/>
      <c r="VXJ79" s="473"/>
      <c r="VXK79" s="473"/>
      <c r="VXL79" s="473"/>
      <c r="VXM79" s="473"/>
      <c r="VXN79" s="473"/>
      <c r="VXO79" s="473"/>
      <c r="VXP79" s="473"/>
      <c r="VXQ79" s="473"/>
      <c r="VXR79" s="473"/>
      <c r="VXS79" s="473"/>
      <c r="VXT79" s="473"/>
      <c r="VXU79" s="473"/>
      <c r="VXV79" s="473"/>
      <c r="VXW79" s="473"/>
      <c r="VXX79" s="473"/>
      <c r="VXY79" s="473"/>
      <c r="VXZ79" s="473"/>
      <c r="VYA79" s="473"/>
      <c r="VYB79" s="473"/>
      <c r="VYC79" s="473"/>
      <c r="VYD79" s="473"/>
      <c r="VYE79" s="473"/>
      <c r="VYF79" s="473"/>
      <c r="VYG79" s="473"/>
      <c r="VYH79" s="473"/>
      <c r="VYI79" s="473"/>
      <c r="VYJ79" s="473"/>
      <c r="VYK79" s="473"/>
      <c r="VYL79" s="473"/>
      <c r="VYM79" s="473"/>
      <c r="VYN79" s="473"/>
      <c r="VYO79" s="473"/>
      <c r="VYP79" s="473"/>
      <c r="VYQ79" s="473"/>
      <c r="VYR79" s="473"/>
      <c r="VYS79" s="473"/>
      <c r="VYT79" s="473"/>
      <c r="VYU79" s="473"/>
      <c r="VYV79" s="473"/>
      <c r="VYW79" s="473"/>
      <c r="VYX79" s="473"/>
      <c r="VYY79" s="473"/>
      <c r="VYZ79" s="473"/>
      <c r="VZA79" s="473"/>
      <c r="VZB79" s="473"/>
      <c r="VZC79" s="473"/>
      <c r="VZD79" s="473"/>
      <c r="VZE79" s="473"/>
      <c r="VZF79" s="473"/>
      <c r="VZG79" s="473"/>
      <c r="VZH79" s="473"/>
      <c r="VZI79" s="473"/>
      <c r="VZJ79" s="473"/>
      <c r="VZK79" s="473"/>
      <c r="VZL79" s="473"/>
      <c r="VZM79" s="473"/>
      <c r="VZN79" s="473"/>
      <c r="VZO79" s="473"/>
      <c r="VZP79" s="473"/>
      <c r="VZQ79" s="473"/>
      <c r="VZR79" s="473"/>
      <c r="VZS79" s="473"/>
      <c r="VZT79" s="473"/>
      <c r="VZU79" s="473"/>
      <c r="VZV79" s="473"/>
      <c r="VZW79" s="473"/>
      <c r="VZX79" s="473"/>
      <c r="VZY79" s="473"/>
      <c r="VZZ79" s="473"/>
      <c r="WAA79" s="473"/>
      <c r="WAB79" s="473"/>
      <c r="WAC79" s="473"/>
      <c r="WAD79" s="473"/>
      <c r="WAE79" s="473"/>
      <c r="WAF79" s="473"/>
      <c r="WAG79" s="473"/>
      <c r="WAH79" s="473"/>
      <c r="WAI79" s="473"/>
      <c r="WAJ79" s="473"/>
      <c r="WAK79" s="473"/>
      <c r="WAL79" s="473"/>
      <c r="WAM79" s="473"/>
      <c r="WAN79" s="473"/>
      <c r="WAO79" s="473"/>
      <c r="WAP79" s="473"/>
      <c r="WAQ79" s="473"/>
      <c r="WAR79" s="473"/>
      <c r="WAS79" s="473"/>
      <c r="WAT79" s="473"/>
      <c r="WAU79" s="473"/>
      <c r="WAV79" s="473"/>
      <c r="WAW79" s="473"/>
      <c r="WAX79" s="473"/>
      <c r="WAY79" s="473"/>
      <c r="WAZ79" s="473"/>
      <c r="WBA79" s="473"/>
      <c r="WBB79" s="473"/>
      <c r="WBC79" s="473"/>
      <c r="WBD79" s="473"/>
      <c r="WBE79" s="473"/>
      <c r="WBF79" s="473"/>
      <c r="WBG79" s="473"/>
      <c r="WBH79" s="473"/>
      <c r="WBI79" s="473"/>
      <c r="WBJ79" s="473"/>
      <c r="WBK79" s="473"/>
      <c r="WBL79" s="473"/>
      <c r="WBM79" s="473"/>
      <c r="WBN79" s="473"/>
      <c r="WBO79" s="473"/>
      <c r="WBP79" s="473"/>
      <c r="WBQ79" s="473"/>
      <c r="WBR79" s="473"/>
      <c r="WBS79" s="473"/>
      <c r="WBT79" s="473"/>
      <c r="WBU79" s="473"/>
      <c r="WBV79" s="473"/>
      <c r="WBW79" s="473"/>
      <c r="WBX79" s="473"/>
      <c r="WBY79" s="473"/>
      <c r="WBZ79" s="473"/>
      <c r="WCA79" s="473"/>
      <c r="WCB79" s="473"/>
      <c r="WCC79" s="473"/>
      <c r="WCD79" s="473"/>
      <c r="WCE79" s="473"/>
      <c r="WCF79" s="473"/>
      <c r="WCG79" s="473"/>
      <c r="WCH79" s="473"/>
      <c r="WCI79" s="473"/>
      <c r="WCJ79" s="473"/>
      <c r="WCK79" s="473"/>
      <c r="WCL79" s="473"/>
      <c r="WCM79" s="473"/>
      <c r="WCN79" s="473"/>
      <c r="WCO79" s="473"/>
      <c r="WCP79" s="473"/>
      <c r="WCQ79" s="473"/>
      <c r="WCR79" s="473"/>
      <c r="WCS79" s="473"/>
      <c r="WCT79" s="473"/>
      <c r="WCU79" s="473"/>
      <c r="WCV79" s="473"/>
      <c r="WCW79" s="473"/>
      <c r="WCX79" s="473"/>
      <c r="WCY79" s="473"/>
      <c r="WCZ79" s="473"/>
      <c r="WDA79" s="473"/>
      <c r="WDB79" s="473"/>
      <c r="WDC79" s="473"/>
      <c r="WDD79" s="473"/>
      <c r="WDE79" s="473"/>
      <c r="WDF79" s="473"/>
      <c r="WDG79" s="473"/>
      <c r="WDH79" s="473"/>
      <c r="WDI79" s="473"/>
      <c r="WDJ79" s="473"/>
      <c r="WDK79" s="473"/>
      <c r="WDL79" s="473"/>
      <c r="WDM79" s="473"/>
      <c r="WDN79" s="473"/>
      <c r="WDO79" s="473"/>
      <c r="WDP79" s="473"/>
      <c r="WDQ79" s="473"/>
      <c r="WDR79" s="473"/>
      <c r="WDS79" s="473"/>
      <c r="WDT79" s="473"/>
      <c r="WDU79" s="473"/>
      <c r="WDV79" s="473"/>
      <c r="WDW79" s="473"/>
      <c r="WDX79" s="473"/>
      <c r="WDY79" s="473"/>
      <c r="WDZ79" s="473"/>
      <c r="WEA79" s="473"/>
      <c r="WEB79" s="473"/>
      <c r="WEC79" s="473"/>
      <c r="WED79" s="473"/>
      <c r="WEE79" s="473"/>
      <c r="WEF79" s="473"/>
      <c r="WEG79" s="473"/>
      <c r="WEH79" s="473"/>
      <c r="WEI79" s="473"/>
      <c r="WEJ79" s="473"/>
      <c r="WEK79" s="473"/>
      <c r="WEL79" s="473"/>
      <c r="WEM79" s="473"/>
      <c r="WEN79" s="473"/>
      <c r="WEO79" s="473"/>
      <c r="WEP79" s="473"/>
      <c r="WEQ79" s="473"/>
      <c r="WER79" s="473"/>
      <c r="WES79" s="473"/>
      <c r="WET79" s="473"/>
      <c r="WEU79" s="473"/>
      <c r="WEV79" s="473"/>
      <c r="WEW79" s="473"/>
      <c r="WEX79" s="473"/>
      <c r="WEY79" s="473"/>
      <c r="WEZ79" s="473"/>
      <c r="WFA79" s="473"/>
      <c r="WFB79" s="473"/>
      <c r="WFC79" s="473"/>
      <c r="WFD79" s="473"/>
      <c r="WFE79" s="473"/>
      <c r="WFF79" s="473"/>
      <c r="WFG79" s="473"/>
      <c r="WFH79" s="473"/>
      <c r="WFI79" s="473"/>
      <c r="WFJ79" s="473"/>
      <c r="WFK79" s="473"/>
      <c r="WFL79" s="473"/>
      <c r="WFM79" s="473"/>
      <c r="WFN79" s="473"/>
      <c r="WFO79" s="473"/>
      <c r="WFP79" s="473"/>
      <c r="WFQ79" s="473"/>
      <c r="WFR79" s="473"/>
      <c r="WFS79" s="473"/>
      <c r="WFT79" s="473"/>
      <c r="WFU79" s="473"/>
      <c r="WFV79" s="473"/>
      <c r="WFW79" s="473"/>
      <c r="WFX79" s="473"/>
      <c r="WFY79" s="473"/>
      <c r="WFZ79" s="473"/>
      <c r="WGA79" s="473"/>
      <c r="WGB79" s="473"/>
      <c r="WGC79" s="473"/>
      <c r="WGD79" s="473"/>
      <c r="WGE79" s="473"/>
      <c r="WGF79" s="473"/>
      <c r="WGG79" s="473"/>
      <c r="WGH79" s="473"/>
      <c r="WGI79" s="473"/>
      <c r="WGJ79" s="473"/>
      <c r="WGK79" s="473"/>
      <c r="WGL79" s="473"/>
      <c r="WGM79" s="473"/>
      <c r="WGN79" s="473"/>
      <c r="WGO79" s="473"/>
      <c r="WGP79" s="473"/>
      <c r="WGQ79" s="473"/>
      <c r="WGR79" s="473"/>
      <c r="WGS79" s="473"/>
      <c r="WGT79" s="473"/>
      <c r="WGU79" s="473"/>
      <c r="WGV79" s="473"/>
      <c r="WGW79" s="473"/>
      <c r="WGX79" s="473"/>
      <c r="WGY79" s="473"/>
      <c r="WGZ79" s="473"/>
      <c r="WHA79" s="473"/>
      <c r="WHB79" s="473"/>
      <c r="WHC79" s="473"/>
      <c r="WHD79" s="473"/>
      <c r="WHE79" s="473"/>
      <c r="WHF79" s="473"/>
      <c r="WHG79" s="473"/>
      <c r="WHH79" s="473"/>
      <c r="WHI79" s="473"/>
      <c r="WHJ79" s="473"/>
      <c r="WHK79" s="473"/>
      <c r="WHL79" s="473"/>
      <c r="WHM79" s="473"/>
      <c r="WHN79" s="473"/>
      <c r="WHO79" s="473"/>
      <c r="WHP79" s="473"/>
      <c r="WHQ79" s="473"/>
      <c r="WHR79" s="473"/>
      <c r="WHS79" s="473"/>
      <c r="WHT79" s="473"/>
      <c r="WHU79" s="473"/>
      <c r="WHV79" s="473"/>
      <c r="WHW79" s="473"/>
      <c r="WHX79" s="473"/>
      <c r="WHY79" s="473"/>
      <c r="WHZ79" s="473"/>
      <c r="WIA79" s="473"/>
      <c r="WIB79" s="473"/>
      <c r="WIC79" s="473"/>
      <c r="WID79" s="473"/>
      <c r="WIE79" s="473"/>
      <c r="WIF79" s="473"/>
      <c r="WIG79" s="473"/>
      <c r="WIH79" s="473"/>
      <c r="WII79" s="473"/>
      <c r="WIJ79" s="473"/>
      <c r="WIK79" s="473"/>
      <c r="WIL79" s="473"/>
      <c r="WIM79" s="473"/>
      <c r="WIN79" s="473"/>
      <c r="WIO79" s="473"/>
      <c r="WIP79" s="473"/>
      <c r="WIQ79" s="473"/>
      <c r="WIR79" s="473"/>
      <c r="WIS79" s="473"/>
      <c r="WIT79" s="473"/>
      <c r="WIU79" s="473"/>
      <c r="WIV79" s="473"/>
      <c r="WIW79" s="473"/>
      <c r="WIX79" s="473"/>
      <c r="WIY79" s="473"/>
      <c r="WIZ79" s="473"/>
      <c r="WJA79" s="473"/>
      <c r="WJB79" s="473"/>
      <c r="WJC79" s="473"/>
      <c r="WJD79" s="473"/>
      <c r="WJE79" s="473"/>
      <c r="WJF79" s="473"/>
      <c r="WJG79" s="473"/>
      <c r="WJH79" s="473"/>
      <c r="WJI79" s="473"/>
      <c r="WJJ79" s="473"/>
      <c r="WJK79" s="473"/>
      <c r="WJL79" s="473"/>
      <c r="WJM79" s="473"/>
      <c r="WJN79" s="473"/>
      <c r="WJO79" s="473"/>
      <c r="WJP79" s="473"/>
      <c r="WJQ79" s="473"/>
      <c r="WJR79" s="473"/>
      <c r="WJS79" s="473"/>
      <c r="WJT79" s="473"/>
      <c r="WJU79" s="473"/>
      <c r="WJV79" s="473"/>
      <c r="WJW79" s="473"/>
      <c r="WJX79" s="473"/>
      <c r="WJY79" s="473"/>
      <c r="WJZ79" s="473"/>
      <c r="WKA79" s="473"/>
      <c r="WKB79" s="473"/>
      <c r="WKC79" s="473"/>
      <c r="WKD79" s="473"/>
      <c r="WKE79" s="473"/>
      <c r="WKF79" s="473"/>
      <c r="WKG79" s="473"/>
      <c r="WKH79" s="473"/>
      <c r="WKI79" s="473"/>
      <c r="WKJ79" s="473"/>
      <c r="WKK79" s="473"/>
      <c r="WKL79" s="473"/>
      <c r="WKM79" s="473"/>
      <c r="WKN79" s="473"/>
      <c r="WKO79" s="473"/>
      <c r="WKP79" s="473"/>
      <c r="WKQ79" s="473"/>
      <c r="WKR79" s="473"/>
      <c r="WKS79" s="473"/>
      <c r="WKT79" s="473"/>
      <c r="WKU79" s="473"/>
      <c r="WKV79" s="473"/>
      <c r="WKW79" s="473"/>
      <c r="WKX79" s="473"/>
      <c r="WKY79" s="473"/>
      <c r="WKZ79" s="473"/>
      <c r="WLA79" s="473"/>
      <c r="WLB79" s="473"/>
      <c r="WLC79" s="473"/>
      <c r="WLD79" s="473"/>
      <c r="WLE79" s="473"/>
      <c r="WLF79" s="473"/>
      <c r="WLG79" s="473"/>
      <c r="WLH79" s="473"/>
      <c r="WLI79" s="473"/>
      <c r="WLJ79" s="473"/>
      <c r="WLK79" s="473"/>
      <c r="WLL79" s="473"/>
      <c r="WLM79" s="473"/>
      <c r="WLN79" s="473"/>
      <c r="WLO79" s="473"/>
      <c r="WLP79" s="473"/>
      <c r="WLQ79" s="473"/>
      <c r="WLR79" s="473"/>
      <c r="WLS79" s="473"/>
      <c r="WLT79" s="473"/>
      <c r="WLU79" s="473"/>
      <c r="WLV79" s="473"/>
      <c r="WLW79" s="473"/>
      <c r="WLX79" s="473"/>
      <c r="WLY79" s="473"/>
      <c r="WLZ79" s="473"/>
      <c r="WMA79" s="473"/>
      <c r="WMB79" s="473"/>
      <c r="WMC79" s="473"/>
      <c r="WMD79" s="473"/>
      <c r="WME79" s="473"/>
      <c r="WMF79" s="473"/>
      <c r="WMG79" s="473"/>
      <c r="WMH79" s="473"/>
      <c r="WMI79" s="473"/>
      <c r="WMJ79" s="473"/>
      <c r="WMK79" s="473"/>
      <c r="WML79" s="473"/>
      <c r="WMM79" s="473"/>
      <c r="WMN79" s="473"/>
      <c r="WMO79" s="473"/>
      <c r="WMP79" s="473"/>
      <c r="WMQ79" s="473"/>
      <c r="WMR79" s="473"/>
      <c r="WMS79" s="473"/>
      <c r="WMT79" s="473"/>
      <c r="WMU79" s="473"/>
      <c r="WMV79" s="473"/>
      <c r="WMW79" s="473"/>
      <c r="WMX79" s="473"/>
      <c r="WMY79" s="473"/>
      <c r="WMZ79" s="473"/>
      <c r="WNA79" s="473"/>
      <c r="WNB79" s="473"/>
      <c r="WNC79" s="473"/>
      <c r="WND79" s="473"/>
      <c r="WNE79" s="473"/>
      <c r="WNF79" s="473"/>
      <c r="WNG79" s="473"/>
      <c r="WNH79" s="473"/>
      <c r="WNI79" s="473"/>
      <c r="WNJ79" s="473"/>
      <c r="WNK79" s="473"/>
      <c r="WNL79" s="473"/>
      <c r="WNM79" s="473"/>
      <c r="WNN79" s="473"/>
      <c r="WNO79" s="473"/>
      <c r="WNP79" s="473"/>
      <c r="WNQ79" s="473"/>
      <c r="WNR79" s="473"/>
      <c r="WNS79" s="473"/>
      <c r="WNT79" s="473"/>
      <c r="WNU79" s="473"/>
      <c r="WNV79" s="473"/>
      <c r="WNW79" s="473"/>
      <c r="WNX79" s="473"/>
      <c r="WNY79" s="473"/>
      <c r="WNZ79" s="473"/>
      <c r="WOA79" s="473"/>
      <c r="WOB79" s="473"/>
      <c r="WOC79" s="473"/>
      <c r="WOD79" s="473"/>
      <c r="WOE79" s="473"/>
      <c r="WOF79" s="473"/>
      <c r="WOG79" s="473"/>
      <c r="WOH79" s="473"/>
      <c r="WOI79" s="473"/>
      <c r="WOJ79" s="473"/>
      <c r="WOK79" s="473"/>
      <c r="WOL79" s="473"/>
      <c r="WOM79" s="473"/>
      <c r="WON79" s="473"/>
      <c r="WOO79" s="473"/>
      <c r="WOP79" s="473"/>
      <c r="WOQ79" s="473"/>
      <c r="WOR79" s="473"/>
      <c r="WOS79" s="473"/>
      <c r="WOT79" s="473"/>
      <c r="WOU79" s="473"/>
      <c r="WOV79" s="473"/>
      <c r="WOW79" s="473"/>
      <c r="WOX79" s="473"/>
      <c r="WOY79" s="473"/>
      <c r="WOZ79" s="473"/>
      <c r="WPA79" s="473"/>
      <c r="WPB79" s="473"/>
      <c r="WPC79" s="473"/>
      <c r="WPD79" s="473"/>
      <c r="WPE79" s="473"/>
      <c r="WPF79" s="473"/>
      <c r="WPG79" s="473"/>
      <c r="WPH79" s="473"/>
      <c r="WPI79" s="473"/>
      <c r="WPJ79" s="473"/>
      <c r="WPK79" s="473"/>
      <c r="WPL79" s="473"/>
      <c r="WPM79" s="473"/>
      <c r="WPN79" s="473"/>
      <c r="WPO79" s="473"/>
      <c r="WPP79" s="473"/>
      <c r="WPQ79" s="473"/>
      <c r="WPR79" s="473"/>
      <c r="WPS79" s="473"/>
      <c r="WPT79" s="473"/>
      <c r="WPU79" s="473"/>
      <c r="WPV79" s="473"/>
      <c r="WPW79" s="473"/>
      <c r="WPX79" s="473"/>
      <c r="WPY79" s="473"/>
      <c r="WPZ79" s="473"/>
      <c r="WQA79" s="473"/>
      <c r="WQB79" s="473"/>
      <c r="WQC79" s="473"/>
      <c r="WQD79" s="473"/>
      <c r="WQE79" s="473"/>
      <c r="WQF79" s="473"/>
      <c r="WQG79" s="473"/>
      <c r="WQH79" s="473"/>
      <c r="WQI79" s="473"/>
      <c r="WQJ79" s="473"/>
      <c r="WQK79" s="473"/>
      <c r="WQL79" s="473"/>
      <c r="WQM79" s="473"/>
      <c r="WQN79" s="473"/>
      <c r="WQO79" s="473"/>
      <c r="WQP79" s="473"/>
      <c r="WQQ79" s="473"/>
      <c r="WQR79" s="473"/>
      <c r="WQS79" s="473"/>
      <c r="WQT79" s="473"/>
      <c r="WQU79" s="473"/>
      <c r="WQV79" s="473"/>
      <c r="WQW79" s="473"/>
      <c r="WQX79" s="473"/>
      <c r="WQY79" s="473"/>
      <c r="WQZ79" s="473"/>
      <c r="WRA79" s="473"/>
      <c r="WRB79" s="473"/>
      <c r="WRC79" s="473"/>
      <c r="WRD79" s="473"/>
      <c r="WRE79" s="473"/>
      <c r="WRF79" s="473"/>
      <c r="WRG79" s="473"/>
      <c r="WRH79" s="473"/>
      <c r="WRI79" s="473"/>
      <c r="WRJ79" s="473"/>
      <c r="WRK79" s="473"/>
      <c r="WRL79" s="473"/>
      <c r="WRM79" s="473"/>
      <c r="WRN79" s="473"/>
      <c r="WRO79" s="473"/>
      <c r="WRP79" s="473"/>
      <c r="WRQ79" s="473"/>
      <c r="WRR79" s="473"/>
      <c r="WRS79" s="473"/>
      <c r="WRT79" s="473"/>
      <c r="WRU79" s="473"/>
      <c r="WRV79" s="473"/>
      <c r="WRW79" s="473"/>
      <c r="WRX79" s="473"/>
      <c r="WRY79" s="473"/>
      <c r="WRZ79" s="473"/>
      <c r="WSA79" s="473"/>
      <c r="WSB79" s="473"/>
      <c r="WSC79" s="473"/>
      <c r="WSD79" s="473"/>
      <c r="WSE79" s="473"/>
      <c r="WSF79" s="473"/>
      <c r="WSG79" s="473"/>
      <c r="WSH79" s="473"/>
      <c r="WSI79" s="473"/>
      <c r="WSJ79" s="473"/>
      <c r="WSK79" s="473"/>
      <c r="WSL79" s="473"/>
      <c r="WSM79" s="473"/>
      <c r="WSN79" s="473"/>
      <c r="WSO79" s="473"/>
      <c r="WSP79" s="473"/>
      <c r="WSQ79" s="473"/>
      <c r="WSR79" s="473"/>
      <c r="WSS79" s="473"/>
      <c r="WST79" s="473"/>
      <c r="WSU79" s="473"/>
      <c r="WSV79" s="473"/>
      <c r="WSW79" s="473"/>
      <c r="WSX79" s="473"/>
      <c r="WSY79" s="473"/>
      <c r="WSZ79" s="473"/>
      <c r="WTA79" s="473"/>
      <c r="WTB79" s="473"/>
      <c r="WTC79" s="473"/>
      <c r="WTD79" s="473"/>
      <c r="WTE79" s="473"/>
      <c r="WTF79" s="473"/>
      <c r="WTG79" s="473"/>
      <c r="WTH79" s="473"/>
      <c r="WTI79" s="473"/>
      <c r="WTJ79" s="473"/>
      <c r="WTK79" s="473"/>
      <c r="WTL79" s="473"/>
      <c r="WTM79" s="473"/>
      <c r="WTN79" s="473"/>
      <c r="WTO79" s="473"/>
      <c r="WTP79" s="473"/>
      <c r="WTQ79" s="473"/>
      <c r="WTR79" s="473"/>
      <c r="WTS79" s="473"/>
      <c r="WTT79" s="473"/>
      <c r="WTU79" s="473"/>
      <c r="WTV79" s="473"/>
      <c r="WTW79" s="473"/>
      <c r="WTX79" s="473"/>
      <c r="WTY79" s="473"/>
      <c r="WTZ79" s="473"/>
      <c r="WUA79" s="473"/>
      <c r="WUB79" s="473"/>
      <c r="WUC79" s="473"/>
      <c r="WUD79" s="473"/>
      <c r="WUE79" s="473"/>
      <c r="WUF79" s="473"/>
      <c r="WUG79" s="473"/>
      <c r="WUH79" s="473"/>
      <c r="WUI79" s="473"/>
      <c r="WUJ79" s="473"/>
      <c r="WUK79" s="473"/>
      <c r="WUL79" s="473"/>
      <c r="WUM79" s="473"/>
      <c r="WUN79" s="473"/>
      <c r="WUO79" s="473"/>
      <c r="WUP79" s="473"/>
      <c r="WUQ79" s="473"/>
      <c r="WUR79" s="473"/>
      <c r="WUS79" s="473"/>
      <c r="WUT79" s="473"/>
      <c r="WUU79" s="473"/>
      <c r="WUV79" s="473"/>
      <c r="WUW79" s="473"/>
      <c r="WUX79" s="473"/>
      <c r="WUY79" s="473"/>
      <c r="WUZ79" s="473"/>
      <c r="WVA79" s="473"/>
      <c r="WVB79" s="473"/>
      <c r="WVC79" s="473"/>
      <c r="WVD79" s="473"/>
      <c r="WVE79" s="473"/>
      <c r="WVF79" s="473"/>
      <c r="WVG79" s="473"/>
      <c r="WVH79" s="473"/>
      <c r="WVI79" s="473"/>
      <c r="WVJ79" s="473"/>
      <c r="WVK79" s="473"/>
      <c r="WVL79" s="473"/>
      <c r="WVM79" s="473"/>
      <c r="WVN79" s="473"/>
      <c r="WVO79" s="473"/>
      <c r="WVP79" s="473"/>
      <c r="WVQ79" s="473"/>
      <c r="WVR79" s="473"/>
      <c r="WVS79" s="473"/>
      <c r="WVT79" s="473"/>
      <c r="WVU79" s="473"/>
      <c r="WVV79" s="473"/>
      <c r="WVW79" s="473"/>
      <c r="WVX79" s="473"/>
      <c r="WVY79" s="473"/>
      <c r="WVZ79" s="473"/>
      <c r="WWA79" s="473"/>
      <c r="WWB79" s="473"/>
      <c r="WWC79" s="473"/>
      <c r="WWD79" s="473"/>
      <c r="WWE79" s="473"/>
      <c r="WWF79" s="473"/>
      <c r="WWG79" s="473"/>
      <c r="WWH79" s="473"/>
      <c r="WWI79" s="473"/>
      <c r="WWJ79" s="473"/>
      <c r="WWK79" s="473"/>
      <c r="WWL79" s="473"/>
      <c r="WWM79" s="473"/>
      <c r="WWN79" s="473"/>
      <c r="WWO79" s="473"/>
      <c r="WWP79" s="473"/>
      <c r="WWQ79" s="473"/>
      <c r="WWR79" s="473"/>
      <c r="WWS79" s="473"/>
      <c r="WWT79" s="473"/>
      <c r="WWU79" s="473"/>
      <c r="WWV79" s="473"/>
      <c r="WWW79" s="473"/>
      <c r="WWX79" s="473"/>
      <c r="WWY79" s="473"/>
      <c r="WWZ79" s="473"/>
      <c r="WXA79" s="473"/>
      <c r="WXB79" s="473"/>
      <c r="WXC79" s="473"/>
      <c r="WXD79" s="473"/>
      <c r="WXE79" s="473"/>
      <c r="WXF79" s="473"/>
      <c r="WXG79" s="473"/>
      <c r="WXH79" s="473"/>
      <c r="WXI79" s="473"/>
      <c r="WXJ79" s="473"/>
      <c r="WXK79" s="473"/>
      <c r="WXL79" s="473"/>
      <c r="WXM79" s="473"/>
      <c r="WXN79" s="473"/>
      <c r="WXO79" s="473"/>
      <c r="WXP79" s="473"/>
      <c r="WXQ79" s="473"/>
      <c r="WXR79" s="473"/>
      <c r="WXS79" s="473"/>
      <c r="WXT79" s="473"/>
      <c r="WXU79" s="473"/>
      <c r="WXV79" s="473"/>
      <c r="WXW79" s="473"/>
      <c r="WXX79" s="473"/>
      <c r="WXY79" s="473"/>
      <c r="WXZ79" s="473"/>
      <c r="WYA79" s="473"/>
      <c r="WYB79" s="473"/>
      <c r="WYC79" s="473"/>
      <c r="WYD79" s="473"/>
      <c r="WYE79" s="473"/>
      <c r="WYF79" s="473"/>
      <c r="WYG79" s="473"/>
      <c r="WYH79" s="473"/>
      <c r="WYI79" s="473"/>
      <c r="WYJ79" s="473"/>
      <c r="WYK79" s="473"/>
      <c r="WYL79" s="473"/>
      <c r="WYM79" s="473"/>
      <c r="WYN79" s="473"/>
      <c r="WYO79" s="473"/>
      <c r="WYP79" s="473"/>
      <c r="WYQ79" s="473"/>
      <c r="WYR79" s="473"/>
      <c r="WYS79" s="473"/>
      <c r="WYT79" s="473"/>
      <c r="WYU79" s="473"/>
      <c r="WYV79" s="473"/>
      <c r="WYW79" s="473"/>
      <c r="WYX79" s="473"/>
      <c r="WYY79" s="473"/>
      <c r="WYZ79" s="473"/>
      <c r="WZA79" s="473"/>
      <c r="WZB79" s="473"/>
      <c r="WZC79" s="473"/>
      <c r="WZD79" s="473"/>
      <c r="WZE79" s="473"/>
      <c r="WZF79" s="473"/>
      <c r="WZG79" s="473"/>
      <c r="WZH79" s="473"/>
      <c r="WZI79" s="473"/>
      <c r="WZJ79" s="473"/>
      <c r="WZK79" s="473"/>
      <c r="WZL79" s="473"/>
      <c r="WZM79" s="473"/>
      <c r="WZN79" s="473"/>
      <c r="WZO79" s="473"/>
      <c r="WZP79" s="473"/>
      <c r="WZQ79" s="473"/>
      <c r="WZR79" s="473"/>
      <c r="WZS79" s="473"/>
      <c r="WZT79" s="473"/>
      <c r="WZU79" s="473"/>
      <c r="WZV79" s="473"/>
      <c r="WZW79" s="473"/>
      <c r="WZX79" s="473"/>
      <c r="WZY79" s="473"/>
      <c r="WZZ79" s="473"/>
      <c r="XAA79" s="473"/>
      <c r="XAB79" s="473"/>
      <c r="XAC79" s="473"/>
      <c r="XAD79" s="473"/>
      <c r="XAE79" s="473"/>
      <c r="XAF79" s="473"/>
      <c r="XAG79" s="473"/>
      <c r="XAH79" s="473"/>
      <c r="XAI79" s="473"/>
      <c r="XAJ79" s="473"/>
      <c r="XAK79" s="473"/>
      <c r="XAL79" s="473"/>
      <c r="XAM79" s="473"/>
      <c r="XAN79" s="473"/>
      <c r="XAO79" s="473"/>
      <c r="XAP79" s="473"/>
      <c r="XAQ79" s="473"/>
      <c r="XAR79" s="473"/>
      <c r="XAS79" s="473"/>
      <c r="XAT79" s="473"/>
      <c r="XAU79" s="473"/>
      <c r="XAV79" s="473"/>
      <c r="XAW79" s="473"/>
      <c r="XAX79" s="473"/>
      <c r="XAY79" s="473"/>
      <c r="XAZ79" s="473"/>
      <c r="XBA79" s="473"/>
      <c r="XBB79" s="473"/>
      <c r="XBC79" s="473"/>
      <c r="XBD79" s="473"/>
      <c r="XBE79" s="473"/>
      <c r="XBF79" s="473"/>
      <c r="XBG79" s="473"/>
      <c r="XBH79" s="473"/>
      <c r="XBI79" s="473"/>
      <c r="XBJ79" s="473"/>
      <c r="XBK79" s="473"/>
      <c r="XBL79" s="473"/>
      <c r="XBM79" s="473"/>
      <c r="XBN79" s="473"/>
      <c r="XBO79" s="473"/>
      <c r="XBP79" s="473"/>
      <c r="XBQ79" s="473"/>
      <c r="XBR79" s="473"/>
      <c r="XBS79" s="473"/>
      <c r="XBT79" s="473"/>
    </row>
    <row r="80" spans="1:16296" s="474" customFormat="1" ht="35.25" customHeight="1" x14ac:dyDescent="0.2">
      <c r="A80" s="644" t="s">
        <v>135</v>
      </c>
      <c r="B80" s="644"/>
      <c r="C80" s="498" t="s">
        <v>134</v>
      </c>
      <c r="D80" s="498" t="s">
        <v>134</v>
      </c>
      <c r="E80" s="495" t="s">
        <v>134</v>
      </c>
      <c r="F80" s="431" t="s">
        <v>134</v>
      </c>
      <c r="G80" s="431" t="s">
        <v>134</v>
      </c>
      <c r="H80" s="494" t="s">
        <v>134</v>
      </c>
      <c r="I80" s="426">
        <v>273213.59000000003</v>
      </c>
      <c r="J80" s="476">
        <f>SUM(K80:M80)</f>
        <v>1970000.0000000002</v>
      </c>
      <c r="K80" s="476">
        <v>0</v>
      </c>
      <c r="L80" s="476">
        <f>L78+L59+L30+L37</f>
        <v>1970000.0000000002</v>
      </c>
      <c r="M80" s="476">
        <v>0</v>
      </c>
      <c r="BC80" s="473"/>
      <c r="BD80" s="473"/>
      <c r="BE80" s="473"/>
      <c r="BF80" s="473"/>
      <c r="BG80" s="473"/>
      <c r="BH80" s="473"/>
      <c r="BI80" s="473"/>
      <c r="BJ80" s="473"/>
      <c r="BK80" s="473"/>
      <c r="BL80" s="473"/>
      <c r="BM80" s="473"/>
      <c r="BN80" s="473"/>
      <c r="BO80" s="473"/>
      <c r="BP80" s="473"/>
      <c r="BQ80" s="473"/>
      <c r="BR80" s="473"/>
      <c r="BS80" s="473"/>
      <c r="BT80" s="473"/>
      <c r="BU80" s="473"/>
      <c r="BV80" s="473"/>
      <c r="BW80" s="473"/>
      <c r="BX80" s="473"/>
      <c r="BY80" s="473"/>
      <c r="BZ80" s="473"/>
      <c r="CA80" s="473"/>
      <c r="CB80" s="473"/>
      <c r="CC80" s="473"/>
      <c r="CD80" s="473"/>
      <c r="CE80" s="473"/>
      <c r="CF80" s="473"/>
      <c r="CG80" s="473"/>
      <c r="CH80" s="473"/>
      <c r="CI80" s="473"/>
      <c r="CJ80" s="473"/>
      <c r="CK80" s="473"/>
      <c r="CL80" s="473"/>
      <c r="CM80" s="473"/>
      <c r="CN80" s="473"/>
      <c r="CO80" s="473"/>
      <c r="CP80" s="473"/>
      <c r="CQ80" s="473"/>
      <c r="CR80" s="473"/>
      <c r="CS80" s="473"/>
      <c r="CT80" s="473"/>
      <c r="CU80" s="473"/>
      <c r="CV80" s="473"/>
      <c r="CW80" s="473"/>
      <c r="CX80" s="473"/>
      <c r="CY80" s="473"/>
      <c r="CZ80" s="473"/>
      <c r="DA80" s="473"/>
      <c r="DB80" s="473"/>
      <c r="DC80" s="473"/>
      <c r="DD80" s="473"/>
      <c r="DE80" s="473"/>
      <c r="DF80" s="473"/>
      <c r="DG80" s="473"/>
      <c r="DH80" s="473"/>
      <c r="DI80" s="473"/>
      <c r="DJ80" s="473"/>
      <c r="DK80" s="473"/>
      <c r="DL80" s="473"/>
      <c r="DM80" s="473"/>
      <c r="DN80" s="473"/>
      <c r="DO80" s="473"/>
      <c r="DP80" s="473"/>
      <c r="DQ80" s="473"/>
      <c r="DR80" s="473"/>
      <c r="DS80" s="473"/>
      <c r="DT80" s="473"/>
      <c r="DU80" s="473"/>
      <c r="DV80" s="473"/>
      <c r="DW80" s="473"/>
      <c r="DX80" s="473"/>
      <c r="DY80" s="473"/>
      <c r="DZ80" s="473"/>
      <c r="EA80" s="473"/>
      <c r="EB80" s="473"/>
      <c r="EC80" s="473"/>
      <c r="ED80" s="473"/>
      <c r="EE80" s="473"/>
      <c r="EF80" s="473"/>
      <c r="EG80" s="473"/>
      <c r="EH80" s="473"/>
      <c r="EI80" s="473"/>
      <c r="EJ80" s="473"/>
      <c r="EK80" s="473"/>
      <c r="EL80" s="473"/>
      <c r="EM80" s="473"/>
      <c r="EN80" s="473"/>
      <c r="EO80" s="473"/>
      <c r="EP80" s="473"/>
      <c r="EQ80" s="473"/>
      <c r="ER80" s="473"/>
      <c r="ES80" s="473"/>
      <c r="ET80" s="473"/>
      <c r="EU80" s="473"/>
      <c r="EV80" s="473"/>
      <c r="EW80" s="473"/>
      <c r="EX80" s="473"/>
      <c r="EY80" s="473"/>
      <c r="EZ80" s="473"/>
      <c r="FA80" s="473"/>
      <c r="FB80" s="473"/>
      <c r="FC80" s="473"/>
      <c r="FD80" s="473"/>
      <c r="FE80" s="473"/>
      <c r="FF80" s="473"/>
      <c r="FG80" s="473"/>
      <c r="FH80" s="473"/>
      <c r="FI80" s="473"/>
      <c r="FJ80" s="473"/>
      <c r="FK80" s="473"/>
      <c r="FL80" s="473"/>
      <c r="FM80" s="473"/>
      <c r="FN80" s="473"/>
      <c r="FO80" s="473"/>
      <c r="FP80" s="473"/>
      <c r="FQ80" s="473"/>
      <c r="FR80" s="473"/>
      <c r="FS80" s="473"/>
      <c r="FT80" s="473"/>
      <c r="FU80" s="473"/>
      <c r="FV80" s="473"/>
      <c r="FW80" s="473"/>
      <c r="FX80" s="473"/>
      <c r="FY80" s="473"/>
      <c r="FZ80" s="473"/>
      <c r="GA80" s="473"/>
      <c r="GB80" s="473"/>
      <c r="GC80" s="473"/>
      <c r="GD80" s="473"/>
      <c r="GE80" s="473"/>
      <c r="GF80" s="473"/>
      <c r="GG80" s="473"/>
      <c r="GH80" s="473"/>
      <c r="GI80" s="473"/>
      <c r="GJ80" s="473"/>
      <c r="GK80" s="473"/>
      <c r="GL80" s="473"/>
      <c r="GM80" s="473"/>
      <c r="GN80" s="473"/>
      <c r="GO80" s="473"/>
      <c r="GP80" s="473"/>
      <c r="GQ80" s="473"/>
      <c r="GR80" s="473"/>
      <c r="GS80" s="473"/>
      <c r="GT80" s="473"/>
      <c r="GU80" s="473"/>
      <c r="GV80" s="473"/>
      <c r="GW80" s="473"/>
      <c r="GX80" s="473"/>
      <c r="GY80" s="473"/>
      <c r="GZ80" s="473"/>
      <c r="HA80" s="473"/>
      <c r="HB80" s="473"/>
      <c r="HC80" s="473"/>
      <c r="HD80" s="473"/>
      <c r="HE80" s="473"/>
      <c r="HF80" s="473"/>
      <c r="HG80" s="473"/>
      <c r="HH80" s="473"/>
      <c r="HI80" s="473"/>
      <c r="HJ80" s="473"/>
      <c r="HK80" s="473"/>
      <c r="HL80" s="473"/>
      <c r="HM80" s="473"/>
      <c r="HN80" s="473"/>
      <c r="HO80" s="473"/>
      <c r="HP80" s="473"/>
      <c r="HQ80" s="473"/>
      <c r="HR80" s="473"/>
      <c r="HS80" s="473"/>
      <c r="HT80" s="473"/>
      <c r="HU80" s="473"/>
      <c r="HV80" s="473"/>
      <c r="HW80" s="473"/>
      <c r="HX80" s="473"/>
      <c r="HY80" s="473"/>
      <c r="HZ80" s="473"/>
      <c r="IA80" s="473"/>
      <c r="IB80" s="473"/>
      <c r="IC80" s="473"/>
      <c r="ID80" s="473"/>
      <c r="IE80" s="473"/>
      <c r="IF80" s="473"/>
      <c r="IG80" s="473"/>
      <c r="IH80" s="473"/>
      <c r="II80" s="473"/>
      <c r="IJ80" s="473"/>
      <c r="IK80" s="473"/>
      <c r="IL80" s="473"/>
      <c r="IM80" s="473"/>
      <c r="IN80" s="473"/>
      <c r="IO80" s="473"/>
      <c r="IP80" s="473"/>
      <c r="IQ80" s="473"/>
      <c r="IR80" s="473"/>
      <c r="IS80" s="473"/>
      <c r="IT80" s="473"/>
      <c r="IU80" s="473"/>
      <c r="IV80" s="473"/>
      <c r="IW80" s="473"/>
      <c r="IX80" s="473"/>
      <c r="IY80" s="473"/>
      <c r="IZ80" s="473"/>
      <c r="JA80" s="473"/>
      <c r="JB80" s="473"/>
      <c r="JC80" s="473"/>
      <c r="JD80" s="473"/>
      <c r="JE80" s="473"/>
      <c r="JF80" s="473"/>
      <c r="JG80" s="473"/>
      <c r="JH80" s="473"/>
      <c r="JI80" s="473"/>
      <c r="JJ80" s="473"/>
      <c r="JK80" s="473"/>
      <c r="JL80" s="473"/>
      <c r="JM80" s="473"/>
      <c r="JN80" s="473"/>
      <c r="JO80" s="473"/>
      <c r="JP80" s="473"/>
      <c r="JQ80" s="473"/>
      <c r="JR80" s="473"/>
      <c r="JS80" s="473"/>
      <c r="JT80" s="473"/>
      <c r="JU80" s="473"/>
      <c r="JV80" s="473"/>
      <c r="JW80" s="473"/>
      <c r="JX80" s="473"/>
      <c r="JY80" s="473"/>
      <c r="JZ80" s="473"/>
      <c r="KA80" s="473"/>
      <c r="KB80" s="473"/>
      <c r="KC80" s="473"/>
      <c r="KD80" s="473"/>
      <c r="KE80" s="473"/>
      <c r="KF80" s="473"/>
      <c r="KG80" s="473"/>
      <c r="KH80" s="473"/>
      <c r="KI80" s="473"/>
      <c r="KJ80" s="473"/>
      <c r="KK80" s="473"/>
      <c r="KL80" s="473"/>
      <c r="KM80" s="473"/>
      <c r="KN80" s="473"/>
      <c r="KO80" s="473"/>
      <c r="KP80" s="473"/>
      <c r="KQ80" s="473"/>
      <c r="KR80" s="473"/>
      <c r="KS80" s="473"/>
      <c r="KT80" s="473"/>
      <c r="KU80" s="473"/>
      <c r="KV80" s="473"/>
      <c r="KW80" s="473"/>
      <c r="KX80" s="473"/>
      <c r="KY80" s="473"/>
      <c r="KZ80" s="473"/>
      <c r="LA80" s="473"/>
      <c r="LB80" s="473"/>
      <c r="LC80" s="473"/>
      <c r="LD80" s="473"/>
      <c r="LE80" s="473"/>
      <c r="LF80" s="473"/>
      <c r="LG80" s="473"/>
      <c r="LH80" s="473"/>
      <c r="LI80" s="473"/>
      <c r="LJ80" s="473"/>
      <c r="LK80" s="473"/>
      <c r="LL80" s="473"/>
      <c r="LM80" s="473"/>
      <c r="LN80" s="473"/>
      <c r="LO80" s="473"/>
      <c r="LP80" s="473"/>
      <c r="LQ80" s="473"/>
      <c r="LR80" s="473"/>
      <c r="LS80" s="473"/>
      <c r="LT80" s="473"/>
      <c r="LU80" s="473"/>
      <c r="LV80" s="473"/>
      <c r="LW80" s="473"/>
      <c r="LX80" s="473"/>
      <c r="LY80" s="473"/>
      <c r="LZ80" s="473"/>
      <c r="MA80" s="473"/>
      <c r="MB80" s="473"/>
      <c r="MC80" s="473"/>
      <c r="MD80" s="473"/>
      <c r="ME80" s="473"/>
      <c r="MF80" s="473"/>
      <c r="MG80" s="473"/>
      <c r="MH80" s="473"/>
      <c r="MI80" s="473"/>
      <c r="MJ80" s="473"/>
      <c r="MK80" s="473"/>
      <c r="ML80" s="473"/>
      <c r="MM80" s="473"/>
      <c r="MN80" s="473"/>
      <c r="MO80" s="473"/>
      <c r="MP80" s="473"/>
      <c r="MQ80" s="473"/>
      <c r="MR80" s="473"/>
      <c r="MS80" s="473"/>
      <c r="MT80" s="473"/>
      <c r="MU80" s="473"/>
      <c r="MV80" s="473"/>
      <c r="MW80" s="473"/>
      <c r="MX80" s="473"/>
      <c r="MY80" s="473"/>
      <c r="MZ80" s="473"/>
      <c r="NA80" s="473"/>
      <c r="NB80" s="473"/>
      <c r="NC80" s="473"/>
      <c r="ND80" s="473"/>
      <c r="NE80" s="473"/>
      <c r="NF80" s="473"/>
      <c r="NG80" s="473"/>
      <c r="NH80" s="473"/>
      <c r="NI80" s="473"/>
      <c r="NJ80" s="473"/>
      <c r="NK80" s="473"/>
      <c r="NL80" s="473"/>
      <c r="NM80" s="473"/>
      <c r="NN80" s="473"/>
      <c r="NO80" s="473"/>
      <c r="NP80" s="473"/>
      <c r="NQ80" s="473"/>
      <c r="NR80" s="473"/>
      <c r="NS80" s="473"/>
      <c r="NT80" s="473"/>
      <c r="NU80" s="473"/>
      <c r="NV80" s="473"/>
      <c r="NW80" s="473"/>
      <c r="NX80" s="473"/>
      <c r="NY80" s="473"/>
      <c r="NZ80" s="473"/>
      <c r="OA80" s="473"/>
      <c r="OB80" s="473"/>
      <c r="OC80" s="473"/>
      <c r="OD80" s="473"/>
      <c r="OE80" s="473"/>
      <c r="OF80" s="473"/>
      <c r="OG80" s="473"/>
      <c r="OH80" s="473"/>
      <c r="OI80" s="473"/>
      <c r="OJ80" s="473"/>
      <c r="OK80" s="473"/>
      <c r="OL80" s="473"/>
      <c r="OM80" s="473"/>
      <c r="ON80" s="473"/>
      <c r="OO80" s="473"/>
      <c r="OP80" s="473"/>
      <c r="OQ80" s="473"/>
      <c r="OR80" s="473"/>
      <c r="OS80" s="473"/>
      <c r="OT80" s="473"/>
      <c r="OU80" s="473"/>
      <c r="OV80" s="473"/>
      <c r="OW80" s="473"/>
      <c r="OX80" s="473"/>
      <c r="OY80" s="473"/>
      <c r="OZ80" s="473"/>
      <c r="PA80" s="473"/>
      <c r="PB80" s="473"/>
      <c r="PC80" s="473"/>
      <c r="PD80" s="473"/>
      <c r="PE80" s="473"/>
      <c r="PF80" s="473"/>
      <c r="PG80" s="473"/>
      <c r="PH80" s="473"/>
      <c r="PI80" s="473"/>
      <c r="PJ80" s="473"/>
      <c r="PK80" s="473"/>
      <c r="PL80" s="473"/>
      <c r="PM80" s="473"/>
      <c r="PN80" s="473"/>
      <c r="PO80" s="473"/>
      <c r="PP80" s="473"/>
      <c r="PQ80" s="473"/>
      <c r="PR80" s="473"/>
      <c r="PS80" s="473"/>
      <c r="PT80" s="473"/>
      <c r="PU80" s="473"/>
      <c r="PV80" s="473"/>
      <c r="PW80" s="473"/>
      <c r="PX80" s="473"/>
      <c r="PY80" s="473"/>
      <c r="PZ80" s="473"/>
      <c r="QA80" s="473"/>
      <c r="QB80" s="473"/>
      <c r="QC80" s="473"/>
      <c r="QD80" s="473"/>
      <c r="QE80" s="473"/>
      <c r="QF80" s="473"/>
      <c r="QG80" s="473"/>
      <c r="QH80" s="473"/>
      <c r="QI80" s="473"/>
      <c r="QJ80" s="473"/>
      <c r="QK80" s="473"/>
      <c r="QL80" s="473"/>
      <c r="QM80" s="473"/>
      <c r="QN80" s="473"/>
      <c r="QO80" s="473"/>
      <c r="QP80" s="473"/>
      <c r="QQ80" s="473"/>
      <c r="QR80" s="473"/>
      <c r="QS80" s="473"/>
      <c r="QT80" s="473"/>
      <c r="QU80" s="473"/>
      <c r="QV80" s="473"/>
      <c r="QW80" s="473"/>
      <c r="QX80" s="473"/>
      <c r="QY80" s="473"/>
      <c r="QZ80" s="473"/>
      <c r="RA80" s="473"/>
      <c r="RB80" s="473"/>
      <c r="RC80" s="473"/>
      <c r="RD80" s="473"/>
      <c r="RE80" s="473"/>
      <c r="RF80" s="473"/>
      <c r="RG80" s="473"/>
      <c r="RH80" s="473"/>
      <c r="RI80" s="473"/>
      <c r="RJ80" s="473"/>
      <c r="RK80" s="473"/>
      <c r="RL80" s="473"/>
      <c r="RM80" s="473"/>
      <c r="RN80" s="473"/>
      <c r="RO80" s="473"/>
      <c r="RP80" s="473"/>
      <c r="RQ80" s="473"/>
      <c r="RR80" s="473"/>
      <c r="RS80" s="473"/>
      <c r="RT80" s="473"/>
      <c r="RU80" s="473"/>
      <c r="RV80" s="473"/>
      <c r="RW80" s="473"/>
      <c r="RX80" s="473"/>
      <c r="RY80" s="473"/>
      <c r="RZ80" s="473"/>
      <c r="SA80" s="473"/>
      <c r="SB80" s="473"/>
      <c r="SC80" s="473"/>
      <c r="SD80" s="473"/>
      <c r="SE80" s="473"/>
      <c r="SF80" s="473"/>
      <c r="SG80" s="473"/>
      <c r="SH80" s="473"/>
      <c r="SI80" s="473"/>
      <c r="SJ80" s="473"/>
      <c r="SK80" s="473"/>
      <c r="SL80" s="473"/>
      <c r="SM80" s="473"/>
      <c r="SN80" s="473"/>
      <c r="SO80" s="473"/>
      <c r="SP80" s="473"/>
      <c r="SQ80" s="473"/>
      <c r="SR80" s="473"/>
      <c r="SS80" s="473"/>
      <c r="ST80" s="473"/>
      <c r="SU80" s="473"/>
      <c r="SV80" s="473"/>
      <c r="SW80" s="473"/>
      <c r="SX80" s="473"/>
      <c r="SY80" s="473"/>
      <c r="SZ80" s="473"/>
      <c r="TA80" s="473"/>
      <c r="TB80" s="473"/>
      <c r="TC80" s="473"/>
      <c r="TD80" s="473"/>
      <c r="TE80" s="473"/>
      <c r="TF80" s="473"/>
      <c r="TG80" s="473"/>
      <c r="TH80" s="473"/>
      <c r="TI80" s="473"/>
      <c r="TJ80" s="473"/>
      <c r="TK80" s="473"/>
      <c r="TL80" s="473"/>
      <c r="TM80" s="473"/>
      <c r="TN80" s="473"/>
      <c r="TO80" s="473"/>
      <c r="TP80" s="473"/>
      <c r="TQ80" s="473"/>
      <c r="TR80" s="473"/>
      <c r="TS80" s="473"/>
      <c r="TT80" s="473"/>
      <c r="TU80" s="473"/>
      <c r="TV80" s="473"/>
      <c r="TW80" s="473"/>
      <c r="TX80" s="473"/>
      <c r="TY80" s="473"/>
      <c r="TZ80" s="473"/>
      <c r="UA80" s="473"/>
      <c r="UB80" s="473"/>
      <c r="UC80" s="473"/>
      <c r="UD80" s="473"/>
      <c r="UE80" s="473"/>
      <c r="UF80" s="473"/>
      <c r="UG80" s="473"/>
      <c r="UH80" s="473"/>
      <c r="UI80" s="473"/>
      <c r="UJ80" s="473"/>
      <c r="UK80" s="473"/>
      <c r="UL80" s="473"/>
      <c r="UM80" s="473"/>
      <c r="UN80" s="473"/>
      <c r="UO80" s="473"/>
      <c r="UP80" s="473"/>
      <c r="UQ80" s="473"/>
      <c r="UR80" s="473"/>
      <c r="US80" s="473"/>
      <c r="UT80" s="473"/>
      <c r="UU80" s="473"/>
      <c r="UV80" s="473"/>
      <c r="UW80" s="473"/>
      <c r="UX80" s="473"/>
      <c r="UY80" s="473"/>
      <c r="UZ80" s="473"/>
      <c r="VA80" s="473"/>
      <c r="VB80" s="473"/>
      <c r="VC80" s="473"/>
      <c r="VD80" s="473"/>
      <c r="VE80" s="473"/>
      <c r="VF80" s="473"/>
      <c r="VG80" s="473"/>
      <c r="VH80" s="473"/>
      <c r="VI80" s="473"/>
      <c r="VJ80" s="473"/>
      <c r="VK80" s="473"/>
      <c r="VL80" s="473"/>
      <c r="VM80" s="473"/>
      <c r="VN80" s="473"/>
      <c r="VO80" s="473"/>
      <c r="VP80" s="473"/>
      <c r="VQ80" s="473"/>
      <c r="VR80" s="473"/>
      <c r="VS80" s="473"/>
      <c r="VT80" s="473"/>
      <c r="VU80" s="473"/>
      <c r="VV80" s="473"/>
      <c r="VW80" s="473"/>
      <c r="VX80" s="473"/>
      <c r="VY80" s="473"/>
      <c r="VZ80" s="473"/>
      <c r="WA80" s="473"/>
      <c r="WB80" s="473"/>
      <c r="WC80" s="473"/>
      <c r="WD80" s="473"/>
      <c r="WE80" s="473"/>
      <c r="WF80" s="473"/>
      <c r="WG80" s="473"/>
      <c r="WH80" s="473"/>
      <c r="WI80" s="473"/>
      <c r="WJ80" s="473"/>
      <c r="WK80" s="473"/>
      <c r="WL80" s="473"/>
      <c r="WM80" s="473"/>
      <c r="WN80" s="473"/>
      <c r="WO80" s="473"/>
      <c r="WP80" s="473"/>
      <c r="WQ80" s="473"/>
      <c r="WR80" s="473"/>
      <c r="WS80" s="473"/>
      <c r="WT80" s="473"/>
      <c r="WU80" s="473"/>
      <c r="WV80" s="473"/>
      <c r="WW80" s="473"/>
      <c r="WX80" s="473"/>
      <c r="WY80" s="473"/>
      <c r="WZ80" s="473"/>
      <c r="XA80" s="473"/>
      <c r="XB80" s="473"/>
      <c r="XC80" s="473"/>
      <c r="XD80" s="473"/>
      <c r="XE80" s="473"/>
      <c r="XF80" s="473"/>
      <c r="XG80" s="473"/>
      <c r="XH80" s="473"/>
      <c r="XI80" s="473"/>
      <c r="XJ80" s="473"/>
      <c r="XK80" s="473"/>
      <c r="XL80" s="473"/>
      <c r="XM80" s="473"/>
      <c r="XN80" s="473"/>
      <c r="XO80" s="473"/>
      <c r="XP80" s="473"/>
      <c r="XQ80" s="473"/>
      <c r="XR80" s="473"/>
      <c r="XS80" s="473"/>
      <c r="XT80" s="473"/>
      <c r="XU80" s="473"/>
      <c r="XV80" s="473"/>
      <c r="XW80" s="473"/>
      <c r="XX80" s="473"/>
      <c r="XY80" s="473"/>
      <c r="XZ80" s="473"/>
      <c r="YA80" s="473"/>
      <c r="YB80" s="473"/>
      <c r="YC80" s="473"/>
      <c r="YD80" s="473"/>
      <c r="YE80" s="473"/>
      <c r="YF80" s="473"/>
      <c r="YG80" s="473"/>
      <c r="YH80" s="473"/>
      <c r="YI80" s="473"/>
      <c r="YJ80" s="473"/>
      <c r="YK80" s="473"/>
      <c r="YL80" s="473"/>
      <c r="YM80" s="473"/>
      <c r="YN80" s="473"/>
      <c r="YO80" s="473"/>
      <c r="YP80" s="473"/>
      <c r="YQ80" s="473"/>
      <c r="YR80" s="473"/>
      <c r="YS80" s="473"/>
      <c r="YT80" s="473"/>
      <c r="YU80" s="473"/>
      <c r="YV80" s="473"/>
      <c r="YW80" s="473"/>
      <c r="YX80" s="473"/>
      <c r="YY80" s="473"/>
      <c r="YZ80" s="473"/>
      <c r="ZA80" s="473"/>
      <c r="ZB80" s="473"/>
      <c r="ZC80" s="473"/>
      <c r="ZD80" s="473"/>
      <c r="ZE80" s="473"/>
      <c r="ZF80" s="473"/>
      <c r="ZG80" s="473"/>
      <c r="ZH80" s="473"/>
      <c r="ZI80" s="473"/>
      <c r="ZJ80" s="473"/>
      <c r="ZK80" s="473"/>
      <c r="ZL80" s="473"/>
      <c r="ZM80" s="473"/>
      <c r="ZN80" s="473"/>
      <c r="ZO80" s="473"/>
      <c r="ZP80" s="473"/>
      <c r="ZQ80" s="473"/>
      <c r="ZR80" s="473"/>
      <c r="ZS80" s="473"/>
      <c r="ZT80" s="473"/>
      <c r="ZU80" s="473"/>
      <c r="ZV80" s="473"/>
      <c r="ZW80" s="473"/>
      <c r="ZX80" s="473"/>
      <c r="ZY80" s="473"/>
      <c r="ZZ80" s="473"/>
      <c r="AAA80" s="473"/>
      <c r="AAB80" s="473"/>
      <c r="AAC80" s="473"/>
      <c r="AAD80" s="473"/>
      <c r="AAE80" s="473"/>
      <c r="AAF80" s="473"/>
      <c r="AAG80" s="473"/>
      <c r="AAH80" s="473"/>
      <c r="AAI80" s="473"/>
      <c r="AAJ80" s="473"/>
      <c r="AAK80" s="473"/>
      <c r="AAL80" s="473"/>
      <c r="AAM80" s="473"/>
      <c r="AAN80" s="473"/>
      <c r="AAO80" s="473"/>
      <c r="AAP80" s="473"/>
      <c r="AAQ80" s="473"/>
      <c r="AAR80" s="473"/>
      <c r="AAS80" s="473"/>
      <c r="AAT80" s="473"/>
      <c r="AAU80" s="473"/>
      <c r="AAV80" s="473"/>
      <c r="AAW80" s="473"/>
      <c r="AAX80" s="473"/>
      <c r="AAY80" s="473"/>
      <c r="AAZ80" s="473"/>
      <c r="ABA80" s="473"/>
      <c r="ABB80" s="473"/>
      <c r="ABC80" s="473"/>
      <c r="ABD80" s="473"/>
      <c r="ABE80" s="473"/>
      <c r="ABF80" s="473"/>
      <c r="ABG80" s="473"/>
      <c r="ABH80" s="473"/>
      <c r="ABI80" s="473"/>
      <c r="ABJ80" s="473"/>
      <c r="ABK80" s="473"/>
      <c r="ABL80" s="473"/>
      <c r="ABM80" s="473"/>
      <c r="ABN80" s="473"/>
      <c r="ABO80" s="473"/>
      <c r="ABP80" s="473"/>
      <c r="ABQ80" s="473"/>
      <c r="ABR80" s="473"/>
      <c r="ABS80" s="473"/>
      <c r="ABT80" s="473"/>
      <c r="ABU80" s="473"/>
      <c r="ABV80" s="473"/>
      <c r="ABW80" s="473"/>
      <c r="ABX80" s="473"/>
      <c r="ABY80" s="473"/>
      <c r="ABZ80" s="473"/>
      <c r="ACA80" s="473"/>
      <c r="ACB80" s="473"/>
      <c r="ACC80" s="473"/>
      <c r="ACD80" s="473"/>
      <c r="ACE80" s="473"/>
      <c r="ACF80" s="473"/>
      <c r="ACG80" s="473"/>
      <c r="ACH80" s="473"/>
      <c r="ACI80" s="473"/>
      <c r="ACJ80" s="473"/>
      <c r="ACK80" s="473"/>
      <c r="ACL80" s="473"/>
      <c r="ACM80" s="473"/>
      <c r="ACN80" s="473"/>
      <c r="ACO80" s="473"/>
      <c r="ACP80" s="473"/>
      <c r="ACQ80" s="473"/>
      <c r="ACR80" s="473"/>
      <c r="ACS80" s="473"/>
      <c r="ACT80" s="473"/>
      <c r="ACU80" s="473"/>
      <c r="ACV80" s="473"/>
      <c r="ACW80" s="473"/>
      <c r="ACX80" s="473"/>
      <c r="ACY80" s="473"/>
      <c r="ACZ80" s="473"/>
      <c r="ADA80" s="473"/>
      <c r="ADB80" s="473"/>
      <c r="ADC80" s="473"/>
      <c r="ADD80" s="473"/>
      <c r="ADE80" s="473"/>
      <c r="ADF80" s="473"/>
      <c r="ADG80" s="473"/>
      <c r="ADH80" s="473"/>
      <c r="ADI80" s="473"/>
      <c r="ADJ80" s="473"/>
      <c r="ADK80" s="473"/>
      <c r="ADL80" s="473"/>
      <c r="ADM80" s="473"/>
      <c r="ADN80" s="473"/>
      <c r="ADO80" s="473"/>
      <c r="ADP80" s="473"/>
      <c r="ADQ80" s="473"/>
      <c r="ADR80" s="473"/>
      <c r="ADS80" s="473"/>
      <c r="ADT80" s="473"/>
      <c r="ADU80" s="473"/>
      <c r="ADV80" s="473"/>
      <c r="ADW80" s="473"/>
      <c r="ADX80" s="473"/>
      <c r="ADY80" s="473"/>
      <c r="ADZ80" s="473"/>
      <c r="AEA80" s="473"/>
      <c r="AEB80" s="473"/>
      <c r="AEC80" s="473"/>
      <c r="AED80" s="473"/>
      <c r="AEE80" s="473"/>
      <c r="AEF80" s="473"/>
      <c r="AEG80" s="473"/>
      <c r="AEH80" s="473"/>
      <c r="AEI80" s="473"/>
      <c r="AEJ80" s="473"/>
      <c r="AEK80" s="473"/>
      <c r="AEL80" s="473"/>
      <c r="AEM80" s="473"/>
      <c r="AEN80" s="473"/>
      <c r="AEO80" s="473"/>
      <c r="AEP80" s="473"/>
      <c r="AEQ80" s="473"/>
      <c r="AER80" s="473"/>
      <c r="AES80" s="473"/>
      <c r="AET80" s="473"/>
      <c r="AEU80" s="473"/>
      <c r="AEV80" s="473"/>
      <c r="AEW80" s="473"/>
      <c r="AEX80" s="473"/>
      <c r="AEY80" s="473"/>
      <c r="AEZ80" s="473"/>
      <c r="AFA80" s="473"/>
      <c r="AFB80" s="473"/>
      <c r="AFC80" s="473"/>
      <c r="AFD80" s="473"/>
      <c r="AFE80" s="473"/>
      <c r="AFF80" s="473"/>
      <c r="AFG80" s="473"/>
      <c r="AFH80" s="473"/>
      <c r="AFI80" s="473"/>
      <c r="AFJ80" s="473"/>
      <c r="AFK80" s="473"/>
      <c r="AFL80" s="473"/>
      <c r="AFM80" s="473"/>
      <c r="AFN80" s="473"/>
      <c r="AFO80" s="473"/>
      <c r="AFP80" s="473"/>
      <c r="AFQ80" s="473"/>
      <c r="AFR80" s="473"/>
      <c r="AFS80" s="473"/>
      <c r="AFT80" s="473"/>
      <c r="AFU80" s="473"/>
      <c r="AFV80" s="473"/>
      <c r="AFW80" s="473"/>
      <c r="AFX80" s="473"/>
      <c r="AFY80" s="473"/>
      <c r="AFZ80" s="473"/>
      <c r="AGA80" s="473"/>
      <c r="AGB80" s="473"/>
      <c r="AGC80" s="473"/>
      <c r="AGD80" s="473"/>
      <c r="AGE80" s="473"/>
      <c r="AGF80" s="473"/>
      <c r="AGG80" s="473"/>
      <c r="AGH80" s="473"/>
      <c r="AGI80" s="473"/>
      <c r="AGJ80" s="473"/>
      <c r="AGK80" s="473"/>
      <c r="AGL80" s="473"/>
      <c r="AGM80" s="473"/>
      <c r="AGN80" s="473"/>
      <c r="AGO80" s="473"/>
      <c r="AGP80" s="473"/>
      <c r="AGQ80" s="473"/>
      <c r="AGR80" s="473"/>
      <c r="AGS80" s="473"/>
      <c r="AGT80" s="473"/>
      <c r="AGU80" s="473"/>
      <c r="AGV80" s="473"/>
      <c r="AGW80" s="473"/>
      <c r="AGX80" s="473"/>
      <c r="AGY80" s="473"/>
      <c r="AGZ80" s="473"/>
      <c r="AHA80" s="473"/>
      <c r="AHB80" s="473"/>
      <c r="AHC80" s="473"/>
      <c r="AHD80" s="473"/>
      <c r="AHE80" s="473"/>
      <c r="AHF80" s="473"/>
      <c r="AHG80" s="473"/>
      <c r="AHH80" s="473"/>
      <c r="AHI80" s="473"/>
      <c r="AHJ80" s="473"/>
      <c r="AHK80" s="473"/>
      <c r="AHL80" s="473"/>
      <c r="AHM80" s="473"/>
      <c r="AHN80" s="473"/>
      <c r="AHO80" s="473"/>
      <c r="AHP80" s="473"/>
      <c r="AHQ80" s="473"/>
      <c r="AHR80" s="473"/>
      <c r="AHS80" s="473"/>
      <c r="AHT80" s="473"/>
      <c r="AHU80" s="473"/>
      <c r="AHV80" s="473"/>
      <c r="AHW80" s="473"/>
      <c r="AHX80" s="473"/>
      <c r="AHY80" s="473"/>
      <c r="AHZ80" s="473"/>
      <c r="AIA80" s="473"/>
      <c r="AIB80" s="473"/>
      <c r="AIC80" s="473"/>
      <c r="AID80" s="473"/>
      <c r="AIE80" s="473"/>
      <c r="AIF80" s="473"/>
      <c r="AIG80" s="473"/>
      <c r="AIH80" s="473"/>
      <c r="AII80" s="473"/>
      <c r="AIJ80" s="473"/>
      <c r="AIK80" s="473"/>
      <c r="AIL80" s="473"/>
      <c r="AIM80" s="473"/>
      <c r="AIN80" s="473"/>
      <c r="AIO80" s="473"/>
      <c r="AIP80" s="473"/>
      <c r="AIQ80" s="473"/>
      <c r="AIR80" s="473"/>
      <c r="AIS80" s="473"/>
      <c r="AIT80" s="473"/>
      <c r="AIU80" s="473"/>
      <c r="AIV80" s="473"/>
      <c r="AIW80" s="473"/>
      <c r="AIX80" s="473"/>
      <c r="AIY80" s="473"/>
      <c r="AIZ80" s="473"/>
      <c r="AJA80" s="473"/>
      <c r="AJB80" s="473"/>
      <c r="AJC80" s="473"/>
      <c r="AJD80" s="473"/>
      <c r="AJE80" s="473"/>
      <c r="AJF80" s="473"/>
      <c r="AJG80" s="473"/>
      <c r="AJH80" s="473"/>
      <c r="AJI80" s="473"/>
      <c r="AJJ80" s="473"/>
      <c r="AJK80" s="473"/>
      <c r="AJL80" s="473"/>
      <c r="AJM80" s="473"/>
      <c r="AJN80" s="473"/>
      <c r="AJO80" s="473"/>
      <c r="AJP80" s="473"/>
      <c r="AJQ80" s="473"/>
      <c r="AJR80" s="473"/>
      <c r="AJS80" s="473"/>
      <c r="AJT80" s="473"/>
      <c r="AJU80" s="473"/>
      <c r="AJV80" s="473"/>
      <c r="AJW80" s="473"/>
      <c r="AJX80" s="473"/>
      <c r="AJY80" s="473"/>
      <c r="AJZ80" s="473"/>
      <c r="AKA80" s="473"/>
      <c r="AKB80" s="473"/>
      <c r="AKC80" s="473"/>
      <c r="AKD80" s="473"/>
      <c r="AKE80" s="473"/>
      <c r="AKF80" s="473"/>
      <c r="AKG80" s="473"/>
      <c r="AKH80" s="473"/>
      <c r="AKI80" s="473"/>
      <c r="AKJ80" s="473"/>
      <c r="AKK80" s="473"/>
      <c r="AKL80" s="473"/>
      <c r="AKM80" s="473"/>
      <c r="AKN80" s="473"/>
      <c r="AKO80" s="473"/>
      <c r="AKP80" s="473"/>
      <c r="AKQ80" s="473"/>
      <c r="AKR80" s="473"/>
      <c r="AKS80" s="473"/>
      <c r="AKT80" s="473"/>
      <c r="AKU80" s="473"/>
      <c r="AKV80" s="473"/>
      <c r="AKW80" s="473"/>
      <c r="AKX80" s="473"/>
      <c r="AKY80" s="473"/>
      <c r="AKZ80" s="473"/>
      <c r="ALA80" s="473"/>
      <c r="ALB80" s="473"/>
      <c r="ALC80" s="473"/>
      <c r="ALD80" s="473"/>
      <c r="ALE80" s="473"/>
      <c r="ALF80" s="473"/>
      <c r="ALG80" s="473"/>
      <c r="ALH80" s="473"/>
      <c r="ALI80" s="473"/>
      <c r="ALJ80" s="473"/>
      <c r="ALK80" s="473"/>
      <c r="ALL80" s="473"/>
      <c r="ALM80" s="473"/>
      <c r="ALN80" s="473"/>
      <c r="ALO80" s="473"/>
      <c r="ALP80" s="473"/>
      <c r="ALQ80" s="473"/>
      <c r="ALR80" s="473"/>
      <c r="ALS80" s="473"/>
      <c r="ALT80" s="473"/>
      <c r="ALU80" s="473"/>
      <c r="ALV80" s="473"/>
      <c r="ALW80" s="473"/>
      <c r="ALX80" s="473"/>
      <c r="ALY80" s="473"/>
      <c r="ALZ80" s="473"/>
      <c r="AMA80" s="473"/>
      <c r="AMB80" s="473"/>
      <c r="AMC80" s="473"/>
      <c r="AMD80" s="473"/>
      <c r="AME80" s="473"/>
      <c r="AMF80" s="473"/>
      <c r="AMG80" s="473"/>
      <c r="AMH80" s="473"/>
      <c r="AMI80" s="473"/>
      <c r="AMJ80" s="473"/>
      <c r="AMK80" s="473"/>
      <c r="AML80" s="473"/>
      <c r="AMM80" s="473"/>
      <c r="AMN80" s="473"/>
      <c r="AMO80" s="473"/>
      <c r="AMP80" s="473"/>
      <c r="AMQ80" s="473"/>
      <c r="AMR80" s="473"/>
      <c r="AMS80" s="473"/>
      <c r="AMT80" s="473"/>
      <c r="AMU80" s="473"/>
      <c r="AMV80" s="473"/>
      <c r="AMW80" s="473"/>
      <c r="AMX80" s="473"/>
      <c r="AMY80" s="473"/>
      <c r="AMZ80" s="473"/>
      <c r="ANA80" s="473"/>
      <c r="ANB80" s="473"/>
      <c r="ANC80" s="473"/>
      <c r="AND80" s="473"/>
      <c r="ANE80" s="473"/>
      <c r="ANF80" s="473"/>
      <c r="ANG80" s="473"/>
      <c r="ANH80" s="473"/>
      <c r="ANI80" s="473"/>
      <c r="ANJ80" s="473"/>
      <c r="ANK80" s="473"/>
      <c r="ANL80" s="473"/>
      <c r="ANM80" s="473"/>
      <c r="ANN80" s="473"/>
      <c r="ANO80" s="473"/>
      <c r="ANP80" s="473"/>
      <c r="ANQ80" s="473"/>
      <c r="ANR80" s="473"/>
      <c r="ANS80" s="473"/>
      <c r="ANT80" s="473"/>
      <c r="ANU80" s="473"/>
      <c r="ANV80" s="473"/>
      <c r="ANW80" s="473"/>
      <c r="ANX80" s="473"/>
      <c r="ANY80" s="473"/>
      <c r="ANZ80" s="473"/>
      <c r="AOA80" s="473"/>
      <c r="AOB80" s="473"/>
      <c r="AOC80" s="473"/>
      <c r="AOD80" s="473"/>
      <c r="AOE80" s="473"/>
      <c r="AOF80" s="473"/>
      <c r="AOG80" s="473"/>
      <c r="AOH80" s="473"/>
      <c r="AOI80" s="473"/>
      <c r="AOJ80" s="473"/>
      <c r="AOK80" s="473"/>
      <c r="AOL80" s="473"/>
      <c r="AOM80" s="473"/>
      <c r="AON80" s="473"/>
      <c r="AOO80" s="473"/>
      <c r="AOP80" s="473"/>
      <c r="AOQ80" s="473"/>
      <c r="AOR80" s="473"/>
      <c r="AOS80" s="473"/>
      <c r="AOT80" s="473"/>
      <c r="AOU80" s="473"/>
      <c r="AOV80" s="473"/>
      <c r="AOW80" s="473"/>
      <c r="AOX80" s="473"/>
      <c r="AOY80" s="473"/>
      <c r="AOZ80" s="473"/>
      <c r="APA80" s="473"/>
      <c r="APB80" s="473"/>
      <c r="APC80" s="473"/>
      <c r="APD80" s="473"/>
      <c r="APE80" s="473"/>
      <c r="APF80" s="473"/>
      <c r="APG80" s="473"/>
      <c r="APH80" s="473"/>
      <c r="API80" s="473"/>
      <c r="APJ80" s="473"/>
      <c r="APK80" s="473"/>
      <c r="APL80" s="473"/>
      <c r="APM80" s="473"/>
      <c r="APN80" s="473"/>
      <c r="APO80" s="473"/>
      <c r="APP80" s="473"/>
      <c r="APQ80" s="473"/>
      <c r="APR80" s="473"/>
      <c r="APS80" s="473"/>
      <c r="APT80" s="473"/>
      <c r="APU80" s="473"/>
      <c r="APV80" s="473"/>
      <c r="APW80" s="473"/>
      <c r="APX80" s="473"/>
      <c r="APY80" s="473"/>
      <c r="APZ80" s="473"/>
      <c r="AQA80" s="473"/>
      <c r="AQB80" s="473"/>
      <c r="AQC80" s="473"/>
      <c r="AQD80" s="473"/>
      <c r="AQE80" s="473"/>
      <c r="AQF80" s="473"/>
      <c r="AQG80" s="473"/>
      <c r="AQH80" s="473"/>
      <c r="AQI80" s="473"/>
      <c r="AQJ80" s="473"/>
      <c r="AQK80" s="473"/>
      <c r="AQL80" s="473"/>
      <c r="AQM80" s="473"/>
      <c r="AQN80" s="473"/>
      <c r="AQO80" s="473"/>
      <c r="AQP80" s="473"/>
      <c r="AQQ80" s="473"/>
      <c r="AQR80" s="473"/>
      <c r="AQS80" s="473"/>
      <c r="AQT80" s="473"/>
      <c r="AQU80" s="473"/>
      <c r="AQV80" s="473"/>
      <c r="AQW80" s="473"/>
      <c r="AQX80" s="473"/>
      <c r="AQY80" s="473"/>
      <c r="AQZ80" s="473"/>
      <c r="ARA80" s="473"/>
      <c r="ARB80" s="473"/>
      <c r="ARC80" s="473"/>
      <c r="ARD80" s="473"/>
      <c r="ARE80" s="473"/>
      <c r="ARF80" s="473"/>
      <c r="ARG80" s="473"/>
      <c r="ARH80" s="473"/>
      <c r="ARI80" s="473"/>
      <c r="ARJ80" s="473"/>
      <c r="ARK80" s="473"/>
      <c r="ARL80" s="473"/>
      <c r="ARM80" s="473"/>
      <c r="ARN80" s="473"/>
      <c r="ARO80" s="473"/>
      <c r="ARP80" s="473"/>
      <c r="ARQ80" s="473"/>
      <c r="ARR80" s="473"/>
      <c r="ARS80" s="473"/>
      <c r="ART80" s="473"/>
      <c r="ARU80" s="473"/>
      <c r="ARV80" s="473"/>
      <c r="ARW80" s="473"/>
      <c r="ARX80" s="473"/>
      <c r="ARY80" s="473"/>
      <c r="ARZ80" s="473"/>
      <c r="ASA80" s="473"/>
      <c r="ASB80" s="473"/>
      <c r="ASC80" s="473"/>
      <c r="ASD80" s="473"/>
      <c r="ASE80" s="473"/>
      <c r="ASF80" s="473"/>
      <c r="ASG80" s="473"/>
      <c r="ASH80" s="473"/>
      <c r="ASI80" s="473"/>
      <c r="ASJ80" s="473"/>
      <c r="ASK80" s="473"/>
      <c r="ASL80" s="473"/>
      <c r="ASM80" s="473"/>
      <c r="ASN80" s="473"/>
      <c r="ASO80" s="473"/>
      <c r="ASP80" s="473"/>
      <c r="ASQ80" s="473"/>
      <c r="ASR80" s="473"/>
      <c r="ASS80" s="473"/>
      <c r="AST80" s="473"/>
      <c r="ASU80" s="473"/>
      <c r="ASV80" s="473"/>
      <c r="ASW80" s="473"/>
      <c r="ASX80" s="473"/>
      <c r="ASY80" s="473"/>
      <c r="ASZ80" s="473"/>
      <c r="ATA80" s="473"/>
      <c r="ATB80" s="473"/>
      <c r="ATC80" s="473"/>
      <c r="ATD80" s="473"/>
      <c r="ATE80" s="473"/>
      <c r="ATF80" s="473"/>
      <c r="ATG80" s="473"/>
      <c r="ATH80" s="473"/>
      <c r="ATI80" s="473"/>
      <c r="ATJ80" s="473"/>
      <c r="ATK80" s="473"/>
      <c r="ATL80" s="473"/>
      <c r="ATM80" s="473"/>
      <c r="ATN80" s="473"/>
      <c r="ATO80" s="473"/>
      <c r="ATP80" s="473"/>
      <c r="ATQ80" s="473"/>
      <c r="ATR80" s="473"/>
      <c r="ATS80" s="473"/>
      <c r="ATT80" s="473"/>
      <c r="ATU80" s="473"/>
      <c r="ATV80" s="473"/>
      <c r="ATW80" s="473"/>
      <c r="ATX80" s="473"/>
      <c r="ATY80" s="473"/>
      <c r="ATZ80" s="473"/>
      <c r="AUA80" s="473"/>
      <c r="AUB80" s="473"/>
      <c r="AUC80" s="473"/>
      <c r="AUD80" s="473"/>
      <c r="AUE80" s="473"/>
      <c r="AUF80" s="473"/>
      <c r="AUG80" s="473"/>
      <c r="AUH80" s="473"/>
      <c r="AUI80" s="473"/>
      <c r="AUJ80" s="473"/>
      <c r="AUK80" s="473"/>
      <c r="AUL80" s="473"/>
      <c r="AUM80" s="473"/>
      <c r="AUN80" s="473"/>
      <c r="AUO80" s="473"/>
      <c r="AUP80" s="473"/>
      <c r="AUQ80" s="473"/>
      <c r="AUR80" s="473"/>
      <c r="AUS80" s="473"/>
      <c r="AUT80" s="473"/>
      <c r="AUU80" s="473"/>
      <c r="AUV80" s="473"/>
      <c r="AUW80" s="473"/>
      <c r="AUX80" s="473"/>
      <c r="AUY80" s="473"/>
      <c r="AUZ80" s="473"/>
      <c r="AVA80" s="473"/>
      <c r="AVB80" s="473"/>
      <c r="AVC80" s="473"/>
      <c r="AVD80" s="473"/>
      <c r="AVE80" s="473"/>
      <c r="AVF80" s="473"/>
      <c r="AVG80" s="473"/>
      <c r="AVH80" s="473"/>
      <c r="AVI80" s="473"/>
      <c r="AVJ80" s="473"/>
      <c r="AVK80" s="473"/>
      <c r="AVL80" s="473"/>
      <c r="AVM80" s="473"/>
      <c r="AVN80" s="473"/>
      <c r="AVO80" s="473"/>
      <c r="AVP80" s="473"/>
      <c r="AVQ80" s="473"/>
      <c r="AVR80" s="473"/>
      <c r="AVS80" s="473"/>
      <c r="AVT80" s="473"/>
      <c r="AVU80" s="473"/>
      <c r="AVV80" s="473"/>
      <c r="AVW80" s="473"/>
      <c r="AVX80" s="473"/>
      <c r="AVY80" s="473"/>
      <c r="AVZ80" s="473"/>
      <c r="AWA80" s="473"/>
      <c r="AWB80" s="473"/>
      <c r="AWC80" s="473"/>
      <c r="AWD80" s="473"/>
      <c r="AWE80" s="473"/>
      <c r="AWF80" s="473"/>
      <c r="AWG80" s="473"/>
      <c r="AWH80" s="473"/>
      <c r="AWI80" s="473"/>
      <c r="AWJ80" s="473"/>
      <c r="AWK80" s="473"/>
      <c r="AWL80" s="473"/>
      <c r="AWM80" s="473"/>
      <c r="AWN80" s="473"/>
      <c r="AWO80" s="473"/>
      <c r="AWP80" s="473"/>
      <c r="AWQ80" s="473"/>
      <c r="AWR80" s="473"/>
      <c r="AWS80" s="473"/>
      <c r="AWT80" s="473"/>
      <c r="AWU80" s="473"/>
      <c r="AWV80" s="473"/>
      <c r="AWW80" s="473"/>
      <c r="AWX80" s="473"/>
      <c r="AWY80" s="473"/>
      <c r="AWZ80" s="473"/>
      <c r="AXA80" s="473"/>
      <c r="AXB80" s="473"/>
      <c r="AXC80" s="473"/>
      <c r="AXD80" s="473"/>
      <c r="AXE80" s="473"/>
      <c r="AXF80" s="473"/>
      <c r="AXG80" s="473"/>
      <c r="AXH80" s="473"/>
      <c r="AXI80" s="473"/>
      <c r="AXJ80" s="473"/>
      <c r="AXK80" s="473"/>
      <c r="AXL80" s="473"/>
      <c r="AXM80" s="473"/>
      <c r="AXN80" s="473"/>
      <c r="AXO80" s="473"/>
      <c r="AXP80" s="473"/>
      <c r="AXQ80" s="473"/>
      <c r="AXR80" s="473"/>
      <c r="AXS80" s="473"/>
      <c r="AXT80" s="473"/>
      <c r="AXU80" s="473"/>
      <c r="AXV80" s="473"/>
      <c r="AXW80" s="473"/>
      <c r="AXX80" s="473"/>
      <c r="AXY80" s="473"/>
      <c r="AXZ80" s="473"/>
      <c r="AYA80" s="473"/>
      <c r="AYB80" s="473"/>
      <c r="AYC80" s="473"/>
      <c r="AYD80" s="473"/>
      <c r="AYE80" s="473"/>
      <c r="AYF80" s="473"/>
      <c r="AYG80" s="473"/>
      <c r="AYH80" s="473"/>
      <c r="AYI80" s="473"/>
      <c r="AYJ80" s="473"/>
      <c r="AYK80" s="473"/>
      <c r="AYL80" s="473"/>
      <c r="AYM80" s="473"/>
      <c r="AYN80" s="473"/>
      <c r="AYO80" s="473"/>
      <c r="AYP80" s="473"/>
      <c r="AYQ80" s="473"/>
      <c r="AYR80" s="473"/>
      <c r="AYS80" s="473"/>
      <c r="AYT80" s="473"/>
      <c r="AYU80" s="473"/>
      <c r="AYV80" s="473"/>
      <c r="AYW80" s="473"/>
      <c r="AYX80" s="473"/>
      <c r="AYY80" s="473"/>
      <c r="AYZ80" s="473"/>
      <c r="AZA80" s="473"/>
      <c r="AZB80" s="473"/>
      <c r="AZC80" s="473"/>
      <c r="AZD80" s="473"/>
      <c r="AZE80" s="473"/>
      <c r="AZF80" s="473"/>
      <c r="AZG80" s="473"/>
      <c r="AZH80" s="473"/>
      <c r="AZI80" s="473"/>
      <c r="AZJ80" s="473"/>
      <c r="AZK80" s="473"/>
      <c r="AZL80" s="473"/>
      <c r="AZM80" s="473"/>
      <c r="AZN80" s="473"/>
      <c r="AZO80" s="473"/>
      <c r="AZP80" s="473"/>
      <c r="AZQ80" s="473"/>
      <c r="AZR80" s="473"/>
      <c r="AZS80" s="473"/>
      <c r="AZT80" s="473"/>
      <c r="AZU80" s="473"/>
      <c r="AZV80" s="473"/>
      <c r="AZW80" s="473"/>
      <c r="AZX80" s="473"/>
      <c r="AZY80" s="473"/>
      <c r="AZZ80" s="473"/>
      <c r="BAA80" s="473"/>
      <c r="BAB80" s="473"/>
      <c r="BAC80" s="473"/>
      <c r="BAD80" s="473"/>
      <c r="BAE80" s="473"/>
      <c r="BAF80" s="473"/>
      <c r="BAG80" s="473"/>
      <c r="BAH80" s="473"/>
      <c r="BAI80" s="473"/>
      <c r="BAJ80" s="473"/>
      <c r="BAK80" s="473"/>
      <c r="BAL80" s="473"/>
      <c r="BAM80" s="473"/>
      <c r="BAN80" s="473"/>
      <c r="BAO80" s="473"/>
      <c r="BAP80" s="473"/>
      <c r="BAQ80" s="473"/>
      <c r="BAR80" s="473"/>
      <c r="BAS80" s="473"/>
      <c r="BAT80" s="473"/>
      <c r="BAU80" s="473"/>
      <c r="BAV80" s="473"/>
      <c r="BAW80" s="473"/>
      <c r="BAX80" s="473"/>
      <c r="BAY80" s="473"/>
      <c r="BAZ80" s="473"/>
      <c r="BBA80" s="473"/>
      <c r="BBB80" s="473"/>
      <c r="BBC80" s="473"/>
      <c r="BBD80" s="473"/>
      <c r="BBE80" s="473"/>
      <c r="BBF80" s="473"/>
      <c r="BBG80" s="473"/>
      <c r="BBH80" s="473"/>
      <c r="BBI80" s="473"/>
      <c r="BBJ80" s="473"/>
      <c r="BBK80" s="473"/>
      <c r="BBL80" s="473"/>
      <c r="BBM80" s="473"/>
      <c r="BBN80" s="473"/>
      <c r="BBO80" s="473"/>
      <c r="BBP80" s="473"/>
      <c r="BBQ80" s="473"/>
      <c r="BBR80" s="473"/>
      <c r="BBS80" s="473"/>
      <c r="BBT80" s="473"/>
      <c r="BBU80" s="473"/>
      <c r="BBV80" s="473"/>
      <c r="BBW80" s="473"/>
      <c r="BBX80" s="473"/>
      <c r="BBY80" s="473"/>
      <c r="BBZ80" s="473"/>
      <c r="BCA80" s="473"/>
      <c r="BCB80" s="473"/>
      <c r="BCC80" s="473"/>
      <c r="BCD80" s="473"/>
      <c r="BCE80" s="473"/>
      <c r="BCF80" s="473"/>
      <c r="BCG80" s="473"/>
      <c r="BCH80" s="473"/>
      <c r="BCI80" s="473"/>
      <c r="BCJ80" s="473"/>
      <c r="BCK80" s="473"/>
      <c r="BCL80" s="473"/>
      <c r="BCM80" s="473"/>
      <c r="BCN80" s="473"/>
      <c r="BCO80" s="473"/>
      <c r="BCP80" s="473"/>
      <c r="BCQ80" s="473"/>
      <c r="BCR80" s="473"/>
      <c r="BCS80" s="473"/>
      <c r="BCT80" s="473"/>
      <c r="BCU80" s="473"/>
      <c r="BCV80" s="473"/>
      <c r="BCW80" s="473"/>
      <c r="BCX80" s="473"/>
      <c r="BCY80" s="473"/>
      <c r="BCZ80" s="473"/>
      <c r="BDA80" s="473"/>
      <c r="BDB80" s="473"/>
      <c r="BDC80" s="473"/>
      <c r="BDD80" s="473"/>
      <c r="BDE80" s="473"/>
      <c r="BDF80" s="473"/>
      <c r="BDG80" s="473"/>
      <c r="BDH80" s="473"/>
      <c r="BDI80" s="473"/>
      <c r="BDJ80" s="473"/>
      <c r="BDK80" s="473"/>
      <c r="BDL80" s="473"/>
      <c r="BDM80" s="473"/>
      <c r="BDN80" s="473"/>
      <c r="BDO80" s="473"/>
      <c r="BDP80" s="473"/>
      <c r="BDQ80" s="473"/>
      <c r="BDR80" s="473"/>
      <c r="BDS80" s="473"/>
      <c r="BDT80" s="473"/>
      <c r="BDU80" s="473"/>
      <c r="BDV80" s="473"/>
      <c r="BDW80" s="473"/>
      <c r="BDX80" s="473"/>
      <c r="BDY80" s="473"/>
      <c r="BDZ80" s="473"/>
      <c r="BEA80" s="473"/>
      <c r="BEB80" s="473"/>
      <c r="BEC80" s="473"/>
      <c r="BED80" s="473"/>
      <c r="BEE80" s="473"/>
      <c r="BEF80" s="473"/>
      <c r="BEG80" s="473"/>
      <c r="BEH80" s="473"/>
      <c r="BEI80" s="473"/>
      <c r="BEJ80" s="473"/>
      <c r="BEK80" s="473"/>
      <c r="BEL80" s="473"/>
      <c r="BEM80" s="473"/>
      <c r="BEN80" s="473"/>
      <c r="BEO80" s="473"/>
      <c r="BEP80" s="473"/>
      <c r="BEQ80" s="473"/>
      <c r="BER80" s="473"/>
      <c r="BES80" s="473"/>
      <c r="BET80" s="473"/>
      <c r="BEU80" s="473"/>
      <c r="BEV80" s="473"/>
      <c r="BEW80" s="473"/>
      <c r="BEX80" s="473"/>
      <c r="BEY80" s="473"/>
      <c r="BEZ80" s="473"/>
      <c r="BFA80" s="473"/>
      <c r="BFB80" s="473"/>
      <c r="BFC80" s="473"/>
      <c r="BFD80" s="473"/>
      <c r="BFE80" s="473"/>
      <c r="BFF80" s="473"/>
      <c r="BFG80" s="473"/>
      <c r="BFH80" s="473"/>
      <c r="BFI80" s="473"/>
      <c r="BFJ80" s="473"/>
      <c r="BFK80" s="473"/>
      <c r="BFL80" s="473"/>
      <c r="BFM80" s="473"/>
      <c r="BFN80" s="473"/>
      <c r="BFO80" s="473"/>
      <c r="BFP80" s="473"/>
      <c r="BFQ80" s="473"/>
      <c r="BFR80" s="473"/>
      <c r="BFS80" s="473"/>
      <c r="BFT80" s="473"/>
      <c r="BFU80" s="473"/>
      <c r="BFV80" s="473"/>
      <c r="BFW80" s="473"/>
      <c r="BFX80" s="473"/>
      <c r="BFY80" s="473"/>
      <c r="BFZ80" s="473"/>
      <c r="BGA80" s="473"/>
      <c r="BGB80" s="473"/>
      <c r="BGC80" s="473"/>
      <c r="BGD80" s="473"/>
      <c r="BGE80" s="473"/>
      <c r="BGF80" s="473"/>
      <c r="BGG80" s="473"/>
      <c r="BGH80" s="473"/>
      <c r="BGI80" s="473"/>
      <c r="BGJ80" s="473"/>
      <c r="BGK80" s="473"/>
      <c r="BGL80" s="473"/>
      <c r="BGM80" s="473"/>
      <c r="BGN80" s="473"/>
      <c r="BGO80" s="473"/>
      <c r="BGP80" s="473"/>
      <c r="BGQ80" s="473"/>
      <c r="BGR80" s="473"/>
      <c r="BGS80" s="473"/>
      <c r="BGT80" s="473"/>
      <c r="BGU80" s="473"/>
      <c r="BGV80" s="473"/>
      <c r="BGW80" s="473"/>
      <c r="BGX80" s="473"/>
      <c r="BGY80" s="473"/>
      <c r="BGZ80" s="473"/>
      <c r="BHA80" s="473"/>
      <c r="BHB80" s="473"/>
      <c r="BHC80" s="473"/>
      <c r="BHD80" s="473"/>
      <c r="BHE80" s="473"/>
      <c r="BHF80" s="473"/>
      <c r="BHG80" s="473"/>
      <c r="BHH80" s="473"/>
      <c r="BHI80" s="473"/>
      <c r="BHJ80" s="473"/>
      <c r="BHK80" s="473"/>
      <c r="BHL80" s="473"/>
      <c r="BHM80" s="473"/>
      <c r="BHN80" s="473"/>
      <c r="BHO80" s="473"/>
      <c r="BHP80" s="473"/>
      <c r="BHQ80" s="473"/>
      <c r="BHR80" s="473"/>
      <c r="BHS80" s="473"/>
      <c r="BHT80" s="473"/>
      <c r="BHU80" s="473"/>
      <c r="BHV80" s="473"/>
      <c r="BHW80" s="473"/>
      <c r="BHX80" s="473"/>
      <c r="BHY80" s="473"/>
      <c r="BHZ80" s="473"/>
      <c r="BIA80" s="473"/>
      <c r="BIB80" s="473"/>
      <c r="BIC80" s="473"/>
      <c r="BID80" s="473"/>
      <c r="BIE80" s="473"/>
      <c r="BIF80" s="473"/>
      <c r="BIG80" s="473"/>
      <c r="BIH80" s="473"/>
      <c r="BII80" s="473"/>
      <c r="BIJ80" s="473"/>
      <c r="BIK80" s="473"/>
      <c r="BIL80" s="473"/>
      <c r="BIM80" s="473"/>
      <c r="BIN80" s="473"/>
      <c r="BIO80" s="473"/>
      <c r="BIP80" s="473"/>
      <c r="BIQ80" s="473"/>
      <c r="BIR80" s="473"/>
      <c r="BIS80" s="473"/>
      <c r="BIT80" s="473"/>
      <c r="BIU80" s="473"/>
      <c r="BIV80" s="473"/>
      <c r="BIW80" s="473"/>
      <c r="BIX80" s="473"/>
      <c r="BIY80" s="473"/>
      <c r="BIZ80" s="473"/>
      <c r="BJA80" s="473"/>
      <c r="BJB80" s="473"/>
      <c r="BJC80" s="473"/>
      <c r="BJD80" s="473"/>
      <c r="BJE80" s="473"/>
      <c r="BJF80" s="473"/>
      <c r="BJG80" s="473"/>
      <c r="BJH80" s="473"/>
      <c r="BJI80" s="473"/>
      <c r="BJJ80" s="473"/>
      <c r="BJK80" s="473"/>
      <c r="BJL80" s="473"/>
      <c r="BJM80" s="473"/>
      <c r="BJN80" s="473"/>
      <c r="BJO80" s="473"/>
      <c r="BJP80" s="473"/>
      <c r="BJQ80" s="473"/>
      <c r="BJR80" s="473"/>
      <c r="BJS80" s="473"/>
      <c r="BJT80" s="473"/>
      <c r="BJU80" s="473"/>
      <c r="BJV80" s="473"/>
      <c r="BJW80" s="473"/>
      <c r="BJX80" s="473"/>
      <c r="BJY80" s="473"/>
      <c r="BJZ80" s="473"/>
      <c r="BKA80" s="473"/>
      <c r="BKB80" s="473"/>
      <c r="BKC80" s="473"/>
      <c r="BKD80" s="473"/>
      <c r="BKE80" s="473"/>
      <c r="BKF80" s="473"/>
      <c r="BKG80" s="473"/>
      <c r="BKH80" s="473"/>
      <c r="BKI80" s="473"/>
      <c r="BKJ80" s="473"/>
      <c r="BKK80" s="473"/>
      <c r="BKL80" s="473"/>
      <c r="BKM80" s="473"/>
      <c r="BKN80" s="473"/>
      <c r="BKO80" s="473"/>
      <c r="BKP80" s="473"/>
      <c r="BKQ80" s="473"/>
      <c r="BKR80" s="473"/>
      <c r="BKS80" s="473"/>
      <c r="BKT80" s="473"/>
      <c r="BKU80" s="473"/>
      <c r="BKV80" s="473"/>
      <c r="BKW80" s="473"/>
      <c r="BKX80" s="473"/>
      <c r="BKY80" s="473"/>
      <c r="BKZ80" s="473"/>
      <c r="BLA80" s="473"/>
      <c r="BLB80" s="473"/>
      <c r="BLC80" s="473"/>
      <c r="BLD80" s="473"/>
      <c r="BLE80" s="473"/>
      <c r="BLF80" s="473"/>
      <c r="BLG80" s="473"/>
      <c r="BLH80" s="473"/>
      <c r="BLI80" s="473"/>
      <c r="BLJ80" s="473"/>
      <c r="BLK80" s="473"/>
      <c r="BLL80" s="473"/>
      <c r="BLM80" s="473"/>
      <c r="BLN80" s="473"/>
      <c r="BLO80" s="473"/>
      <c r="BLP80" s="473"/>
      <c r="BLQ80" s="473"/>
      <c r="BLR80" s="473"/>
      <c r="BLS80" s="473"/>
      <c r="BLT80" s="473"/>
      <c r="BLU80" s="473"/>
      <c r="BLV80" s="473"/>
      <c r="BLW80" s="473"/>
      <c r="BLX80" s="473"/>
      <c r="BLY80" s="473"/>
      <c r="BLZ80" s="473"/>
      <c r="BMA80" s="473"/>
      <c r="BMB80" s="473"/>
      <c r="BMC80" s="473"/>
      <c r="BMD80" s="473"/>
      <c r="BME80" s="473"/>
      <c r="BMF80" s="473"/>
      <c r="BMG80" s="473"/>
      <c r="BMH80" s="473"/>
      <c r="BMI80" s="473"/>
      <c r="BMJ80" s="473"/>
      <c r="BMK80" s="473"/>
      <c r="BML80" s="473"/>
      <c r="BMM80" s="473"/>
      <c r="BMN80" s="473"/>
      <c r="BMO80" s="473"/>
      <c r="BMP80" s="473"/>
      <c r="BMQ80" s="473"/>
      <c r="BMR80" s="473"/>
      <c r="BMS80" s="473"/>
      <c r="BMT80" s="473"/>
      <c r="BMU80" s="473"/>
      <c r="BMV80" s="473"/>
      <c r="BMW80" s="473"/>
      <c r="BMX80" s="473"/>
      <c r="BMY80" s="473"/>
      <c r="BMZ80" s="473"/>
      <c r="BNA80" s="473"/>
      <c r="BNB80" s="473"/>
      <c r="BNC80" s="473"/>
      <c r="BND80" s="473"/>
      <c r="BNE80" s="473"/>
      <c r="BNF80" s="473"/>
      <c r="BNG80" s="473"/>
      <c r="BNH80" s="473"/>
      <c r="BNI80" s="473"/>
      <c r="BNJ80" s="473"/>
      <c r="BNK80" s="473"/>
      <c r="BNL80" s="473"/>
      <c r="BNM80" s="473"/>
      <c r="BNN80" s="473"/>
      <c r="BNO80" s="473"/>
      <c r="BNP80" s="473"/>
      <c r="BNQ80" s="473"/>
      <c r="BNR80" s="473"/>
      <c r="BNS80" s="473"/>
      <c r="BNT80" s="473"/>
      <c r="BNU80" s="473"/>
      <c r="BNV80" s="473"/>
      <c r="BNW80" s="473"/>
      <c r="BNX80" s="473"/>
      <c r="BNY80" s="473"/>
      <c r="BNZ80" s="473"/>
      <c r="BOA80" s="473"/>
      <c r="BOB80" s="473"/>
      <c r="BOC80" s="473"/>
      <c r="BOD80" s="473"/>
      <c r="BOE80" s="473"/>
      <c r="BOF80" s="473"/>
      <c r="BOG80" s="473"/>
      <c r="BOH80" s="473"/>
      <c r="BOI80" s="473"/>
      <c r="BOJ80" s="473"/>
      <c r="BOK80" s="473"/>
      <c r="BOL80" s="473"/>
      <c r="BOM80" s="473"/>
      <c r="BON80" s="473"/>
      <c r="BOO80" s="473"/>
      <c r="BOP80" s="473"/>
      <c r="BOQ80" s="473"/>
      <c r="BOR80" s="473"/>
      <c r="BOS80" s="473"/>
      <c r="BOT80" s="473"/>
      <c r="BOU80" s="473"/>
      <c r="BOV80" s="473"/>
      <c r="BOW80" s="473"/>
      <c r="BOX80" s="473"/>
      <c r="BOY80" s="473"/>
      <c r="BOZ80" s="473"/>
      <c r="BPA80" s="473"/>
      <c r="BPB80" s="473"/>
      <c r="BPC80" s="473"/>
      <c r="BPD80" s="473"/>
      <c r="BPE80" s="473"/>
      <c r="BPF80" s="473"/>
      <c r="BPG80" s="473"/>
      <c r="BPH80" s="473"/>
      <c r="BPI80" s="473"/>
      <c r="BPJ80" s="473"/>
      <c r="BPK80" s="473"/>
      <c r="BPL80" s="473"/>
      <c r="BPM80" s="473"/>
      <c r="BPN80" s="473"/>
      <c r="BPO80" s="473"/>
      <c r="BPP80" s="473"/>
      <c r="BPQ80" s="473"/>
      <c r="BPR80" s="473"/>
      <c r="BPS80" s="473"/>
      <c r="BPT80" s="473"/>
      <c r="BPU80" s="473"/>
      <c r="BPV80" s="473"/>
      <c r="BPW80" s="473"/>
      <c r="BPX80" s="473"/>
      <c r="BPY80" s="473"/>
      <c r="BPZ80" s="473"/>
      <c r="BQA80" s="473"/>
      <c r="BQB80" s="473"/>
      <c r="BQC80" s="473"/>
      <c r="BQD80" s="473"/>
      <c r="BQE80" s="473"/>
      <c r="BQF80" s="473"/>
      <c r="BQG80" s="473"/>
      <c r="BQH80" s="473"/>
      <c r="BQI80" s="473"/>
      <c r="BQJ80" s="473"/>
      <c r="BQK80" s="473"/>
      <c r="BQL80" s="473"/>
      <c r="BQM80" s="473"/>
      <c r="BQN80" s="473"/>
      <c r="BQO80" s="473"/>
      <c r="BQP80" s="473"/>
      <c r="BQQ80" s="473"/>
      <c r="BQR80" s="473"/>
      <c r="BQS80" s="473"/>
      <c r="BQT80" s="473"/>
      <c r="BQU80" s="473"/>
      <c r="BQV80" s="473"/>
      <c r="BQW80" s="473"/>
      <c r="BQX80" s="473"/>
      <c r="BQY80" s="473"/>
      <c r="BQZ80" s="473"/>
      <c r="BRA80" s="473"/>
      <c r="BRB80" s="473"/>
      <c r="BRC80" s="473"/>
      <c r="BRD80" s="473"/>
      <c r="BRE80" s="473"/>
      <c r="BRF80" s="473"/>
      <c r="BRG80" s="473"/>
      <c r="BRH80" s="473"/>
      <c r="BRI80" s="473"/>
      <c r="BRJ80" s="473"/>
      <c r="BRK80" s="473"/>
      <c r="BRL80" s="473"/>
      <c r="BRM80" s="473"/>
      <c r="BRN80" s="473"/>
      <c r="BRO80" s="473"/>
      <c r="BRP80" s="473"/>
      <c r="BRQ80" s="473"/>
      <c r="BRR80" s="473"/>
      <c r="BRS80" s="473"/>
      <c r="BRT80" s="473"/>
      <c r="BRU80" s="473"/>
      <c r="BRV80" s="473"/>
      <c r="BRW80" s="473"/>
      <c r="BRX80" s="473"/>
      <c r="BRY80" s="473"/>
      <c r="BRZ80" s="473"/>
      <c r="BSA80" s="473"/>
      <c r="BSB80" s="473"/>
      <c r="BSC80" s="473"/>
      <c r="BSD80" s="473"/>
      <c r="BSE80" s="473"/>
      <c r="BSF80" s="473"/>
      <c r="BSG80" s="473"/>
      <c r="BSH80" s="473"/>
      <c r="BSI80" s="473"/>
      <c r="BSJ80" s="473"/>
      <c r="BSK80" s="473"/>
      <c r="BSL80" s="473"/>
      <c r="BSM80" s="473"/>
      <c r="BSN80" s="473"/>
      <c r="BSO80" s="473"/>
      <c r="BSP80" s="473"/>
      <c r="BSQ80" s="473"/>
      <c r="BSR80" s="473"/>
      <c r="BSS80" s="473"/>
      <c r="BST80" s="473"/>
      <c r="BSU80" s="473"/>
      <c r="BSV80" s="473"/>
      <c r="BSW80" s="473"/>
      <c r="BSX80" s="473"/>
      <c r="BSY80" s="473"/>
      <c r="BSZ80" s="473"/>
      <c r="BTA80" s="473"/>
      <c r="BTB80" s="473"/>
      <c r="BTC80" s="473"/>
      <c r="BTD80" s="473"/>
      <c r="BTE80" s="473"/>
      <c r="BTF80" s="473"/>
      <c r="BTG80" s="473"/>
      <c r="BTH80" s="473"/>
      <c r="BTI80" s="473"/>
      <c r="BTJ80" s="473"/>
      <c r="BTK80" s="473"/>
      <c r="BTL80" s="473"/>
      <c r="BTM80" s="473"/>
      <c r="BTN80" s="473"/>
      <c r="BTO80" s="473"/>
      <c r="BTP80" s="473"/>
      <c r="BTQ80" s="473"/>
      <c r="BTR80" s="473"/>
      <c r="BTS80" s="473"/>
      <c r="BTT80" s="473"/>
      <c r="BTU80" s="473"/>
      <c r="BTV80" s="473"/>
      <c r="BTW80" s="473"/>
      <c r="BTX80" s="473"/>
      <c r="BTY80" s="473"/>
      <c r="BTZ80" s="473"/>
      <c r="BUA80" s="473"/>
      <c r="BUB80" s="473"/>
      <c r="BUC80" s="473"/>
      <c r="BUD80" s="473"/>
      <c r="BUE80" s="473"/>
      <c r="BUF80" s="473"/>
      <c r="BUG80" s="473"/>
      <c r="BUH80" s="473"/>
      <c r="BUI80" s="473"/>
      <c r="BUJ80" s="473"/>
      <c r="BUK80" s="473"/>
      <c r="BUL80" s="473"/>
      <c r="BUM80" s="473"/>
      <c r="BUN80" s="473"/>
      <c r="BUO80" s="473"/>
      <c r="BUP80" s="473"/>
      <c r="BUQ80" s="473"/>
      <c r="BUR80" s="473"/>
      <c r="BUS80" s="473"/>
      <c r="BUT80" s="473"/>
      <c r="BUU80" s="473"/>
      <c r="BUV80" s="473"/>
      <c r="BUW80" s="473"/>
      <c r="BUX80" s="473"/>
      <c r="BUY80" s="473"/>
      <c r="BUZ80" s="473"/>
      <c r="BVA80" s="473"/>
      <c r="BVB80" s="473"/>
      <c r="BVC80" s="473"/>
      <c r="BVD80" s="473"/>
      <c r="BVE80" s="473"/>
      <c r="BVF80" s="473"/>
      <c r="BVG80" s="473"/>
      <c r="BVH80" s="473"/>
      <c r="BVI80" s="473"/>
      <c r="BVJ80" s="473"/>
      <c r="BVK80" s="473"/>
      <c r="BVL80" s="473"/>
      <c r="BVM80" s="473"/>
      <c r="BVN80" s="473"/>
      <c r="BVO80" s="473"/>
      <c r="BVP80" s="473"/>
      <c r="BVQ80" s="473"/>
      <c r="BVR80" s="473"/>
      <c r="BVS80" s="473"/>
      <c r="BVT80" s="473"/>
      <c r="BVU80" s="473"/>
      <c r="BVV80" s="473"/>
      <c r="BVW80" s="473"/>
      <c r="BVX80" s="473"/>
      <c r="BVY80" s="473"/>
      <c r="BVZ80" s="473"/>
      <c r="BWA80" s="473"/>
      <c r="BWB80" s="473"/>
      <c r="BWC80" s="473"/>
      <c r="BWD80" s="473"/>
      <c r="BWE80" s="473"/>
      <c r="BWF80" s="473"/>
      <c r="BWG80" s="473"/>
      <c r="BWH80" s="473"/>
      <c r="BWI80" s="473"/>
      <c r="BWJ80" s="473"/>
      <c r="BWK80" s="473"/>
      <c r="BWL80" s="473"/>
      <c r="BWM80" s="473"/>
      <c r="BWN80" s="473"/>
      <c r="BWO80" s="473"/>
      <c r="BWP80" s="473"/>
      <c r="BWQ80" s="473"/>
      <c r="BWR80" s="473"/>
      <c r="BWS80" s="473"/>
      <c r="BWT80" s="473"/>
      <c r="BWU80" s="473"/>
      <c r="BWV80" s="473"/>
      <c r="BWW80" s="473"/>
      <c r="BWX80" s="473"/>
      <c r="BWY80" s="473"/>
      <c r="BWZ80" s="473"/>
      <c r="BXA80" s="473"/>
      <c r="BXB80" s="473"/>
      <c r="BXC80" s="473"/>
      <c r="BXD80" s="473"/>
      <c r="BXE80" s="473"/>
      <c r="BXF80" s="473"/>
      <c r="BXG80" s="473"/>
      <c r="BXH80" s="473"/>
      <c r="BXI80" s="473"/>
      <c r="BXJ80" s="473"/>
      <c r="BXK80" s="473"/>
      <c r="BXL80" s="473"/>
      <c r="BXM80" s="473"/>
      <c r="BXN80" s="473"/>
      <c r="BXO80" s="473"/>
      <c r="BXP80" s="473"/>
      <c r="BXQ80" s="473"/>
      <c r="BXR80" s="473"/>
      <c r="BXS80" s="473"/>
      <c r="BXT80" s="473"/>
      <c r="BXU80" s="473"/>
      <c r="BXV80" s="473"/>
      <c r="BXW80" s="473"/>
      <c r="BXX80" s="473"/>
      <c r="BXY80" s="473"/>
      <c r="BXZ80" s="473"/>
      <c r="BYA80" s="473"/>
      <c r="BYB80" s="473"/>
      <c r="BYC80" s="473"/>
      <c r="BYD80" s="473"/>
      <c r="BYE80" s="473"/>
      <c r="BYF80" s="473"/>
      <c r="BYG80" s="473"/>
      <c r="BYH80" s="473"/>
      <c r="BYI80" s="473"/>
      <c r="BYJ80" s="473"/>
      <c r="BYK80" s="473"/>
      <c r="BYL80" s="473"/>
      <c r="BYM80" s="473"/>
      <c r="BYN80" s="473"/>
      <c r="BYO80" s="473"/>
      <c r="BYP80" s="473"/>
      <c r="BYQ80" s="473"/>
      <c r="BYR80" s="473"/>
      <c r="BYS80" s="473"/>
      <c r="BYT80" s="473"/>
      <c r="BYU80" s="473"/>
      <c r="BYV80" s="473"/>
      <c r="BYW80" s="473"/>
      <c r="BYX80" s="473"/>
      <c r="BYY80" s="473"/>
      <c r="BYZ80" s="473"/>
      <c r="BZA80" s="473"/>
      <c r="BZB80" s="473"/>
      <c r="BZC80" s="473"/>
      <c r="BZD80" s="473"/>
      <c r="BZE80" s="473"/>
      <c r="BZF80" s="473"/>
      <c r="BZG80" s="473"/>
      <c r="BZH80" s="473"/>
      <c r="BZI80" s="473"/>
      <c r="BZJ80" s="473"/>
      <c r="BZK80" s="473"/>
      <c r="BZL80" s="473"/>
      <c r="BZM80" s="473"/>
      <c r="BZN80" s="473"/>
      <c r="BZO80" s="473"/>
      <c r="BZP80" s="473"/>
      <c r="BZQ80" s="473"/>
      <c r="BZR80" s="473"/>
      <c r="BZS80" s="473"/>
      <c r="BZT80" s="473"/>
      <c r="BZU80" s="473"/>
      <c r="BZV80" s="473"/>
      <c r="BZW80" s="473"/>
      <c r="BZX80" s="473"/>
      <c r="BZY80" s="473"/>
      <c r="BZZ80" s="473"/>
      <c r="CAA80" s="473"/>
      <c r="CAB80" s="473"/>
      <c r="CAC80" s="473"/>
      <c r="CAD80" s="473"/>
      <c r="CAE80" s="473"/>
      <c r="CAF80" s="473"/>
      <c r="CAG80" s="473"/>
      <c r="CAH80" s="473"/>
      <c r="CAI80" s="473"/>
      <c r="CAJ80" s="473"/>
      <c r="CAK80" s="473"/>
      <c r="CAL80" s="473"/>
      <c r="CAM80" s="473"/>
      <c r="CAN80" s="473"/>
      <c r="CAO80" s="473"/>
      <c r="CAP80" s="473"/>
      <c r="CAQ80" s="473"/>
      <c r="CAR80" s="473"/>
      <c r="CAS80" s="473"/>
      <c r="CAT80" s="473"/>
      <c r="CAU80" s="473"/>
      <c r="CAV80" s="473"/>
      <c r="CAW80" s="473"/>
      <c r="CAX80" s="473"/>
      <c r="CAY80" s="473"/>
      <c r="CAZ80" s="473"/>
      <c r="CBA80" s="473"/>
      <c r="CBB80" s="473"/>
      <c r="CBC80" s="473"/>
      <c r="CBD80" s="473"/>
      <c r="CBE80" s="473"/>
      <c r="CBF80" s="473"/>
      <c r="CBG80" s="473"/>
      <c r="CBH80" s="473"/>
      <c r="CBI80" s="473"/>
      <c r="CBJ80" s="473"/>
      <c r="CBK80" s="473"/>
      <c r="CBL80" s="473"/>
      <c r="CBM80" s="473"/>
      <c r="CBN80" s="473"/>
      <c r="CBO80" s="473"/>
      <c r="CBP80" s="473"/>
      <c r="CBQ80" s="473"/>
      <c r="CBR80" s="473"/>
      <c r="CBS80" s="473"/>
      <c r="CBT80" s="473"/>
      <c r="CBU80" s="473"/>
      <c r="CBV80" s="473"/>
      <c r="CBW80" s="473"/>
      <c r="CBX80" s="473"/>
      <c r="CBY80" s="473"/>
      <c r="CBZ80" s="473"/>
      <c r="CCA80" s="473"/>
      <c r="CCB80" s="473"/>
      <c r="CCC80" s="473"/>
      <c r="CCD80" s="473"/>
      <c r="CCE80" s="473"/>
      <c r="CCF80" s="473"/>
      <c r="CCG80" s="473"/>
      <c r="CCH80" s="473"/>
      <c r="CCI80" s="473"/>
      <c r="CCJ80" s="473"/>
      <c r="CCK80" s="473"/>
      <c r="CCL80" s="473"/>
      <c r="CCM80" s="473"/>
      <c r="CCN80" s="473"/>
      <c r="CCO80" s="473"/>
      <c r="CCP80" s="473"/>
      <c r="CCQ80" s="473"/>
      <c r="CCR80" s="473"/>
      <c r="CCS80" s="473"/>
      <c r="CCT80" s="473"/>
      <c r="CCU80" s="473"/>
      <c r="CCV80" s="473"/>
      <c r="CCW80" s="473"/>
      <c r="CCX80" s="473"/>
      <c r="CCY80" s="473"/>
      <c r="CCZ80" s="473"/>
      <c r="CDA80" s="473"/>
      <c r="CDB80" s="473"/>
      <c r="CDC80" s="473"/>
      <c r="CDD80" s="473"/>
      <c r="CDE80" s="473"/>
      <c r="CDF80" s="473"/>
      <c r="CDG80" s="473"/>
      <c r="CDH80" s="473"/>
      <c r="CDI80" s="473"/>
      <c r="CDJ80" s="473"/>
      <c r="CDK80" s="473"/>
      <c r="CDL80" s="473"/>
      <c r="CDM80" s="473"/>
      <c r="CDN80" s="473"/>
      <c r="CDO80" s="473"/>
      <c r="CDP80" s="473"/>
      <c r="CDQ80" s="473"/>
      <c r="CDR80" s="473"/>
      <c r="CDS80" s="473"/>
      <c r="CDT80" s="473"/>
      <c r="CDU80" s="473"/>
      <c r="CDV80" s="473"/>
      <c r="CDW80" s="473"/>
      <c r="CDX80" s="473"/>
      <c r="CDY80" s="473"/>
      <c r="CDZ80" s="473"/>
      <c r="CEA80" s="473"/>
      <c r="CEB80" s="473"/>
      <c r="CEC80" s="473"/>
      <c r="CED80" s="473"/>
      <c r="CEE80" s="473"/>
      <c r="CEF80" s="473"/>
      <c r="CEG80" s="473"/>
      <c r="CEH80" s="473"/>
      <c r="CEI80" s="473"/>
      <c r="CEJ80" s="473"/>
      <c r="CEK80" s="473"/>
      <c r="CEL80" s="473"/>
      <c r="CEM80" s="473"/>
      <c r="CEN80" s="473"/>
      <c r="CEO80" s="473"/>
      <c r="CEP80" s="473"/>
      <c r="CEQ80" s="473"/>
      <c r="CER80" s="473"/>
      <c r="CES80" s="473"/>
      <c r="CET80" s="473"/>
      <c r="CEU80" s="473"/>
      <c r="CEV80" s="473"/>
      <c r="CEW80" s="473"/>
      <c r="CEX80" s="473"/>
      <c r="CEY80" s="473"/>
      <c r="CEZ80" s="473"/>
      <c r="CFA80" s="473"/>
      <c r="CFB80" s="473"/>
      <c r="CFC80" s="473"/>
      <c r="CFD80" s="473"/>
      <c r="CFE80" s="473"/>
      <c r="CFF80" s="473"/>
      <c r="CFG80" s="473"/>
      <c r="CFH80" s="473"/>
      <c r="CFI80" s="473"/>
      <c r="CFJ80" s="473"/>
      <c r="CFK80" s="473"/>
      <c r="CFL80" s="473"/>
      <c r="CFM80" s="473"/>
      <c r="CFN80" s="473"/>
      <c r="CFO80" s="473"/>
      <c r="CFP80" s="473"/>
      <c r="CFQ80" s="473"/>
      <c r="CFR80" s="473"/>
      <c r="CFS80" s="473"/>
      <c r="CFT80" s="473"/>
      <c r="CFU80" s="473"/>
      <c r="CFV80" s="473"/>
      <c r="CFW80" s="473"/>
      <c r="CFX80" s="473"/>
      <c r="CFY80" s="473"/>
      <c r="CFZ80" s="473"/>
      <c r="CGA80" s="473"/>
      <c r="CGB80" s="473"/>
      <c r="CGC80" s="473"/>
      <c r="CGD80" s="473"/>
      <c r="CGE80" s="473"/>
      <c r="CGF80" s="473"/>
      <c r="CGG80" s="473"/>
      <c r="CGH80" s="473"/>
      <c r="CGI80" s="473"/>
      <c r="CGJ80" s="473"/>
      <c r="CGK80" s="473"/>
      <c r="CGL80" s="473"/>
      <c r="CGM80" s="473"/>
      <c r="CGN80" s="473"/>
      <c r="CGO80" s="473"/>
      <c r="CGP80" s="473"/>
      <c r="CGQ80" s="473"/>
      <c r="CGR80" s="473"/>
      <c r="CGS80" s="473"/>
      <c r="CGT80" s="473"/>
      <c r="CGU80" s="473"/>
      <c r="CGV80" s="473"/>
      <c r="CGW80" s="473"/>
      <c r="CGX80" s="473"/>
      <c r="CGY80" s="473"/>
      <c r="CGZ80" s="473"/>
      <c r="CHA80" s="473"/>
      <c r="CHB80" s="473"/>
      <c r="CHC80" s="473"/>
      <c r="CHD80" s="473"/>
      <c r="CHE80" s="473"/>
      <c r="CHF80" s="473"/>
      <c r="CHG80" s="473"/>
      <c r="CHH80" s="473"/>
      <c r="CHI80" s="473"/>
      <c r="CHJ80" s="473"/>
      <c r="CHK80" s="473"/>
      <c r="CHL80" s="473"/>
      <c r="CHM80" s="473"/>
      <c r="CHN80" s="473"/>
      <c r="CHO80" s="473"/>
      <c r="CHP80" s="473"/>
      <c r="CHQ80" s="473"/>
      <c r="CHR80" s="473"/>
      <c r="CHS80" s="473"/>
      <c r="CHT80" s="473"/>
      <c r="CHU80" s="473"/>
      <c r="CHV80" s="473"/>
      <c r="CHW80" s="473"/>
      <c r="CHX80" s="473"/>
      <c r="CHY80" s="473"/>
      <c r="CHZ80" s="473"/>
      <c r="CIA80" s="473"/>
      <c r="CIB80" s="473"/>
      <c r="CIC80" s="473"/>
      <c r="CID80" s="473"/>
      <c r="CIE80" s="473"/>
      <c r="CIF80" s="473"/>
      <c r="CIG80" s="473"/>
      <c r="CIH80" s="473"/>
      <c r="CII80" s="473"/>
      <c r="CIJ80" s="473"/>
      <c r="CIK80" s="473"/>
      <c r="CIL80" s="473"/>
      <c r="CIM80" s="473"/>
      <c r="CIN80" s="473"/>
      <c r="CIO80" s="473"/>
      <c r="CIP80" s="473"/>
      <c r="CIQ80" s="473"/>
      <c r="CIR80" s="473"/>
      <c r="CIS80" s="473"/>
      <c r="CIT80" s="473"/>
      <c r="CIU80" s="473"/>
      <c r="CIV80" s="473"/>
      <c r="CIW80" s="473"/>
      <c r="CIX80" s="473"/>
      <c r="CIY80" s="473"/>
      <c r="CIZ80" s="473"/>
      <c r="CJA80" s="473"/>
      <c r="CJB80" s="473"/>
      <c r="CJC80" s="473"/>
      <c r="CJD80" s="473"/>
      <c r="CJE80" s="473"/>
      <c r="CJF80" s="473"/>
      <c r="CJG80" s="473"/>
      <c r="CJH80" s="473"/>
      <c r="CJI80" s="473"/>
      <c r="CJJ80" s="473"/>
      <c r="CJK80" s="473"/>
      <c r="CJL80" s="473"/>
      <c r="CJM80" s="473"/>
      <c r="CJN80" s="473"/>
      <c r="CJO80" s="473"/>
      <c r="CJP80" s="473"/>
      <c r="CJQ80" s="473"/>
      <c r="CJR80" s="473"/>
      <c r="CJS80" s="473"/>
      <c r="CJT80" s="473"/>
      <c r="CJU80" s="473"/>
      <c r="CJV80" s="473"/>
      <c r="CJW80" s="473"/>
      <c r="CJX80" s="473"/>
      <c r="CJY80" s="473"/>
      <c r="CJZ80" s="473"/>
      <c r="CKA80" s="473"/>
      <c r="CKB80" s="473"/>
      <c r="CKC80" s="473"/>
      <c r="CKD80" s="473"/>
      <c r="CKE80" s="473"/>
      <c r="CKF80" s="473"/>
      <c r="CKG80" s="473"/>
      <c r="CKH80" s="473"/>
      <c r="CKI80" s="473"/>
      <c r="CKJ80" s="473"/>
      <c r="CKK80" s="473"/>
      <c r="CKL80" s="473"/>
      <c r="CKM80" s="473"/>
      <c r="CKN80" s="473"/>
      <c r="CKO80" s="473"/>
      <c r="CKP80" s="473"/>
      <c r="CKQ80" s="473"/>
      <c r="CKR80" s="473"/>
      <c r="CKS80" s="473"/>
      <c r="CKT80" s="473"/>
      <c r="CKU80" s="473"/>
      <c r="CKV80" s="473"/>
      <c r="CKW80" s="473"/>
      <c r="CKX80" s="473"/>
      <c r="CKY80" s="473"/>
      <c r="CKZ80" s="473"/>
      <c r="CLA80" s="473"/>
      <c r="CLB80" s="473"/>
      <c r="CLC80" s="473"/>
      <c r="CLD80" s="473"/>
      <c r="CLE80" s="473"/>
      <c r="CLF80" s="473"/>
      <c r="CLG80" s="473"/>
      <c r="CLH80" s="473"/>
      <c r="CLI80" s="473"/>
      <c r="CLJ80" s="473"/>
      <c r="CLK80" s="473"/>
      <c r="CLL80" s="473"/>
      <c r="CLM80" s="473"/>
      <c r="CLN80" s="473"/>
      <c r="CLO80" s="473"/>
      <c r="CLP80" s="473"/>
      <c r="CLQ80" s="473"/>
      <c r="CLR80" s="473"/>
      <c r="CLS80" s="473"/>
      <c r="CLT80" s="473"/>
      <c r="CLU80" s="473"/>
      <c r="CLV80" s="473"/>
      <c r="CLW80" s="473"/>
      <c r="CLX80" s="473"/>
      <c r="CLY80" s="473"/>
      <c r="CLZ80" s="473"/>
      <c r="CMA80" s="473"/>
      <c r="CMB80" s="473"/>
      <c r="CMC80" s="473"/>
      <c r="CMD80" s="473"/>
      <c r="CME80" s="473"/>
      <c r="CMF80" s="473"/>
      <c r="CMG80" s="473"/>
      <c r="CMH80" s="473"/>
      <c r="CMI80" s="473"/>
      <c r="CMJ80" s="473"/>
      <c r="CMK80" s="473"/>
      <c r="CML80" s="473"/>
      <c r="CMM80" s="473"/>
      <c r="CMN80" s="473"/>
      <c r="CMO80" s="473"/>
      <c r="CMP80" s="473"/>
      <c r="CMQ80" s="473"/>
      <c r="CMR80" s="473"/>
      <c r="CMS80" s="473"/>
      <c r="CMT80" s="473"/>
      <c r="CMU80" s="473"/>
      <c r="CMV80" s="473"/>
      <c r="CMW80" s="473"/>
      <c r="CMX80" s="473"/>
      <c r="CMY80" s="473"/>
      <c r="CMZ80" s="473"/>
      <c r="CNA80" s="473"/>
      <c r="CNB80" s="473"/>
      <c r="CNC80" s="473"/>
      <c r="CND80" s="473"/>
      <c r="CNE80" s="473"/>
      <c r="CNF80" s="473"/>
      <c r="CNG80" s="473"/>
      <c r="CNH80" s="473"/>
      <c r="CNI80" s="473"/>
      <c r="CNJ80" s="473"/>
      <c r="CNK80" s="473"/>
      <c r="CNL80" s="473"/>
      <c r="CNM80" s="473"/>
      <c r="CNN80" s="473"/>
      <c r="CNO80" s="473"/>
      <c r="CNP80" s="473"/>
      <c r="CNQ80" s="473"/>
      <c r="CNR80" s="473"/>
      <c r="CNS80" s="473"/>
      <c r="CNT80" s="473"/>
      <c r="CNU80" s="473"/>
      <c r="CNV80" s="473"/>
      <c r="CNW80" s="473"/>
      <c r="CNX80" s="473"/>
      <c r="CNY80" s="473"/>
      <c r="CNZ80" s="473"/>
      <c r="COA80" s="473"/>
      <c r="COB80" s="473"/>
      <c r="COC80" s="473"/>
      <c r="COD80" s="473"/>
      <c r="COE80" s="473"/>
      <c r="COF80" s="473"/>
      <c r="COG80" s="473"/>
      <c r="COH80" s="473"/>
      <c r="COI80" s="473"/>
      <c r="COJ80" s="473"/>
      <c r="COK80" s="473"/>
      <c r="COL80" s="473"/>
      <c r="COM80" s="473"/>
      <c r="CON80" s="473"/>
      <c r="COO80" s="473"/>
      <c r="COP80" s="473"/>
      <c r="COQ80" s="473"/>
      <c r="COR80" s="473"/>
      <c r="COS80" s="473"/>
      <c r="COT80" s="473"/>
      <c r="COU80" s="473"/>
      <c r="COV80" s="473"/>
      <c r="COW80" s="473"/>
      <c r="COX80" s="473"/>
      <c r="COY80" s="473"/>
      <c r="COZ80" s="473"/>
      <c r="CPA80" s="473"/>
      <c r="CPB80" s="473"/>
      <c r="CPC80" s="473"/>
      <c r="CPD80" s="473"/>
      <c r="CPE80" s="473"/>
      <c r="CPF80" s="473"/>
      <c r="CPG80" s="473"/>
      <c r="CPH80" s="473"/>
      <c r="CPI80" s="473"/>
      <c r="CPJ80" s="473"/>
      <c r="CPK80" s="473"/>
      <c r="CPL80" s="473"/>
      <c r="CPM80" s="473"/>
      <c r="CPN80" s="473"/>
      <c r="CPO80" s="473"/>
      <c r="CPP80" s="473"/>
      <c r="CPQ80" s="473"/>
      <c r="CPR80" s="473"/>
      <c r="CPS80" s="473"/>
      <c r="CPT80" s="473"/>
      <c r="CPU80" s="473"/>
      <c r="CPV80" s="473"/>
      <c r="CPW80" s="473"/>
      <c r="CPX80" s="473"/>
      <c r="CPY80" s="473"/>
      <c r="CPZ80" s="473"/>
      <c r="CQA80" s="473"/>
      <c r="CQB80" s="473"/>
      <c r="CQC80" s="473"/>
      <c r="CQD80" s="473"/>
      <c r="CQE80" s="473"/>
      <c r="CQF80" s="473"/>
      <c r="CQG80" s="473"/>
      <c r="CQH80" s="473"/>
      <c r="CQI80" s="473"/>
      <c r="CQJ80" s="473"/>
      <c r="CQK80" s="473"/>
      <c r="CQL80" s="473"/>
      <c r="CQM80" s="473"/>
      <c r="CQN80" s="473"/>
      <c r="CQO80" s="473"/>
      <c r="CQP80" s="473"/>
      <c r="CQQ80" s="473"/>
      <c r="CQR80" s="473"/>
      <c r="CQS80" s="473"/>
      <c r="CQT80" s="473"/>
      <c r="CQU80" s="473"/>
      <c r="CQV80" s="473"/>
      <c r="CQW80" s="473"/>
      <c r="CQX80" s="473"/>
      <c r="CQY80" s="473"/>
      <c r="CQZ80" s="473"/>
      <c r="CRA80" s="473"/>
      <c r="CRB80" s="473"/>
      <c r="CRC80" s="473"/>
      <c r="CRD80" s="473"/>
      <c r="CRE80" s="473"/>
      <c r="CRF80" s="473"/>
      <c r="CRG80" s="473"/>
      <c r="CRH80" s="473"/>
      <c r="CRI80" s="473"/>
      <c r="CRJ80" s="473"/>
      <c r="CRK80" s="473"/>
      <c r="CRL80" s="473"/>
      <c r="CRM80" s="473"/>
      <c r="CRN80" s="473"/>
      <c r="CRO80" s="473"/>
      <c r="CRP80" s="473"/>
      <c r="CRQ80" s="473"/>
      <c r="CRR80" s="473"/>
      <c r="CRS80" s="473"/>
      <c r="CRT80" s="473"/>
      <c r="CRU80" s="473"/>
      <c r="CRV80" s="473"/>
      <c r="CRW80" s="473"/>
      <c r="CRX80" s="473"/>
      <c r="CRY80" s="473"/>
      <c r="CRZ80" s="473"/>
      <c r="CSA80" s="473"/>
      <c r="CSB80" s="473"/>
      <c r="CSC80" s="473"/>
      <c r="CSD80" s="473"/>
      <c r="CSE80" s="473"/>
      <c r="CSF80" s="473"/>
      <c r="CSG80" s="473"/>
      <c r="CSH80" s="473"/>
      <c r="CSI80" s="473"/>
      <c r="CSJ80" s="473"/>
      <c r="CSK80" s="473"/>
      <c r="CSL80" s="473"/>
      <c r="CSM80" s="473"/>
      <c r="CSN80" s="473"/>
      <c r="CSO80" s="473"/>
      <c r="CSP80" s="473"/>
      <c r="CSQ80" s="473"/>
      <c r="CSR80" s="473"/>
      <c r="CSS80" s="473"/>
      <c r="CST80" s="473"/>
      <c r="CSU80" s="473"/>
      <c r="CSV80" s="473"/>
      <c r="CSW80" s="473"/>
      <c r="CSX80" s="473"/>
      <c r="CSY80" s="473"/>
      <c r="CSZ80" s="473"/>
      <c r="CTA80" s="473"/>
      <c r="CTB80" s="473"/>
      <c r="CTC80" s="473"/>
      <c r="CTD80" s="473"/>
      <c r="CTE80" s="473"/>
      <c r="CTF80" s="473"/>
      <c r="CTG80" s="473"/>
      <c r="CTH80" s="473"/>
      <c r="CTI80" s="473"/>
      <c r="CTJ80" s="473"/>
      <c r="CTK80" s="473"/>
      <c r="CTL80" s="473"/>
      <c r="CTM80" s="473"/>
      <c r="CTN80" s="473"/>
      <c r="CTO80" s="473"/>
      <c r="CTP80" s="473"/>
      <c r="CTQ80" s="473"/>
      <c r="CTR80" s="473"/>
      <c r="CTS80" s="473"/>
      <c r="CTT80" s="473"/>
      <c r="CTU80" s="473"/>
      <c r="CTV80" s="473"/>
      <c r="CTW80" s="473"/>
      <c r="CTX80" s="473"/>
      <c r="CTY80" s="473"/>
      <c r="CTZ80" s="473"/>
      <c r="CUA80" s="473"/>
      <c r="CUB80" s="473"/>
      <c r="CUC80" s="473"/>
      <c r="CUD80" s="473"/>
      <c r="CUE80" s="473"/>
      <c r="CUF80" s="473"/>
      <c r="CUG80" s="473"/>
      <c r="CUH80" s="473"/>
      <c r="CUI80" s="473"/>
      <c r="CUJ80" s="473"/>
      <c r="CUK80" s="473"/>
      <c r="CUL80" s="473"/>
      <c r="CUM80" s="473"/>
      <c r="CUN80" s="473"/>
      <c r="CUO80" s="473"/>
      <c r="CUP80" s="473"/>
      <c r="CUQ80" s="473"/>
      <c r="CUR80" s="473"/>
      <c r="CUS80" s="473"/>
      <c r="CUT80" s="473"/>
      <c r="CUU80" s="473"/>
      <c r="CUV80" s="473"/>
      <c r="CUW80" s="473"/>
      <c r="CUX80" s="473"/>
      <c r="CUY80" s="473"/>
      <c r="CUZ80" s="473"/>
      <c r="CVA80" s="473"/>
      <c r="CVB80" s="473"/>
      <c r="CVC80" s="473"/>
      <c r="CVD80" s="473"/>
      <c r="CVE80" s="473"/>
      <c r="CVF80" s="473"/>
      <c r="CVG80" s="473"/>
      <c r="CVH80" s="473"/>
      <c r="CVI80" s="473"/>
      <c r="CVJ80" s="473"/>
      <c r="CVK80" s="473"/>
      <c r="CVL80" s="473"/>
      <c r="CVM80" s="473"/>
      <c r="CVN80" s="473"/>
      <c r="CVO80" s="473"/>
      <c r="CVP80" s="473"/>
      <c r="CVQ80" s="473"/>
      <c r="CVR80" s="473"/>
      <c r="CVS80" s="473"/>
      <c r="CVT80" s="473"/>
      <c r="CVU80" s="473"/>
      <c r="CVV80" s="473"/>
      <c r="CVW80" s="473"/>
      <c r="CVX80" s="473"/>
      <c r="CVY80" s="473"/>
      <c r="CVZ80" s="473"/>
      <c r="CWA80" s="473"/>
      <c r="CWB80" s="473"/>
      <c r="CWC80" s="473"/>
      <c r="CWD80" s="473"/>
      <c r="CWE80" s="473"/>
      <c r="CWF80" s="473"/>
      <c r="CWG80" s="473"/>
      <c r="CWH80" s="473"/>
      <c r="CWI80" s="473"/>
      <c r="CWJ80" s="473"/>
      <c r="CWK80" s="473"/>
      <c r="CWL80" s="473"/>
      <c r="CWM80" s="473"/>
      <c r="CWN80" s="473"/>
      <c r="CWO80" s="473"/>
      <c r="CWP80" s="473"/>
      <c r="CWQ80" s="473"/>
      <c r="CWR80" s="473"/>
      <c r="CWS80" s="473"/>
      <c r="CWT80" s="473"/>
      <c r="CWU80" s="473"/>
      <c r="CWV80" s="473"/>
      <c r="CWW80" s="473"/>
      <c r="CWX80" s="473"/>
      <c r="CWY80" s="473"/>
      <c r="CWZ80" s="473"/>
      <c r="CXA80" s="473"/>
      <c r="CXB80" s="473"/>
      <c r="CXC80" s="473"/>
      <c r="CXD80" s="473"/>
      <c r="CXE80" s="473"/>
      <c r="CXF80" s="473"/>
      <c r="CXG80" s="473"/>
      <c r="CXH80" s="473"/>
      <c r="CXI80" s="473"/>
      <c r="CXJ80" s="473"/>
      <c r="CXK80" s="473"/>
      <c r="CXL80" s="473"/>
      <c r="CXM80" s="473"/>
      <c r="CXN80" s="473"/>
      <c r="CXO80" s="473"/>
      <c r="CXP80" s="473"/>
      <c r="CXQ80" s="473"/>
      <c r="CXR80" s="473"/>
      <c r="CXS80" s="473"/>
      <c r="CXT80" s="473"/>
      <c r="CXU80" s="473"/>
      <c r="CXV80" s="473"/>
      <c r="CXW80" s="473"/>
      <c r="CXX80" s="473"/>
      <c r="CXY80" s="473"/>
      <c r="CXZ80" s="473"/>
      <c r="CYA80" s="473"/>
      <c r="CYB80" s="473"/>
      <c r="CYC80" s="473"/>
      <c r="CYD80" s="473"/>
      <c r="CYE80" s="473"/>
      <c r="CYF80" s="473"/>
      <c r="CYG80" s="473"/>
      <c r="CYH80" s="473"/>
      <c r="CYI80" s="473"/>
      <c r="CYJ80" s="473"/>
      <c r="CYK80" s="473"/>
      <c r="CYL80" s="473"/>
      <c r="CYM80" s="473"/>
      <c r="CYN80" s="473"/>
      <c r="CYO80" s="473"/>
      <c r="CYP80" s="473"/>
      <c r="CYQ80" s="473"/>
      <c r="CYR80" s="473"/>
      <c r="CYS80" s="473"/>
      <c r="CYT80" s="473"/>
      <c r="CYU80" s="473"/>
      <c r="CYV80" s="473"/>
      <c r="CYW80" s="473"/>
      <c r="CYX80" s="473"/>
      <c r="CYY80" s="473"/>
      <c r="CYZ80" s="473"/>
      <c r="CZA80" s="473"/>
      <c r="CZB80" s="473"/>
      <c r="CZC80" s="473"/>
      <c r="CZD80" s="473"/>
      <c r="CZE80" s="473"/>
      <c r="CZF80" s="473"/>
      <c r="CZG80" s="473"/>
      <c r="CZH80" s="473"/>
      <c r="CZI80" s="473"/>
      <c r="CZJ80" s="473"/>
      <c r="CZK80" s="473"/>
      <c r="CZL80" s="473"/>
      <c r="CZM80" s="473"/>
      <c r="CZN80" s="473"/>
      <c r="CZO80" s="473"/>
      <c r="CZP80" s="473"/>
      <c r="CZQ80" s="473"/>
      <c r="CZR80" s="473"/>
      <c r="CZS80" s="473"/>
      <c r="CZT80" s="473"/>
      <c r="CZU80" s="473"/>
      <c r="CZV80" s="473"/>
      <c r="CZW80" s="473"/>
      <c r="CZX80" s="473"/>
      <c r="CZY80" s="473"/>
      <c r="CZZ80" s="473"/>
      <c r="DAA80" s="473"/>
      <c r="DAB80" s="473"/>
      <c r="DAC80" s="473"/>
      <c r="DAD80" s="473"/>
      <c r="DAE80" s="473"/>
      <c r="DAF80" s="473"/>
      <c r="DAG80" s="473"/>
      <c r="DAH80" s="473"/>
      <c r="DAI80" s="473"/>
      <c r="DAJ80" s="473"/>
      <c r="DAK80" s="473"/>
      <c r="DAL80" s="473"/>
      <c r="DAM80" s="473"/>
      <c r="DAN80" s="473"/>
      <c r="DAO80" s="473"/>
      <c r="DAP80" s="473"/>
      <c r="DAQ80" s="473"/>
      <c r="DAR80" s="473"/>
      <c r="DAS80" s="473"/>
      <c r="DAT80" s="473"/>
      <c r="DAU80" s="473"/>
      <c r="DAV80" s="473"/>
      <c r="DAW80" s="473"/>
      <c r="DAX80" s="473"/>
      <c r="DAY80" s="473"/>
      <c r="DAZ80" s="473"/>
      <c r="DBA80" s="473"/>
      <c r="DBB80" s="473"/>
      <c r="DBC80" s="473"/>
      <c r="DBD80" s="473"/>
      <c r="DBE80" s="473"/>
      <c r="DBF80" s="473"/>
      <c r="DBG80" s="473"/>
      <c r="DBH80" s="473"/>
      <c r="DBI80" s="473"/>
      <c r="DBJ80" s="473"/>
      <c r="DBK80" s="473"/>
      <c r="DBL80" s="473"/>
      <c r="DBM80" s="473"/>
      <c r="DBN80" s="473"/>
      <c r="DBO80" s="473"/>
      <c r="DBP80" s="473"/>
      <c r="DBQ80" s="473"/>
      <c r="DBR80" s="473"/>
      <c r="DBS80" s="473"/>
      <c r="DBT80" s="473"/>
      <c r="DBU80" s="473"/>
      <c r="DBV80" s="473"/>
      <c r="DBW80" s="473"/>
      <c r="DBX80" s="473"/>
      <c r="DBY80" s="473"/>
      <c r="DBZ80" s="473"/>
      <c r="DCA80" s="473"/>
      <c r="DCB80" s="473"/>
      <c r="DCC80" s="473"/>
      <c r="DCD80" s="473"/>
      <c r="DCE80" s="473"/>
      <c r="DCF80" s="473"/>
      <c r="DCG80" s="473"/>
      <c r="DCH80" s="473"/>
      <c r="DCI80" s="473"/>
      <c r="DCJ80" s="473"/>
      <c r="DCK80" s="473"/>
      <c r="DCL80" s="473"/>
      <c r="DCM80" s="473"/>
      <c r="DCN80" s="473"/>
      <c r="DCO80" s="473"/>
      <c r="DCP80" s="473"/>
      <c r="DCQ80" s="473"/>
      <c r="DCR80" s="473"/>
      <c r="DCS80" s="473"/>
      <c r="DCT80" s="473"/>
      <c r="DCU80" s="473"/>
      <c r="DCV80" s="473"/>
      <c r="DCW80" s="473"/>
      <c r="DCX80" s="473"/>
      <c r="DCY80" s="473"/>
      <c r="DCZ80" s="473"/>
      <c r="DDA80" s="473"/>
      <c r="DDB80" s="473"/>
      <c r="DDC80" s="473"/>
      <c r="DDD80" s="473"/>
      <c r="DDE80" s="473"/>
      <c r="DDF80" s="473"/>
      <c r="DDG80" s="473"/>
      <c r="DDH80" s="473"/>
      <c r="DDI80" s="473"/>
      <c r="DDJ80" s="473"/>
      <c r="DDK80" s="473"/>
      <c r="DDL80" s="473"/>
      <c r="DDM80" s="473"/>
      <c r="DDN80" s="473"/>
      <c r="DDO80" s="473"/>
      <c r="DDP80" s="473"/>
      <c r="DDQ80" s="473"/>
      <c r="DDR80" s="473"/>
      <c r="DDS80" s="473"/>
      <c r="DDT80" s="473"/>
      <c r="DDU80" s="473"/>
      <c r="DDV80" s="473"/>
      <c r="DDW80" s="473"/>
      <c r="DDX80" s="473"/>
      <c r="DDY80" s="473"/>
      <c r="DDZ80" s="473"/>
      <c r="DEA80" s="473"/>
      <c r="DEB80" s="473"/>
      <c r="DEC80" s="473"/>
      <c r="DED80" s="473"/>
      <c r="DEE80" s="473"/>
      <c r="DEF80" s="473"/>
      <c r="DEG80" s="473"/>
      <c r="DEH80" s="473"/>
      <c r="DEI80" s="473"/>
      <c r="DEJ80" s="473"/>
      <c r="DEK80" s="473"/>
      <c r="DEL80" s="473"/>
      <c r="DEM80" s="473"/>
      <c r="DEN80" s="473"/>
      <c r="DEO80" s="473"/>
      <c r="DEP80" s="473"/>
      <c r="DEQ80" s="473"/>
      <c r="DER80" s="473"/>
      <c r="DES80" s="473"/>
      <c r="DET80" s="473"/>
      <c r="DEU80" s="473"/>
      <c r="DEV80" s="473"/>
      <c r="DEW80" s="473"/>
      <c r="DEX80" s="473"/>
      <c r="DEY80" s="473"/>
      <c r="DEZ80" s="473"/>
      <c r="DFA80" s="473"/>
      <c r="DFB80" s="473"/>
      <c r="DFC80" s="473"/>
      <c r="DFD80" s="473"/>
      <c r="DFE80" s="473"/>
      <c r="DFF80" s="473"/>
      <c r="DFG80" s="473"/>
      <c r="DFH80" s="473"/>
      <c r="DFI80" s="473"/>
      <c r="DFJ80" s="473"/>
      <c r="DFK80" s="473"/>
      <c r="DFL80" s="473"/>
      <c r="DFM80" s="473"/>
      <c r="DFN80" s="473"/>
      <c r="DFO80" s="473"/>
      <c r="DFP80" s="473"/>
      <c r="DFQ80" s="473"/>
      <c r="DFR80" s="473"/>
      <c r="DFS80" s="473"/>
      <c r="DFT80" s="473"/>
      <c r="DFU80" s="473"/>
      <c r="DFV80" s="473"/>
      <c r="DFW80" s="473"/>
      <c r="DFX80" s="473"/>
      <c r="DFY80" s="473"/>
      <c r="DFZ80" s="473"/>
      <c r="DGA80" s="473"/>
      <c r="DGB80" s="473"/>
      <c r="DGC80" s="473"/>
      <c r="DGD80" s="473"/>
      <c r="DGE80" s="473"/>
      <c r="DGF80" s="473"/>
      <c r="DGG80" s="473"/>
      <c r="DGH80" s="473"/>
      <c r="DGI80" s="473"/>
      <c r="DGJ80" s="473"/>
      <c r="DGK80" s="473"/>
      <c r="DGL80" s="473"/>
      <c r="DGM80" s="473"/>
      <c r="DGN80" s="473"/>
      <c r="DGO80" s="473"/>
      <c r="DGP80" s="473"/>
      <c r="DGQ80" s="473"/>
      <c r="DGR80" s="473"/>
      <c r="DGS80" s="473"/>
      <c r="DGT80" s="473"/>
      <c r="DGU80" s="473"/>
      <c r="DGV80" s="473"/>
      <c r="DGW80" s="473"/>
      <c r="DGX80" s="473"/>
      <c r="DGY80" s="473"/>
      <c r="DGZ80" s="473"/>
      <c r="DHA80" s="473"/>
      <c r="DHB80" s="473"/>
      <c r="DHC80" s="473"/>
      <c r="DHD80" s="473"/>
      <c r="DHE80" s="473"/>
      <c r="DHF80" s="473"/>
      <c r="DHG80" s="473"/>
      <c r="DHH80" s="473"/>
      <c r="DHI80" s="473"/>
      <c r="DHJ80" s="473"/>
      <c r="DHK80" s="473"/>
      <c r="DHL80" s="473"/>
      <c r="DHM80" s="473"/>
      <c r="DHN80" s="473"/>
      <c r="DHO80" s="473"/>
      <c r="DHP80" s="473"/>
      <c r="DHQ80" s="473"/>
      <c r="DHR80" s="473"/>
      <c r="DHS80" s="473"/>
      <c r="DHT80" s="473"/>
      <c r="DHU80" s="473"/>
      <c r="DHV80" s="473"/>
      <c r="DHW80" s="473"/>
      <c r="DHX80" s="473"/>
      <c r="DHY80" s="473"/>
      <c r="DHZ80" s="473"/>
      <c r="DIA80" s="473"/>
      <c r="DIB80" s="473"/>
      <c r="DIC80" s="473"/>
      <c r="DID80" s="473"/>
      <c r="DIE80" s="473"/>
      <c r="DIF80" s="473"/>
      <c r="DIG80" s="473"/>
      <c r="DIH80" s="473"/>
      <c r="DII80" s="473"/>
      <c r="DIJ80" s="473"/>
      <c r="DIK80" s="473"/>
      <c r="DIL80" s="473"/>
      <c r="DIM80" s="473"/>
      <c r="DIN80" s="473"/>
      <c r="DIO80" s="473"/>
      <c r="DIP80" s="473"/>
      <c r="DIQ80" s="473"/>
      <c r="DIR80" s="473"/>
      <c r="DIS80" s="473"/>
      <c r="DIT80" s="473"/>
      <c r="DIU80" s="473"/>
      <c r="DIV80" s="473"/>
      <c r="DIW80" s="473"/>
      <c r="DIX80" s="473"/>
      <c r="DIY80" s="473"/>
      <c r="DIZ80" s="473"/>
      <c r="DJA80" s="473"/>
      <c r="DJB80" s="473"/>
      <c r="DJC80" s="473"/>
      <c r="DJD80" s="473"/>
      <c r="DJE80" s="473"/>
      <c r="DJF80" s="473"/>
      <c r="DJG80" s="473"/>
      <c r="DJH80" s="473"/>
      <c r="DJI80" s="473"/>
      <c r="DJJ80" s="473"/>
      <c r="DJK80" s="473"/>
      <c r="DJL80" s="473"/>
      <c r="DJM80" s="473"/>
      <c r="DJN80" s="473"/>
      <c r="DJO80" s="473"/>
      <c r="DJP80" s="473"/>
      <c r="DJQ80" s="473"/>
      <c r="DJR80" s="473"/>
      <c r="DJS80" s="473"/>
      <c r="DJT80" s="473"/>
      <c r="DJU80" s="473"/>
      <c r="DJV80" s="473"/>
      <c r="DJW80" s="473"/>
      <c r="DJX80" s="473"/>
      <c r="DJY80" s="473"/>
      <c r="DJZ80" s="473"/>
      <c r="DKA80" s="473"/>
      <c r="DKB80" s="473"/>
      <c r="DKC80" s="473"/>
      <c r="DKD80" s="473"/>
      <c r="DKE80" s="473"/>
      <c r="DKF80" s="473"/>
      <c r="DKG80" s="473"/>
      <c r="DKH80" s="473"/>
      <c r="DKI80" s="473"/>
      <c r="DKJ80" s="473"/>
      <c r="DKK80" s="473"/>
      <c r="DKL80" s="473"/>
      <c r="DKM80" s="473"/>
      <c r="DKN80" s="473"/>
      <c r="DKO80" s="473"/>
      <c r="DKP80" s="473"/>
      <c r="DKQ80" s="473"/>
      <c r="DKR80" s="473"/>
      <c r="DKS80" s="473"/>
      <c r="DKT80" s="473"/>
      <c r="DKU80" s="473"/>
      <c r="DKV80" s="473"/>
      <c r="DKW80" s="473"/>
      <c r="DKX80" s="473"/>
      <c r="DKY80" s="473"/>
      <c r="DKZ80" s="473"/>
      <c r="DLA80" s="473"/>
      <c r="DLB80" s="473"/>
      <c r="DLC80" s="473"/>
      <c r="DLD80" s="473"/>
      <c r="DLE80" s="473"/>
      <c r="DLF80" s="473"/>
      <c r="DLG80" s="473"/>
      <c r="DLH80" s="473"/>
      <c r="DLI80" s="473"/>
      <c r="DLJ80" s="473"/>
      <c r="DLK80" s="473"/>
      <c r="DLL80" s="473"/>
      <c r="DLM80" s="473"/>
      <c r="DLN80" s="473"/>
      <c r="DLO80" s="473"/>
      <c r="DLP80" s="473"/>
      <c r="DLQ80" s="473"/>
      <c r="DLR80" s="473"/>
      <c r="DLS80" s="473"/>
      <c r="DLT80" s="473"/>
      <c r="DLU80" s="473"/>
      <c r="DLV80" s="473"/>
      <c r="DLW80" s="473"/>
      <c r="DLX80" s="473"/>
      <c r="DLY80" s="473"/>
      <c r="DLZ80" s="473"/>
      <c r="DMA80" s="473"/>
      <c r="DMB80" s="473"/>
      <c r="DMC80" s="473"/>
      <c r="DMD80" s="473"/>
      <c r="DME80" s="473"/>
      <c r="DMF80" s="473"/>
      <c r="DMG80" s="473"/>
      <c r="DMH80" s="473"/>
      <c r="DMI80" s="473"/>
      <c r="DMJ80" s="473"/>
      <c r="DMK80" s="473"/>
      <c r="DML80" s="473"/>
      <c r="DMM80" s="473"/>
      <c r="DMN80" s="473"/>
      <c r="DMO80" s="473"/>
      <c r="DMP80" s="473"/>
      <c r="DMQ80" s="473"/>
      <c r="DMR80" s="473"/>
      <c r="DMS80" s="473"/>
      <c r="DMT80" s="473"/>
      <c r="DMU80" s="473"/>
      <c r="DMV80" s="473"/>
      <c r="DMW80" s="473"/>
      <c r="DMX80" s="473"/>
      <c r="DMY80" s="473"/>
      <c r="DMZ80" s="473"/>
      <c r="DNA80" s="473"/>
      <c r="DNB80" s="473"/>
      <c r="DNC80" s="473"/>
      <c r="DND80" s="473"/>
      <c r="DNE80" s="473"/>
      <c r="DNF80" s="473"/>
      <c r="DNG80" s="473"/>
      <c r="DNH80" s="473"/>
      <c r="DNI80" s="473"/>
      <c r="DNJ80" s="473"/>
      <c r="DNK80" s="473"/>
      <c r="DNL80" s="473"/>
      <c r="DNM80" s="473"/>
      <c r="DNN80" s="473"/>
      <c r="DNO80" s="473"/>
      <c r="DNP80" s="473"/>
      <c r="DNQ80" s="473"/>
      <c r="DNR80" s="473"/>
      <c r="DNS80" s="473"/>
      <c r="DNT80" s="473"/>
      <c r="DNU80" s="473"/>
      <c r="DNV80" s="473"/>
      <c r="DNW80" s="473"/>
      <c r="DNX80" s="473"/>
      <c r="DNY80" s="473"/>
      <c r="DNZ80" s="473"/>
      <c r="DOA80" s="473"/>
      <c r="DOB80" s="473"/>
      <c r="DOC80" s="473"/>
      <c r="DOD80" s="473"/>
      <c r="DOE80" s="473"/>
      <c r="DOF80" s="473"/>
      <c r="DOG80" s="473"/>
      <c r="DOH80" s="473"/>
      <c r="DOI80" s="473"/>
      <c r="DOJ80" s="473"/>
      <c r="DOK80" s="473"/>
      <c r="DOL80" s="473"/>
      <c r="DOM80" s="473"/>
      <c r="DON80" s="473"/>
      <c r="DOO80" s="473"/>
      <c r="DOP80" s="473"/>
      <c r="DOQ80" s="473"/>
      <c r="DOR80" s="473"/>
      <c r="DOS80" s="473"/>
      <c r="DOT80" s="473"/>
      <c r="DOU80" s="473"/>
      <c r="DOV80" s="473"/>
      <c r="DOW80" s="473"/>
      <c r="DOX80" s="473"/>
      <c r="DOY80" s="473"/>
      <c r="DOZ80" s="473"/>
      <c r="DPA80" s="473"/>
      <c r="DPB80" s="473"/>
      <c r="DPC80" s="473"/>
      <c r="DPD80" s="473"/>
      <c r="DPE80" s="473"/>
      <c r="DPF80" s="473"/>
      <c r="DPG80" s="473"/>
      <c r="DPH80" s="473"/>
      <c r="DPI80" s="473"/>
      <c r="DPJ80" s="473"/>
      <c r="DPK80" s="473"/>
      <c r="DPL80" s="473"/>
      <c r="DPM80" s="473"/>
      <c r="DPN80" s="473"/>
      <c r="DPO80" s="473"/>
      <c r="DPP80" s="473"/>
      <c r="DPQ80" s="473"/>
      <c r="DPR80" s="473"/>
      <c r="DPS80" s="473"/>
      <c r="DPT80" s="473"/>
      <c r="DPU80" s="473"/>
      <c r="DPV80" s="473"/>
      <c r="DPW80" s="473"/>
      <c r="DPX80" s="473"/>
      <c r="DPY80" s="473"/>
      <c r="DPZ80" s="473"/>
      <c r="DQA80" s="473"/>
      <c r="DQB80" s="473"/>
      <c r="DQC80" s="473"/>
      <c r="DQD80" s="473"/>
      <c r="DQE80" s="473"/>
      <c r="DQF80" s="473"/>
      <c r="DQG80" s="473"/>
      <c r="DQH80" s="473"/>
      <c r="DQI80" s="473"/>
      <c r="DQJ80" s="473"/>
      <c r="DQK80" s="473"/>
      <c r="DQL80" s="473"/>
      <c r="DQM80" s="473"/>
      <c r="DQN80" s="473"/>
      <c r="DQO80" s="473"/>
      <c r="DQP80" s="473"/>
      <c r="DQQ80" s="473"/>
      <c r="DQR80" s="473"/>
      <c r="DQS80" s="473"/>
      <c r="DQT80" s="473"/>
      <c r="DQU80" s="473"/>
      <c r="DQV80" s="473"/>
      <c r="DQW80" s="473"/>
      <c r="DQX80" s="473"/>
      <c r="DQY80" s="473"/>
      <c r="DQZ80" s="473"/>
      <c r="DRA80" s="473"/>
      <c r="DRB80" s="473"/>
      <c r="DRC80" s="473"/>
      <c r="DRD80" s="473"/>
      <c r="DRE80" s="473"/>
      <c r="DRF80" s="473"/>
      <c r="DRG80" s="473"/>
      <c r="DRH80" s="473"/>
      <c r="DRI80" s="473"/>
      <c r="DRJ80" s="473"/>
      <c r="DRK80" s="473"/>
      <c r="DRL80" s="473"/>
      <c r="DRM80" s="473"/>
      <c r="DRN80" s="473"/>
      <c r="DRO80" s="473"/>
      <c r="DRP80" s="473"/>
      <c r="DRQ80" s="473"/>
      <c r="DRR80" s="473"/>
      <c r="DRS80" s="473"/>
      <c r="DRT80" s="473"/>
      <c r="DRU80" s="473"/>
      <c r="DRV80" s="473"/>
      <c r="DRW80" s="473"/>
      <c r="DRX80" s="473"/>
      <c r="DRY80" s="473"/>
      <c r="DRZ80" s="473"/>
      <c r="DSA80" s="473"/>
      <c r="DSB80" s="473"/>
      <c r="DSC80" s="473"/>
      <c r="DSD80" s="473"/>
      <c r="DSE80" s="473"/>
      <c r="DSF80" s="473"/>
      <c r="DSG80" s="473"/>
      <c r="DSH80" s="473"/>
      <c r="DSI80" s="473"/>
      <c r="DSJ80" s="473"/>
      <c r="DSK80" s="473"/>
      <c r="DSL80" s="473"/>
      <c r="DSM80" s="473"/>
      <c r="DSN80" s="473"/>
      <c r="DSO80" s="473"/>
      <c r="DSP80" s="473"/>
      <c r="DSQ80" s="473"/>
      <c r="DSR80" s="473"/>
      <c r="DSS80" s="473"/>
      <c r="DST80" s="473"/>
      <c r="DSU80" s="473"/>
      <c r="DSV80" s="473"/>
      <c r="DSW80" s="473"/>
      <c r="DSX80" s="473"/>
      <c r="DSY80" s="473"/>
      <c r="DSZ80" s="473"/>
      <c r="DTA80" s="473"/>
      <c r="DTB80" s="473"/>
      <c r="DTC80" s="473"/>
      <c r="DTD80" s="473"/>
      <c r="DTE80" s="473"/>
      <c r="DTF80" s="473"/>
      <c r="DTG80" s="473"/>
      <c r="DTH80" s="473"/>
      <c r="DTI80" s="473"/>
      <c r="DTJ80" s="473"/>
      <c r="DTK80" s="473"/>
      <c r="DTL80" s="473"/>
      <c r="DTM80" s="473"/>
      <c r="DTN80" s="473"/>
      <c r="DTO80" s="473"/>
      <c r="DTP80" s="473"/>
      <c r="DTQ80" s="473"/>
      <c r="DTR80" s="473"/>
      <c r="DTS80" s="473"/>
      <c r="DTT80" s="473"/>
      <c r="DTU80" s="473"/>
      <c r="DTV80" s="473"/>
      <c r="DTW80" s="473"/>
      <c r="DTX80" s="473"/>
      <c r="DTY80" s="473"/>
      <c r="DTZ80" s="473"/>
      <c r="DUA80" s="473"/>
      <c r="DUB80" s="473"/>
      <c r="DUC80" s="473"/>
      <c r="DUD80" s="473"/>
      <c r="DUE80" s="473"/>
      <c r="DUF80" s="473"/>
      <c r="DUG80" s="473"/>
      <c r="DUH80" s="473"/>
      <c r="DUI80" s="473"/>
      <c r="DUJ80" s="473"/>
      <c r="DUK80" s="473"/>
      <c r="DUL80" s="473"/>
      <c r="DUM80" s="473"/>
      <c r="DUN80" s="473"/>
      <c r="DUO80" s="473"/>
      <c r="DUP80" s="473"/>
      <c r="DUQ80" s="473"/>
      <c r="DUR80" s="473"/>
      <c r="DUS80" s="473"/>
      <c r="DUT80" s="473"/>
      <c r="DUU80" s="473"/>
      <c r="DUV80" s="473"/>
      <c r="DUW80" s="473"/>
      <c r="DUX80" s="473"/>
      <c r="DUY80" s="473"/>
      <c r="DUZ80" s="473"/>
      <c r="DVA80" s="473"/>
      <c r="DVB80" s="473"/>
      <c r="DVC80" s="473"/>
      <c r="DVD80" s="473"/>
      <c r="DVE80" s="473"/>
      <c r="DVF80" s="473"/>
      <c r="DVG80" s="473"/>
      <c r="DVH80" s="473"/>
      <c r="DVI80" s="473"/>
      <c r="DVJ80" s="473"/>
      <c r="DVK80" s="473"/>
      <c r="DVL80" s="473"/>
      <c r="DVM80" s="473"/>
      <c r="DVN80" s="473"/>
      <c r="DVO80" s="473"/>
      <c r="DVP80" s="473"/>
      <c r="DVQ80" s="473"/>
      <c r="DVR80" s="473"/>
      <c r="DVS80" s="473"/>
      <c r="DVT80" s="473"/>
      <c r="DVU80" s="473"/>
      <c r="DVV80" s="473"/>
      <c r="DVW80" s="473"/>
      <c r="DVX80" s="473"/>
      <c r="DVY80" s="473"/>
      <c r="DVZ80" s="473"/>
      <c r="DWA80" s="473"/>
      <c r="DWB80" s="473"/>
      <c r="DWC80" s="473"/>
      <c r="DWD80" s="473"/>
      <c r="DWE80" s="473"/>
      <c r="DWF80" s="473"/>
      <c r="DWG80" s="473"/>
      <c r="DWH80" s="473"/>
      <c r="DWI80" s="473"/>
      <c r="DWJ80" s="473"/>
      <c r="DWK80" s="473"/>
      <c r="DWL80" s="473"/>
      <c r="DWM80" s="473"/>
      <c r="DWN80" s="473"/>
      <c r="DWO80" s="473"/>
      <c r="DWP80" s="473"/>
      <c r="DWQ80" s="473"/>
      <c r="DWR80" s="473"/>
      <c r="DWS80" s="473"/>
      <c r="DWT80" s="473"/>
      <c r="DWU80" s="473"/>
      <c r="DWV80" s="473"/>
      <c r="DWW80" s="473"/>
      <c r="DWX80" s="473"/>
      <c r="DWY80" s="473"/>
      <c r="DWZ80" s="473"/>
      <c r="DXA80" s="473"/>
      <c r="DXB80" s="473"/>
      <c r="DXC80" s="473"/>
      <c r="DXD80" s="473"/>
      <c r="DXE80" s="473"/>
      <c r="DXF80" s="473"/>
      <c r="DXG80" s="473"/>
      <c r="DXH80" s="473"/>
      <c r="DXI80" s="473"/>
      <c r="DXJ80" s="473"/>
      <c r="DXK80" s="473"/>
      <c r="DXL80" s="473"/>
      <c r="DXM80" s="473"/>
      <c r="DXN80" s="473"/>
      <c r="DXO80" s="473"/>
      <c r="DXP80" s="473"/>
      <c r="DXQ80" s="473"/>
      <c r="DXR80" s="473"/>
      <c r="DXS80" s="473"/>
      <c r="DXT80" s="473"/>
      <c r="DXU80" s="473"/>
      <c r="DXV80" s="473"/>
      <c r="DXW80" s="473"/>
      <c r="DXX80" s="473"/>
      <c r="DXY80" s="473"/>
      <c r="DXZ80" s="473"/>
      <c r="DYA80" s="473"/>
      <c r="DYB80" s="473"/>
      <c r="DYC80" s="473"/>
      <c r="DYD80" s="473"/>
      <c r="DYE80" s="473"/>
      <c r="DYF80" s="473"/>
      <c r="DYG80" s="473"/>
      <c r="DYH80" s="473"/>
      <c r="DYI80" s="473"/>
      <c r="DYJ80" s="473"/>
      <c r="DYK80" s="473"/>
      <c r="DYL80" s="473"/>
      <c r="DYM80" s="473"/>
      <c r="DYN80" s="473"/>
      <c r="DYO80" s="473"/>
      <c r="DYP80" s="473"/>
      <c r="DYQ80" s="473"/>
      <c r="DYR80" s="473"/>
      <c r="DYS80" s="473"/>
      <c r="DYT80" s="473"/>
      <c r="DYU80" s="473"/>
      <c r="DYV80" s="473"/>
      <c r="DYW80" s="473"/>
      <c r="DYX80" s="473"/>
      <c r="DYY80" s="473"/>
      <c r="DYZ80" s="473"/>
      <c r="DZA80" s="473"/>
      <c r="DZB80" s="473"/>
      <c r="DZC80" s="473"/>
      <c r="DZD80" s="473"/>
      <c r="DZE80" s="473"/>
      <c r="DZF80" s="473"/>
      <c r="DZG80" s="473"/>
      <c r="DZH80" s="473"/>
      <c r="DZI80" s="473"/>
      <c r="DZJ80" s="473"/>
      <c r="DZK80" s="473"/>
      <c r="DZL80" s="473"/>
      <c r="DZM80" s="473"/>
      <c r="DZN80" s="473"/>
      <c r="DZO80" s="473"/>
      <c r="DZP80" s="473"/>
      <c r="DZQ80" s="473"/>
      <c r="DZR80" s="473"/>
      <c r="DZS80" s="473"/>
      <c r="DZT80" s="473"/>
      <c r="DZU80" s="473"/>
      <c r="DZV80" s="473"/>
      <c r="DZW80" s="473"/>
      <c r="DZX80" s="473"/>
      <c r="DZY80" s="473"/>
      <c r="DZZ80" s="473"/>
      <c r="EAA80" s="473"/>
      <c r="EAB80" s="473"/>
      <c r="EAC80" s="473"/>
      <c r="EAD80" s="473"/>
      <c r="EAE80" s="473"/>
      <c r="EAF80" s="473"/>
      <c r="EAG80" s="473"/>
      <c r="EAH80" s="473"/>
      <c r="EAI80" s="473"/>
      <c r="EAJ80" s="473"/>
      <c r="EAK80" s="473"/>
      <c r="EAL80" s="473"/>
      <c r="EAM80" s="473"/>
      <c r="EAN80" s="473"/>
      <c r="EAO80" s="473"/>
      <c r="EAP80" s="473"/>
      <c r="EAQ80" s="473"/>
      <c r="EAR80" s="473"/>
      <c r="EAS80" s="473"/>
      <c r="EAT80" s="473"/>
      <c r="EAU80" s="473"/>
      <c r="EAV80" s="473"/>
      <c r="EAW80" s="473"/>
      <c r="EAX80" s="473"/>
      <c r="EAY80" s="473"/>
      <c r="EAZ80" s="473"/>
      <c r="EBA80" s="473"/>
      <c r="EBB80" s="473"/>
      <c r="EBC80" s="473"/>
      <c r="EBD80" s="473"/>
      <c r="EBE80" s="473"/>
      <c r="EBF80" s="473"/>
      <c r="EBG80" s="473"/>
      <c r="EBH80" s="473"/>
      <c r="EBI80" s="473"/>
      <c r="EBJ80" s="473"/>
      <c r="EBK80" s="473"/>
      <c r="EBL80" s="473"/>
      <c r="EBM80" s="473"/>
      <c r="EBN80" s="473"/>
      <c r="EBO80" s="473"/>
      <c r="EBP80" s="473"/>
      <c r="EBQ80" s="473"/>
      <c r="EBR80" s="473"/>
      <c r="EBS80" s="473"/>
      <c r="EBT80" s="473"/>
      <c r="EBU80" s="473"/>
      <c r="EBV80" s="473"/>
      <c r="EBW80" s="473"/>
      <c r="EBX80" s="473"/>
      <c r="EBY80" s="473"/>
      <c r="EBZ80" s="473"/>
      <c r="ECA80" s="473"/>
      <c r="ECB80" s="473"/>
      <c r="ECC80" s="473"/>
      <c r="ECD80" s="473"/>
      <c r="ECE80" s="473"/>
      <c r="ECF80" s="473"/>
      <c r="ECG80" s="473"/>
      <c r="ECH80" s="473"/>
      <c r="ECI80" s="473"/>
      <c r="ECJ80" s="473"/>
      <c r="ECK80" s="473"/>
      <c r="ECL80" s="473"/>
      <c r="ECM80" s="473"/>
      <c r="ECN80" s="473"/>
      <c r="ECO80" s="473"/>
      <c r="ECP80" s="473"/>
      <c r="ECQ80" s="473"/>
      <c r="ECR80" s="473"/>
      <c r="ECS80" s="473"/>
      <c r="ECT80" s="473"/>
      <c r="ECU80" s="473"/>
      <c r="ECV80" s="473"/>
      <c r="ECW80" s="473"/>
      <c r="ECX80" s="473"/>
      <c r="ECY80" s="473"/>
      <c r="ECZ80" s="473"/>
      <c r="EDA80" s="473"/>
      <c r="EDB80" s="473"/>
      <c r="EDC80" s="473"/>
      <c r="EDD80" s="473"/>
      <c r="EDE80" s="473"/>
      <c r="EDF80" s="473"/>
      <c r="EDG80" s="473"/>
      <c r="EDH80" s="473"/>
      <c r="EDI80" s="473"/>
      <c r="EDJ80" s="473"/>
      <c r="EDK80" s="473"/>
      <c r="EDL80" s="473"/>
      <c r="EDM80" s="473"/>
      <c r="EDN80" s="473"/>
      <c r="EDO80" s="473"/>
      <c r="EDP80" s="473"/>
      <c r="EDQ80" s="473"/>
      <c r="EDR80" s="473"/>
      <c r="EDS80" s="473"/>
      <c r="EDT80" s="473"/>
      <c r="EDU80" s="473"/>
      <c r="EDV80" s="473"/>
      <c r="EDW80" s="473"/>
      <c r="EDX80" s="473"/>
      <c r="EDY80" s="473"/>
      <c r="EDZ80" s="473"/>
      <c r="EEA80" s="473"/>
      <c r="EEB80" s="473"/>
      <c r="EEC80" s="473"/>
      <c r="EED80" s="473"/>
      <c r="EEE80" s="473"/>
      <c r="EEF80" s="473"/>
      <c r="EEG80" s="473"/>
      <c r="EEH80" s="473"/>
      <c r="EEI80" s="473"/>
      <c r="EEJ80" s="473"/>
      <c r="EEK80" s="473"/>
      <c r="EEL80" s="473"/>
      <c r="EEM80" s="473"/>
      <c r="EEN80" s="473"/>
      <c r="EEO80" s="473"/>
      <c r="EEP80" s="473"/>
      <c r="EEQ80" s="473"/>
      <c r="EER80" s="473"/>
      <c r="EES80" s="473"/>
      <c r="EET80" s="473"/>
      <c r="EEU80" s="473"/>
      <c r="EEV80" s="473"/>
      <c r="EEW80" s="473"/>
      <c r="EEX80" s="473"/>
      <c r="EEY80" s="473"/>
      <c r="EEZ80" s="473"/>
      <c r="EFA80" s="473"/>
      <c r="EFB80" s="473"/>
      <c r="EFC80" s="473"/>
      <c r="EFD80" s="473"/>
      <c r="EFE80" s="473"/>
      <c r="EFF80" s="473"/>
      <c r="EFG80" s="473"/>
      <c r="EFH80" s="473"/>
      <c r="EFI80" s="473"/>
      <c r="EFJ80" s="473"/>
      <c r="EFK80" s="473"/>
      <c r="EFL80" s="473"/>
      <c r="EFM80" s="473"/>
      <c r="EFN80" s="473"/>
      <c r="EFO80" s="473"/>
      <c r="EFP80" s="473"/>
      <c r="EFQ80" s="473"/>
      <c r="EFR80" s="473"/>
      <c r="EFS80" s="473"/>
      <c r="EFT80" s="473"/>
      <c r="EFU80" s="473"/>
      <c r="EFV80" s="473"/>
      <c r="EFW80" s="473"/>
      <c r="EFX80" s="473"/>
      <c r="EFY80" s="473"/>
      <c r="EFZ80" s="473"/>
      <c r="EGA80" s="473"/>
      <c r="EGB80" s="473"/>
      <c r="EGC80" s="473"/>
      <c r="EGD80" s="473"/>
      <c r="EGE80" s="473"/>
      <c r="EGF80" s="473"/>
      <c r="EGG80" s="473"/>
      <c r="EGH80" s="473"/>
      <c r="EGI80" s="473"/>
      <c r="EGJ80" s="473"/>
      <c r="EGK80" s="473"/>
      <c r="EGL80" s="473"/>
      <c r="EGM80" s="473"/>
      <c r="EGN80" s="473"/>
      <c r="EGO80" s="473"/>
      <c r="EGP80" s="473"/>
      <c r="EGQ80" s="473"/>
      <c r="EGR80" s="473"/>
      <c r="EGS80" s="473"/>
      <c r="EGT80" s="473"/>
      <c r="EGU80" s="473"/>
      <c r="EGV80" s="473"/>
      <c r="EGW80" s="473"/>
      <c r="EGX80" s="473"/>
      <c r="EGY80" s="473"/>
      <c r="EGZ80" s="473"/>
      <c r="EHA80" s="473"/>
      <c r="EHB80" s="473"/>
      <c r="EHC80" s="473"/>
      <c r="EHD80" s="473"/>
      <c r="EHE80" s="473"/>
      <c r="EHF80" s="473"/>
      <c r="EHG80" s="473"/>
      <c r="EHH80" s="473"/>
      <c r="EHI80" s="473"/>
      <c r="EHJ80" s="473"/>
      <c r="EHK80" s="473"/>
      <c r="EHL80" s="473"/>
      <c r="EHM80" s="473"/>
      <c r="EHN80" s="473"/>
      <c r="EHO80" s="473"/>
      <c r="EHP80" s="473"/>
      <c r="EHQ80" s="473"/>
      <c r="EHR80" s="473"/>
      <c r="EHS80" s="473"/>
      <c r="EHT80" s="473"/>
      <c r="EHU80" s="473"/>
      <c r="EHV80" s="473"/>
      <c r="EHW80" s="473"/>
      <c r="EHX80" s="473"/>
      <c r="EHY80" s="473"/>
      <c r="EHZ80" s="473"/>
      <c r="EIA80" s="473"/>
      <c r="EIB80" s="473"/>
      <c r="EIC80" s="473"/>
      <c r="EID80" s="473"/>
      <c r="EIE80" s="473"/>
      <c r="EIF80" s="473"/>
      <c r="EIG80" s="473"/>
      <c r="EIH80" s="473"/>
      <c r="EII80" s="473"/>
      <c r="EIJ80" s="473"/>
      <c r="EIK80" s="473"/>
      <c r="EIL80" s="473"/>
      <c r="EIM80" s="473"/>
      <c r="EIN80" s="473"/>
      <c r="EIO80" s="473"/>
      <c r="EIP80" s="473"/>
      <c r="EIQ80" s="473"/>
      <c r="EIR80" s="473"/>
      <c r="EIS80" s="473"/>
      <c r="EIT80" s="473"/>
      <c r="EIU80" s="473"/>
      <c r="EIV80" s="473"/>
      <c r="EIW80" s="473"/>
      <c r="EIX80" s="473"/>
      <c r="EIY80" s="473"/>
      <c r="EIZ80" s="473"/>
      <c r="EJA80" s="473"/>
      <c r="EJB80" s="473"/>
      <c r="EJC80" s="473"/>
      <c r="EJD80" s="473"/>
      <c r="EJE80" s="473"/>
      <c r="EJF80" s="473"/>
      <c r="EJG80" s="473"/>
      <c r="EJH80" s="473"/>
      <c r="EJI80" s="473"/>
      <c r="EJJ80" s="473"/>
      <c r="EJK80" s="473"/>
      <c r="EJL80" s="473"/>
      <c r="EJM80" s="473"/>
      <c r="EJN80" s="473"/>
      <c r="EJO80" s="473"/>
      <c r="EJP80" s="473"/>
      <c r="EJQ80" s="473"/>
      <c r="EJR80" s="473"/>
      <c r="EJS80" s="473"/>
      <c r="EJT80" s="473"/>
      <c r="EJU80" s="473"/>
      <c r="EJV80" s="473"/>
      <c r="EJW80" s="473"/>
      <c r="EJX80" s="473"/>
      <c r="EJY80" s="473"/>
      <c r="EJZ80" s="473"/>
      <c r="EKA80" s="473"/>
      <c r="EKB80" s="473"/>
      <c r="EKC80" s="473"/>
      <c r="EKD80" s="473"/>
      <c r="EKE80" s="473"/>
      <c r="EKF80" s="473"/>
      <c r="EKG80" s="473"/>
      <c r="EKH80" s="473"/>
      <c r="EKI80" s="473"/>
      <c r="EKJ80" s="473"/>
      <c r="EKK80" s="473"/>
      <c r="EKL80" s="473"/>
      <c r="EKM80" s="473"/>
      <c r="EKN80" s="473"/>
      <c r="EKO80" s="473"/>
      <c r="EKP80" s="473"/>
      <c r="EKQ80" s="473"/>
      <c r="EKR80" s="473"/>
      <c r="EKS80" s="473"/>
      <c r="EKT80" s="473"/>
      <c r="EKU80" s="473"/>
      <c r="EKV80" s="473"/>
      <c r="EKW80" s="473"/>
      <c r="EKX80" s="473"/>
      <c r="EKY80" s="473"/>
      <c r="EKZ80" s="473"/>
      <c r="ELA80" s="473"/>
      <c r="ELB80" s="473"/>
      <c r="ELC80" s="473"/>
      <c r="ELD80" s="473"/>
      <c r="ELE80" s="473"/>
      <c r="ELF80" s="473"/>
      <c r="ELG80" s="473"/>
      <c r="ELH80" s="473"/>
      <c r="ELI80" s="473"/>
      <c r="ELJ80" s="473"/>
      <c r="ELK80" s="473"/>
      <c r="ELL80" s="473"/>
      <c r="ELM80" s="473"/>
      <c r="ELN80" s="473"/>
      <c r="ELO80" s="473"/>
      <c r="ELP80" s="473"/>
      <c r="ELQ80" s="473"/>
      <c r="ELR80" s="473"/>
      <c r="ELS80" s="473"/>
      <c r="ELT80" s="473"/>
      <c r="ELU80" s="473"/>
      <c r="ELV80" s="473"/>
      <c r="ELW80" s="473"/>
      <c r="ELX80" s="473"/>
      <c r="ELY80" s="473"/>
      <c r="ELZ80" s="473"/>
      <c r="EMA80" s="473"/>
      <c r="EMB80" s="473"/>
      <c r="EMC80" s="473"/>
      <c r="EMD80" s="473"/>
      <c r="EME80" s="473"/>
      <c r="EMF80" s="473"/>
      <c r="EMG80" s="473"/>
      <c r="EMH80" s="473"/>
      <c r="EMI80" s="473"/>
      <c r="EMJ80" s="473"/>
      <c r="EMK80" s="473"/>
      <c r="EML80" s="473"/>
      <c r="EMM80" s="473"/>
      <c r="EMN80" s="473"/>
      <c r="EMO80" s="473"/>
      <c r="EMP80" s="473"/>
      <c r="EMQ80" s="473"/>
      <c r="EMR80" s="473"/>
      <c r="EMS80" s="473"/>
      <c r="EMT80" s="473"/>
      <c r="EMU80" s="473"/>
      <c r="EMV80" s="473"/>
      <c r="EMW80" s="473"/>
      <c r="EMX80" s="473"/>
      <c r="EMY80" s="473"/>
      <c r="EMZ80" s="473"/>
      <c r="ENA80" s="473"/>
      <c r="ENB80" s="473"/>
      <c r="ENC80" s="473"/>
      <c r="END80" s="473"/>
      <c r="ENE80" s="473"/>
      <c r="ENF80" s="473"/>
      <c r="ENG80" s="473"/>
      <c r="ENH80" s="473"/>
      <c r="ENI80" s="473"/>
      <c r="ENJ80" s="473"/>
      <c r="ENK80" s="473"/>
      <c r="ENL80" s="473"/>
      <c r="ENM80" s="473"/>
      <c r="ENN80" s="473"/>
      <c r="ENO80" s="473"/>
      <c r="ENP80" s="473"/>
      <c r="ENQ80" s="473"/>
      <c r="ENR80" s="473"/>
      <c r="ENS80" s="473"/>
      <c r="ENT80" s="473"/>
      <c r="ENU80" s="473"/>
      <c r="ENV80" s="473"/>
      <c r="ENW80" s="473"/>
      <c r="ENX80" s="473"/>
      <c r="ENY80" s="473"/>
      <c r="ENZ80" s="473"/>
      <c r="EOA80" s="473"/>
      <c r="EOB80" s="473"/>
      <c r="EOC80" s="473"/>
      <c r="EOD80" s="473"/>
      <c r="EOE80" s="473"/>
      <c r="EOF80" s="473"/>
      <c r="EOG80" s="473"/>
      <c r="EOH80" s="473"/>
      <c r="EOI80" s="473"/>
      <c r="EOJ80" s="473"/>
      <c r="EOK80" s="473"/>
      <c r="EOL80" s="473"/>
      <c r="EOM80" s="473"/>
      <c r="EON80" s="473"/>
      <c r="EOO80" s="473"/>
      <c r="EOP80" s="473"/>
      <c r="EOQ80" s="473"/>
      <c r="EOR80" s="473"/>
      <c r="EOS80" s="473"/>
      <c r="EOT80" s="473"/>
      <c r="EOU80" s="473"/>
      <c r="EOV80" s="473"/>
      <c r="EOW80" s="473"/>
      <c r="EOX80" s="473"/>
      <c r="EOY80" s="473"/>
      <c r="EOZ80" s="473"/>
      <c r="EPA80" s="473"/>
      <c r="EPB80" s="473"/>
      <c r="EPC80" s="473"/>
      <c r="EPD80" s="473"/>
      <c r="EPE80" s="473"/>
      <c r="EPF80" s="473"/>
      <c r="EPG80" s="473"/>
      <c r="EPH80" s="473"/>
      <c r="EPI80" s="473"/>
      <c r="EPJ80" s="473"/>
      <c r="EPK80" s="473"/>
      <c r="EPL80" s="473"/>
      <c r="EPM80" s="473"/>
      <c r="EPN80" s="473"/>
      <c r="EPO80" s="473"/>
      <c r="EPP80" s="473"/>
      <c r="EPQ80" s="473"/>
      <c r="EPR80" s="473"/>
      <c r="EPS80" s="473"/>
      <c r="EPT80" s="473"/>
      <c r="EPU80" s="473"/>
      <c r="EPV80" s="473"/>
      <c r="EPW80" s="473"/>
      <c r="EPX80" s="473"/>
      <c r="EPY80" s="473"/>
      <c r="EPZ80" s="473"/>
      <c r="EQA80" s="473"/>
      <c r="EQB80" s="473"/>
      <c r="EQC80" s="473"/>
      <c r="EQD80" s="473"/>
      <c r="EQE80" s="473"/>
      <c r="EQF80" s="473"/>
      <c r="EQG80" s="473"/>
      <c r="EQH80" s="473"/>
      <c r="EQI80" s="473"/>
      <c r="EQJ80" s="473"/>
      <c r="EQK80" s="473"/>
      <c r="EQL80" s="473"/>
      <c r="EQM80" s="473"/>
      <c r="EQN80" s="473"/>
      <c r="EQO80" s="473"/>
      <c r="EQP80" s="473"/>
      <c r="EQQ80" s="473"/>
      <c r="EQR80" s="473"/>
      <c r="EQS80" s="473"/>
      <c r="EQT80" s="473"/>
      <c r="EQU80" s="473"/>
      <c r="EQV80" s="473"/>
      <c r="EQW80" s="473"/>
      <c r="EQX80" s="473"/>
      <c r="EQY80" s="473"/>
      <c r="EQZ80" s="473"/>
      <c r="ERA80" s="473"/>
      <c r="ERB80" s="473"/>
      <c r="ERC80" s="473"/>
      <c r="ERD80" s="473"/>
      <c r="ERE80" s="473"/>
      <c r="ERF80" s="473"/>
      <c r="ERG80" s="473"/>
      <c r="ERH80" s="473"/>
      <c r="ERI80" s="473"/>
      <c r="ERJ80" s="473"/>
      <c r="ERK80" s="473"/>
      <c r="ERL80" s="473"/>
      <c r="ERM80" s="473"/>
      <c r="ERN80" s="473"/>
      <c r="ERO80" s="473"/>
      <c r="ERP80" s="473"/>
      <c r="ERQ80" s="473"/>
      <c r="ERR80" s="473"/>
      <c r="ERS80" s="473"/>
      <c r="ERT80" s="473"/>
      <c r="ERU80" s="473"/>
      <c r="ERV80" s="473"/>
      <c r="ERW80" s="473"/>
      <c r="ERX80" s="473"/>
      <c r="ERY80" s="473"/>
      <c r="ERZ80" s="473"/>
      <c r="ESA80" s="473"/>
      <c r="ESB80" s="473"/>
      <c r="ESC80" s="473"/>
      <c r="ESD80" s="473"/>
      <c r="ESE80" s="473"/>
      <c r="ESF80" s="473"/>
      <c r="ESG80" s="473"/>
      <c r="ESH80" s="473"/>
      <c r="ESI80" s="473"/>
      <c r="ESJ80" s="473"/>
      <c r="ESK80" s="473"/>
      <c r="ESL80" s="473"/>
      <c r="ESM80" s="473"/>
      <c r="ESN80" s="473"/>
      <c r="ESO80" s="473"/>
      <c r="ESP80" s="473"/>
      <c r="ESQ80" s="473"/>
      <c r="ESR80" s="473"/>
      <c r="ESS80" s="473"/>
      <c r="EST80" s="473"/>
      <c r="ESU80" s="473"/>
      <c r="ESV80" s="473"/>
      <c r="ESW80" s="473"/>
      <c r="ESX80" s="473"/>
      <c r="ESY80" s="473"/>
      <c r="ESZ80" s="473"/>
      <c r="ETA80" s="473"/>
      <c r="ETB80" s="473"/>
      <c r="ETC80" s="473"/>
      <c r="ETD80" s="473"/>
      <c r="ETE80" s="473"/>
      <c r="ETF80" s="473"/>
      <c r="ETG80" s="473"/>
      <c r="ETH80" s="473"/>
      <c r="ETI80" s="473"/>
      <c r="ETJ80" s="473"/>
      <c r="ETK80" s="473"/>
      <c r="ETL80" s="473"/>
      <c r="ETM80" s="473"/>
      <c r="ETN80" s="473"/>
      <c r="ETO80" s="473"/>
      <c r="ETP80" s="473"/>
      <c r="ETQ80" s="473"/>
      <c r="ETR80" s="473"/>
      <c r="ETS80" s="473"/>
      <c r="ETT80" s="473"/>
      <c r="ETU80" s="473"/>
      <c r="ETV80" s="473"/>
      <c r="ETW80" s="473"/>
      <c r="ETX80" s="473"/>
      <c r="ETY80" s="473"/>
      <c r="ETZ80" s="473"/>
      <c r="EUA80" s="473"/>
      <c r="EUB80" s="473"/>
      <c r="EUC80" s="473"/>
      <c r="EUD80" s="473"/>
      <c r="EUE80" s="473"/>
      <c r="EUF80" s="473"/>
      <c r="EUG80" s="473"/>
      <c r="EUH80" s="473"/>
      <c r="EUI80" s="473"/>
      <c r="EUJ80" s="473"/>
      <c r="EUK80" s="473"/>
      <c r="EUL80" s="473"/>
      <c r="EUM80" s="473"/>
      <c r="EUN80" s="473"/>
      <c r="EUO80" s="473"/>
      <c r="EUP80" s="473"/>
      <c r="EUQ80" s="473"/>
      <c r="EUR80" s="473"/>
      <c r="EUS80" s="473"/>
      <c r="EUT80" s="473"/>
      <c r="EUU80" s="473"/>
      <c r="EUV80" s="473"/>
      <c r="EUW80" s="473"/>
      <c r="EUX80" s="473"/>
      <c r="EUY80" s="473"/>
      <c r="EUZ80" s="473"/>
      <c r="EVA80" s="473"/>
      <c r="EVB80" s="473"/>
      <c r="EVC80" s="473"/>
      <c r="EVD80" s="473"/>
      <c r="EVE80" s="473"/>
      <c r="EVF80" s="473"/>
      <c r="EVG80" s="473"/>
      <c r="EVH80" s="473"/>
      <c r="EVI80" s="473"/>
      <c r="EVJ80" s="473"/>
      <c r="EVK80" s="473"/>
      <c r="EVL80" s="473"/>
      <c r="EVM80" s="473"/>
      <c r="EVN80" s="473"/>
      <c r="EVO80" s="473"/>
      <c r="EVP80" s="473"/>
      <c r="EVQ80" s="473"/>
      <c r="EVR80" s="473"/>
      <c r="EVS80" s="473"/>
      <c r="EVT80" s="473"/>
      <c r="EVU80" s="473"/>
      <c r="EVV80" s="473"/>
      <c r="EVW80" s="473"/>
      <c r="EVX80" s="473"/>
      <c r="EVY80" s="473"/>
      <c r="EVZ80" s="473"/>
      <c r="EWA80" s="473"/>
      <c r="EWB80" s="473"/>
      <c r="EWC80" s="473"/>
      <c r="EWD80" s="473"/>
      <c r="EWE80" s="473"/>
      <c r="EWF80" s="473"/>
      <c r="EWG80" s="473"/>
      <c r="EWH80" s="473"/>
      <c r="EWI80" s="473"/>
      <c r="EWJ80" s="473"/>
      <c r="EWK80" s="473"/>
      <c r="EWL80" s="473"/>
      <c r="EWM80" s="473"/>
      <c r="EWN80" s="473"/>
      <c r="EWO80" s="473"/>
      <c r="EWP80" s="473"/>
      <c r="EWQ80" s="473"/>
      <c r="EWR80" s="473"/>
      <c r="EWS80" s="473"/>
      <c r="EWT80" s="473"/>
      <c r="EWU80" s="473"/>
      <c r="EWV80" s="473"/>
      <c r="EWW80" s="473"/>
      <c r="EWX80" s="473"/>
      <c r="EWY80" s="473"/>
      <c r="EWZ80" s="473"/>
      <c r="EXA80" s="473"/>
      <c r="EXB80" s="473"/>
      <c r="EXC80" s="473"/>
      <c r="EXD80" s="473"/>
      <c r="EXE80" s="473"/>
      <c r="EXF80" s="473"/>
      <c r="EXG80" s="473"/>
      <c r="EXH80" s="473"/>
      <c r="EXI80" s="473"/>
      <c r="EXJ80" s="473"/>
      <c r="EXK80" s="473"/>
      <c r="EXL80" s="473"/>
      <c r="EXM80" s="473"/>
      <c r="EXN80" s="473"/>
      <c r="EXO80" s="473"/>
      <c r="EXP80" s="473"/>
      <c r="EXQ80" s="473"/>
      <c r="EXR80" s="473"/>
      <c r="EXS80" s="473"/>
      <c r="EXT80" s="473"/>
      <c r="EXU80" s="473"/>
      <c r="EXV80" s="473"/>
      <c r="EXW80" s="473"/>
      <c r="EXX80" s="473"/>
      <c r="EXY80" s="473"/>
      <c r="EXZ80" s="473"/>
      <c r="EYA80" s="473"/>
      <c r="EYB80" s="473"/>
      <c r="EYC80" s="473"/>
      <c r="EYD80" s="473"/>
      <c r="EYE80" s="473"/>
      <c r="EYF80" s="473"/>
      <c r="EYG80" s="473"/>
      <c r="EYH80" s="473"/>
      <c r="EYI80" s="473"/>
      <c r="EYJ80" s="473"/>
      <c r="EYK80" s="473"/>
      <c r="EYL80" s="473"/>
      <c r="EYM80" s="473"/>
      <c r="EYN80" s="473"/>
      <c r="EYO80" s="473"/>
      <c r="EYP80" s="473"/>
      <c r="EYQ80" s="473"/>
      <c r="EYR80" s="473"/>
      <c r="EYS80" s="473"/>
      <c r="EYT80" s="473"/>
      <c r="EYU80" s="473"/>
      <c r="EYV80" s="473"/>
      <c r="EYW80" s="473"/>
      <c r="EYX80" s="473"/>
      <c r="EYY80" s="473"/>
      <c r="EYZ80" s="473"/>
      <c r="EZA80" s="473"/>
      <c r="EZB80" s="473"/>
      <c r="EZC80" s="473"/>
      <c r="EZD80" s="473"/>
      <c r="EZE80" s="473"/>
      <c r="EZF80" s="473"/>
      <c r="EZG80" s="473"/>
      <c r="EZH80" s="473"/>
      <c r="EZI80" s="473"/>
      <c r="EZJ80" s="473"/>
      <c r="EZK80" s="473"/>
      <c r="EZL80" s="473"/>
      <c r="EZM80" s="473"/>
      <c r="EZN80" s="473"/>
      <c r="EZO80" s="473"/>
      <c r="EZP80" s="473"/>
      <c r="EZQ80" s="473"/>
      <c r="EZR80" s="473"/>
      <c r="EZS80" s="473"/>
      <c r="EZT80" s="473"/>
      <c r="EZU80" s="473"/>
      <c r="EZV80" s="473"/>
      <c r="EZW80" s="473"/>
      <c r="EZX80" s="473"/>
      <c r="EZY80" s="473"/>
      <c r="EZZ80" s="473"/>
      <c r="FAA80" s="473"/>
      <c r="FAB80" s="473"/>
      <c r="FAC80" s="473"/>
      <c r="FAD80" s="473"/>
      <c r="FAE80" s="473"/>
      <c r="FAF80" s="473"/>
      <c r="FAG80" s="473"/>
      <c r="FAH80" s="473"/>
      <c r="FAI80" s="473"/>
      <c r="FAJ80" s="473"/>
      <c r="FAK80" s="473"/>
      <c r="FAL80" s="473"/>
      <c r="FAM80" s="473"/>
      <c r="FAN80" s="473"/>
      <c r="FAO80" s="473"/>
      <c r="FAP80" s="473"/>
      <c r="FAQ80" s="473"/>
      <c r="FAR80" s="473"/>
      <c r="FAS80" s="473"/>
      <c r="FAT80" s="473"/>
      <c r="FAU80" s="473"/>
      <c r="FAV80" s="473"/>
      <c r="FAW80" s="473"/>
      <c r="FAX80" s="473"/>
      <c r="FAY80" s="473"/>
      <c r="FAZ80" s="473"/>
      <c r="FBA80" s="473"/>
      <c r="FBB80" s="473"/>
      <c r="FBC80" s="473"/>
      <c r="FBD80" s="473"/>
      <c r="FBE80" s="473"/>
      <c r="FBF80" s="473"/>
      <c r="FBG80" s="473"/>
      <c r="FBH80" s="473"/>
      <c r="FBI80" s="473"/>
      <c r="FBJ80" s="473"/>
      <c r="FBK80" s="473"/>
      <c r="FBL80" s="473"/>
      <c r="FBM80" s="473"/>
      <c r="FBN80" s="473"/>
      <c r="FBO80" s="473"/>
      <c r="FBP80" s="473"/>
      <c r="FBQ80" s="473"/>
      <c r="FBR80" s="473"/>
      <c r="FBS80" s="473"/>
      <c r="FBT80" s="473"/>
      <c r="FBU80" s="473"/>
      <c r="FBV80" s="473"/>
      <c r="FBW80" s="473"/>
      <c r="FBX80" s="473"/>
      <c r="FBY80" s="473"/>
      <c r="FBZ80" s="473"/>
      <c r="FCA80" s="473"/>
      <c r="FCB80" s="473"/>
      <c r="FCC80" s="473"/>
      <c r="FCD80" s="473"/>
      <c r="FCE80" s="473"/>
      <c r="FCF80" s="473"/>
      <c r="FCG80" s="473"/>
      <c r="FCH80" s="473"/>
      <c r="FCI80" s="473"/>
      <c r="FCJ80" s="473"/>
      <c r="FCK80" s="473"/>
      <c r="FCL80" s="473"/>
      <c r="FCM80" s="473"/>
      <c r="FCN80" s="473"/>
      <c r="FCO80" s="473"/>
      <c r="FCP80" s="473"/>
      <c r="FCQ80" s="473"/>
      <c r="FCR80" s="473"/>
      <c r="FCS80" s="473"/>
      <c r="FCT80" s="473"/>
      <c r="FCU80" s="473"/>
      <c r="FCV80" s="473"/>
      <c r="FCW80" s="473"/>
      <c r="FCX80" s="473"/>
      <c r="FCY80" s="473"/>
      <c r="FCZ80" s="473"/>
      <c r="FDA80" s="473"/>
      <c r="FDB80" s="473"/>
      <c r="FDC80" s="473"/>
      <c r="FDD80" s="473"/>
      <c r="FDE80" s="473"/>
      <c r="FDF80" s="473"/>
      <c r="FDG80" s="473"/>
      <c r="FDH80" s="473"/>
      <c r="FDI80" s="473"/>
      <c r="FDJ80" s="473"/>
      <c r="FDK80" s="473"/>
      <c r="FDL80" s="473"/>
      <c r="FDM80" s="473"/>
      <c r="FDN80" s="473"/>
      <c r="FDO80" s="473"/>
      <c r="FDP80" s="473"/>
      <c r="FDQ80" s="473"/>
      <c r="FDR80" s="473"/>
      <c r="FDS80" s="473"/>
      <c r="FDT80" s="473"/>
      <c r="FDU80" s="473"/>
      <c r="FDV80" s="473"/>
      <c r="FDW80" s="473"/>
      <c r="FDX80" s="473"/>
      <c r="FDY80" s="473"/>
      <c r="FDZ80" s="473"/>
      <c r="FEA80" s="473"/>
      <c r="FEB80" s="473"/>
      <c r="FEC80" s="473"/>
      <c r="FED80" s="473"/>
      <c r="FEE80" s="473"/>
      <c r="FEF80" s="473"/>
      <c r="FEG80" s="473"/>
      <c r="FEH80" s="473"/>
      <c r="FEI80" s="473"/>
      <c r="FEJ80" s="473"/>
      <c r="FEK80" s="473"/>
      <c r="FEL80" s="473"/>
      <c r="FEM80" s="473"/>
      <c r="FEN80" s="473"/>
      <c r="FEO80" s="473"/>
      <c r="FEP80" s="473"/>
      <c r="FEQ80" s="473"/>
      <c r="FER80" s="473"/>
      <c r="FES80" s="473"/>
      <c r="FET80" s="473"/>
      <c r="FEU80" s="473"/>
      <c r="FEV80" s="473"/>
      <c r="FEW80" s="473"/>
      <c r="FEX80" s="473"/>
      <c r="FEY80" s="473"/>
      <c r="FEZ80" s="473"/>
      <c r="FFA80" s="473"/>
      <c r="FFB80" s="473"/>
      <c r="FFC80" s="473"/>
      <c r="FFD80" s="473"/>
      <c r="FFE80" s="473"/>
      <c r="FFF80" s="473"/>
      <c r="FFG80" s="473"/>
      <c r="FFH80" s="473"/>
      <c r="FFI80" s="473"/>
      <c r="FFJ80" s="473"/>
      <c r="FFK80" s="473"/>
      <c r="FFL80" s="473"/>
      <c r="FFM80" s="473"/>
      <c r="FFN80" s="473"/>
      <c r="FFO80" s="473"/>
      <c r="FFP80" s="473"/>
      <c r="FFQ80" s="473"/>
      <c r="FFR80" s="473"/>
      <c r="FFS80" s="473"/>
      <c r="FFT80" s="473"/>
      <c r="FFU80" s="473"/>
      <c r="FFV80" s="473"/>
      <c r="FFW80" s="473"/>
      <c r="FFX80" s="473"/>
      <c r="FFY80" s="473"/>
      <c r="FFZ80" s="473"/>
      <c r="FGA80" s="473"/>
      <c r="FGB80" s="473"/>
      <c r="FGC80" s="473"/>
      <c r="FGD80" s="473"/>
      <c r="FGE80" s="473"/>
      <c r="FGF80" s="473"/>
      <c r="FGG80" s="473"/>
      <c r="FGH80" s="473"/>
      <c r="FGI80" s="473"/>
      <c r="FGJ80" s="473"/>
      <c r="FGK80" s="473"/>
      <c r="FGL80" s="473"/>
      <c r="FGM80" s="473"/>
      <c r="FGN80" s="473"/>
      <c r="FGO80" s="473"/>
      <c r="FGP80" s="473"/>
      <c r="FGQ80" s="473"/>
      <c r="FGR80" s="473"/>
      <c r="FGS80" s="473"/>
      <c r="FGT80" s="473"/>
      <c r="FGU80" s="473"/>
      <c r="FGV80" s="473"/>
      <c r="FGW80" s="473"/>
      <c r="FGX80" s="473"/>
      <c r="FGY80" s="473"/>
      <c r="FGZ80" s="473"/>
      <c r="FHA80" s="473"/>
      <c r="FHB80" s="473"/>
      <c r="FHC80" s="473"/>
      <c r="FHD80" s="473"/>
      <c r="FHE80" s="473"/>
      <c r="FHF80" s="473"/>
      <c r="FHG80" s="473"/>
      <c r="FHH80" s="473"/>
      <c r="FHI80" s="473"/>
      <c r="FHJ80" s="473"/>
      <c r="FHK80" s="473"/>
      <c r="FHL80" s="473"/>
      <c r="FHM80" s="473"/>
      <c r="FHN80" s="473"/>
      <c r="FHO80" s="473"/>
      <c r="FHP80" s="473"/>
      <c r="FHQ80" s="473"/>
      <c r="FHR80" s="473"/>
      <c r="FHS80" s="473"/>
      <c r="FHT80" s="473"/>
      <c r="FHU80" s="473"/>
      <c r="FHV80" s="473"/>
      <c r="FHW80" s="473"/>
      <c r="FHX80" s="473"/>
      <c r="FHY80" s="473"/>
      <c r="FHZ80" s="473"/>
      <c r="FIA80" s="473"/>
      <c r="FIB80" s="473"/>
      <c r="FIC80" s="473"/>
      <c r="FID80" s="473"/>
      <c r="FIE80" s="473"/>
      <c r="FIF80" s="473"/>
      <c r="FIG80" s="473"/>
      <c r="FIH80" s="473"/>
      <c r="FII80" s="473"/>
      <c r="FIJ80" s="473"/>
      <c r="FIK80" s="473"/>
      <c r="FIL80" s="473"/>
      <c r="FIM80" s="473"/>
      <c r="FIN80" s="473"/>
      <c r="FIO80" s="473"/>
      <c r="FIP80" s="473"/>
      <c r="FIQ80" s="473"/>
      <c r="FIR80" s="473"/>
      <c r="FIS80" s="473"/>
      <c r="FIT80" s="473"/>
      <c r="FIU80" s="473"/>
      <c r="FIV80" s="473"/>
      <c r="FIW80" s="473"/>
      <c r="FIX80" s="473"/>
      <c r="FIY80" s="473"/>
      <c r="FIZ80" s="473"/>
      <c r="FJA80" s="473"/>
      <c r="FJB80" s="473"/>
      <c r="FJC80" s="473"/>
      <c r="FJD80" s="473"/>
      <c r="FJE80" s="473"/>
      <c r="FJF80" s="473"/>
      <c r="FJG80" s="473"/>
      <c r="FJH80" s="473"/>
      <c r="FJI80" s="473"/>
      <c r="FJJ80" s="473"/>
      <c r="FJK80" s="473"/>
      <c r="FJL80" s="473"/>
      <c r="FJM80" s="473"/>
      <c r="FJN80" s="473"/>
      <c r="FJO80" s="473"/>
      <c r="FJP80" s="473"/>
      <c r="FJQ80" s="473"/>
      <c r="FJR80" s="473"/>
      <c r="FJS80" s="473"/>
      <c r="FJT80" s="473"/>
      <c r="FJU80" s="473"/>
      <c r="FJV80" s="473"/>
      <c r="FJW80" s="473"/>
      <c r="FJX80" s="473"/>
      <c r="FJY80" s="473"/>
      <c r="FJZ80" s="473"/>
      <c r="FKA80" s="473"/>
      <c r="FKB80" s="473"/>
      <c r="FKC80" s="473"/>
      <c r="FKD80" s="473"/>
      <c r="FKE80" s="473"/>
      <c r="FKF80" s="473"/>
      <c r="FKG80" s="473"/>
      <c r="FKH80" s="473"/>
      <c r="FKI80" s="473"/>
      <c r="FKJ80" s="473"/>
      <c r="FKK80" s="473"/>
      <c r="FKL80" s="473"/>
      <c r="FKM80" s="473"/>
      <c r="FKN80" s="473"/>
      <c r="FKO80" s="473"/>
      <c r="FKP80" s="473"/>
      <c r="FKQ80" s="473"/>
      <c r="FKR80" s="473"/>
      <c r="FKS80" s="473"/>
      <c r="FKT80" s="473"/>
      <c r="FKU80" s="473"/>
      <c r="FKV80" s="473"/>
      <c r="FKW80" s="473"/>
      <c r="FKX80" s="473"/>
      <c r="FKY80" s="473"/>
      <c r="FKZ80" s="473"/>
      <c r="FLA80" s="473"/>
      <c r="FLB80" s="473"/>
      <c r="FLC80" s="473"/>
      <c r="FLD80" s="473"/>
      <c r="FLE80" s="473"/>
      <c r="FLF80" s="473"/>
      <c r="FLG80" s="473"/>
      <c r="FLH80" s="473"/>
      <c r="FLI80" s="473"/>
      <c r="FLJ80" s="473"/>
      <c r="FLK80" s="473"/>
      <c r="FLL80" s="473"/>
      <c r="FLM80" s="473"/>
      <c r="FLN80" s="473"/>
      <c r="FLO80" s="473"/>
      <c r="FLP80" s="473"/>
      <c r="FLQ80" s="473"/>
      <c r="FLR80" s="473"/>
      <c r="FLS80" s="473"/>
      <c r="FLT80" s="473"/>
      <c r="FLU80" s="473"/>
      <c r="FLV80" s="473"/>
      <c r="FLW80" s="473"/>
      <c r="FLX80" s="473"/>
      <c r="FLY80" s="473"/>
      <c r="FLZ80" s="473"/>
      <c r="FMA80" s="473"/>
      <c r="FMB80" s="473"/>
      <c r="FMC80" s="473"/>
      <c r="FMD80" s="473"/>
      <c r="FME80" s="473"/>
      <c r="FMF80" s="473"/>
      <c r="FMG80" s="473"/>
      <c r="FMH80" s="473"/>
      <c r="FMI80" s="473"/>
      <c r="FMJ80" s="473"/>
      <c r="FMK80" s="473"/>
      <c r="FML80" s="473"/>
      <c r="FMM80" s="473"/>
      <c r="FMN80" s="473"/>
      <c r="FMO80" s="473"/>
      <c r="FMP80" s="473"/>
      <c r="FMQ80" s="473"/>
      <c r="FMR80" s="473"/>
      <c r="FMS80" s="473"/>
      <c r="FMT80" s="473"/>
      <c r="FMU80" s="473"/>
      <c r="FMV80" s="473"/>
      <c r="FMW80" s="473"/>
      <c r="FMX80" s="473"/>
      <c r="FMY80" s="473"/>
      <c r="FMZ80" s="473"/>
      <c r="FNA80" s="473"/>
      <c r="FNB80" s="473"/>
      <c r="FNC80" s="473"/>
      <c r="FND80" s="473"/>
      <c r="FNE80" s="473"/>
      <c r="FNF80" s="473"/>
      <c r="FNG80" s="473"/>
      <c r="FNH80" s="473"/>
      <c r="FNI80" s="473"/>
      <c r="FNJ80" s="473"/>
      <c r="FNK80" s="473"/>
      <c r="FNL80" s="473"/>
      <c r="FNM80" s="473"/>
      <c r="FNN80" s="473"/>
      <c r="FNO80" s="473"/>
      <c r="FNP80" s="473"/>
      <c r="FNQ80" s="473"/>
      <c r="FNR80" s="473"/>
      <c r="FNS80" s="473"/>
      <c r="FNT80" s="473"/>
      <c r="FNU80" s="473"/>
      <c r="FNV80" s="473"/>
      <c r="FNW80" s="473"/>
      <c r="FNX80" s="473"/>
      <c r="FNY80" s="473"/>
      <c r="FNZ80" s="473"/>
      <c r="FOA80" s="473"/>
      <c r="FOB80" s="473"/>
      <c r="FOC80" s="473"/>
      <c r="FOD80" s="473"/>
      <c r="FOE80" s="473"/>
      <c r="FOF80" s="473"/>
      <c r="FOG80" s="473"/>
      <c r="FOH80" s="473"/>
      <c r="FOI80" s="473"/>
      <c r="FOJ80" s="473"/>
      <c r="FOK80" s="473"/>
      <c r="FOL80" s="473"/>
      <c r="FOM80" s="473"/>
      <c r="FON80" s="473"/>
      <c r="FOO80" s="473"/>
      <c r="FOP80" s="473"/>
      <c r="FOQ80" s="473"/>
      <c r="FOR80" s="473"/>
      <c r="FOS80" s="473"/>
      <c r="FOT80" s="473"/>
      <c r="FOU80" s="473"/>
      <c r="FOV80" s="473"/>
      <c r="FOW80" s="473"/>
      <c r="FOX80" s="473"/>
      <c r="FOY80" s="473"/>
      <c r="FOZ80" s="473"/>
      <c r="FPA80" s="473"/>
      <c r="FPB80" s="473"/>
      <c r="FPC80" s="473"/>
      <c r="FPD80" s="473"/>
      <c r="FPE80" s="473"/>
      <c r="FPF80" s="473"/>
      <c r="FPG80" s="473"/>
      <c r="FPH80" s="473"/>
      <c r="FPI80" s="473"/>
      <c r="FPJ80" s="473"/>
      <c r="FPK80" s="473"/>
      <c r="FPL80" s="473"/>
      <c r="FPM80" s="473"/>
      <c r="FPN80" s="473"/>
      <c r="FPO80" s="473"/>
      <c r="FPP80" s="473"/>
      <c r="FPQ80" s="473"/>
      <c r="FPR80" s="473"/>
      <c r="FPS80" s="473"/>
      <c r="FPT80" s="473"/>
      <c r="FPU80" s="473"/>
      <c r="FPV80" s="473"/>
      <c r="FPW80" s="473"/>
      <c r="FPX80" s="473"/>
      <c r="FPY80" s="473"/>
      <c r="FPZ80" s="473"/>
      <c r="FQA80" s="473"/>
      <c r="FQB80" s="473"/>
      <c r="FQC80" s="473"/>
      <c r="FQD80" s="473"/>
      <c r="FQE80" s="473"/>
      <c r="FQF80" s="473"/>
      <c r="FQG80" s="473"/>
      <c r="FQH80" s="473"/>
      <c r="FQI80" s="473"/>
      <c r="FQJ80" s="473"/>
      <c r="FQK80" s="473"/>
      <c r="FQL80" s="473"/>
      <c r="FQM80" s="473"/>
      <c r="FQN80" s="473"/>
      <c r="FQO80" s="473"/>
      <c r="FQP80" s="473"/>
      <c r="FQQ80" s="473"/>
      <c r="FQR80" s="473"/>
      <c r="FQS80" s="473"/>
      <c r="FQT80" s="473"/>
      <c r="FQU80" s="473"/>
      <c r="FQV80" s="473"/>
      <c r="FQW80" s="473"/>
      <c r="FQX80" s="473"/>
      <c r="FQY80" s="473"/>
      <c r="FQZ80" s="473"/>
      <c r="FRA80" s="473"/>
      <c r="FRB80" s="473"/>
      <c r="FRC80" s="473"/>
      <c r="FRD80" s="473"/>
      <c r="FRE80" s="473"/>
      <c r="FRF80" s="473"/>
      <c r="FRG80" s="473"/>
      <c r="FRH80" s="473"/>
      <c r="FRI80" s="473"/>
      <c r="FRJ80" s="473"/>
      <c r="FRK80" s="473"/>
      <c r="FRL80" s="473"/>
      <c r="FRM80" s="473"/>
      <c r="FRN80" s="473"/>
      <c r="FRO80" s="473"/>
      <c r="FRP80" s="473"/>
      <c r="FRQ80" s="473"/>
      <c r="FRR80" s="473"/>
      <c r="FRS80" s="473"/>
      <c r="FRT80" s="473"/>
      <c r="FRU80" s="473"/>
      <c r="FRV80" s="473"/>
      <c r="FRW80" s="473"/>
      <c r="FRX80" s="473"/>
      <c r="FRY80" s="473"/>
      <c r="FRZ80" s="473"/>
      <c r="FSA80" s="473"/>
      <c r="FSB80" s="473"/>
      <c r="FSC80" s="473"/>
      <c r="FSD80" s="473"/>
      <c r="FSE80" s="473"/>
      <c r="FSF80" s="473"/>
      <c r="FSG80" s="473"/>
      <c r="FSH80" s="473"/>
      <c r="FSI80" s="473"/>
      <c r="FSJ80" s="473"/>
      <c r="FSK80" s="473"/>
      <c r="FSL80" s="473"/>
      <c r="FSM80" s="473"/>
      <c r="FSN80" s="473"/>
      <c r="FSO80" s="473"/>
      <c r="FSP80" s="473"/>
      <c r="FSQ80" s="473"/>
      <c r="FSR80" s="473"/>
      <c r="FSS80" s="473"/>
      <c r="FST80" s="473"/>
      <c r="FSU80" s="473"/>
      <c r="FSV80" s="473"/>
      <c r="FSW80" s="473"/>
      <c r="FSX80" s="473"/>
      <c r="FSY80" s="473"/>
      <c r="FSZ80" s="473"/>
      <c r="FTA80" s="473"/>
      <c r="FTB80" s="473"/>
      <c r="FTC80" s="473"/>
      <c r="FTD80" s="473"/>
      <c r="FTE80" s="473"/>
      <c r="FTF80" s="473"/>
      <c r="FTG80" s="473"/>
      <c r="FTH80" s="473"/>
      <c r="FTI80" s="473"/>
      <c r="FTJ80" s="473"/>
      <c r="FTK80" s="473"/>
      <c r="FTL80" s="473"/>
      <c r="FTM80" s="473"/>
      <c r="FTN80" s="473"/>
      <c r="FTO80" s="473"/>
      <c r="FTP80" s="473"/>
      <c r="FTQ80" s="473"/>
      <c r="FTR80" s="473"/>
      <c r="FTS80" s="473"/>
      <c r="FTT80" s="473"/>
      <c r="FTU80" s="473"/>
      <c r="FTV80" s="473"/>
      <c r="FTW80" s="473"/>
      <c r="FTX80" s="473"/>
      <c r="FTY80" s="473"/>
      <c r="FTZ80" s="473"/>
      <c r="FUA80" s="473"/>
      <c r="FUB80" s="473"/>
      <c r="FUC80" s="473"/>
      <c r="FUD80" s="473"/>
      <c r="FUE80" s="473"/>
      <c r="FUF80" s="473"/>
      <c r="FUG80" s="473"/>
      <c r="FUH80" s="473"/>
      <c r="FUI80" s="473"/>
      <c r="FUJ80" s="473"/>
      <c r="FUK80" s="473"/>
      <c r="FUL80" s="473"/>
      <c r="FUM80" s="473"/>
      <c r="FUN80" s="473"/>
      <c r="FUO80" s="473"/>
      <c r="FUP80" s="473"/>
      <c r="FUQ80" s="473"/>
      <c r="FUR80" s="473"/>
      <c r="FUS80" s="473"/>
      <c r="FUT80" s="473"/>
      <c r="FUU80" s="473"/>
      <c r="FUV80" s="473"/>
      <c r="FUW80" s="473"/>
      <c r="FUX80" s="473"/>
      <c r="FUY80" s="473"/>
      <c r="FUZ80" s="473"/>
      <c r="FVA80" s="473"/>
      <c r="FVB80" s="473"/>
      <c r="FVC80" s="473"/>
      <c r="FVD80" s="473"/>
      <c r="FVE80" s="473"/>
      <c r="FVF80" s="473"/>
      <c r="FVG80" s="473"/>
      <c r="FVH80" s="473"/>
      <c r="FVI80" s="473"/>
      <c r="FVJ80" s="473"/>
      <c r="FVK80" s="473"/>
      <c r="FVL80" s="473"/>
      <c r="FVM80" s="473"/>
      <c r="FVN80" s="473"/>
      <c r="FVO80" s="473"/>
      <c r="FVP80" s="473"/>
      <c r="FVQ80" s="473"/>
      <c r="FVR80" s="473"/>
      <c r="FVS80" s="473"/>
      <c r="FVT80" s="473"/>
      <c r="FVU80" s="473"/>
      <c r="FVV80" s="473"/>
      <c r="FVW80" s="473"/>
      <c r="FVX80" s="473"/>
      <c r="FVY80" s="473"/>
      <c r="FVZ80" s="473"/>
      <c r="FWA80" s="473"/>
      <c r="FWB80" s="473"/>
      <c r="FWC80" s="473"/>
      <c r="FWD80" s="473"/>
      <c r="FWE80" s="473"/>
      <c r="FWF80" s="473"/>
      <c r="FWG80" s="473"/>
      <c r="FWH80" s="473"/>
      <c r="FWI80" s="473"/>
      <c r="FWJ80" s="473"/>
      <c r="FWK80" s="473"/>
      <c r="FWL80" s="473"/>
      <c r="FWM80" s="473"/>
      <c r="FWN80" s="473"/>
      <c r="FWO80" s="473"/>
      <c r="FWP80" s="473"/>
      <c r="FWQ80" s="473"/>
      <c r="FWR80" s="473"/>
      <c r="FWS80" s="473"/>
      <c r="FWT80" s="473"/>
      <c r="FWU80" s="473"/>
      <c r="FWV80" s="473"/>
      <c r="FWW80" s="473"/>
      <c r="FWX80" s="473"/>
      <c r="FWY80" s="473"/>
      <c r="FWZ80" s="473"/>
      <c r="FXA80" s="473"/>
      <c r="FXB80" s="473"/>
      <c r="FXC80" s="473"/>
      <c r="FXD80" s="473"/>
      <c r="FXE80" s="473"/>
      <c r="FXF80" s="473"/>
      <c r="FXG80" s="473"/>
      <c r="FXH80" s="473"/>
      <c r="FXI80" s="473"/>
      <c r="FXJ80" s="473"/>
      <c r="FXK80" s="473"/>
      <c r="FXL80" s="473"/>
      <c r="FXM80" s="473"/>
      <c r="FXN80" s="473"/>
      <c r="FXO80" s="473"/>
      <c r="FXP80" s="473"/>
      <c r="FXQ80" s="473"/>
      <c r="FXR80" s="473"/>
      <c r="FXS80" s="473"/>
      <c r="FXT80" s="473"/>
      <c r="FXU80" s="473"/>
      <c r="FXV80" s="473"/>
      <c r="FXW80" s="473"/>
      <c r="FXX80" s="473"/>
      <c r="FXY80" s="473"/>
      <c r="FXZ80" s="473"/>
      <c r="FYA80" s="473"/>
      <c r="FYB80" s="473"/>
      <c r="FYC80" s="473"/>
      <c r="FYD80" s="473"/>
      <c r="FYE80" s="473"/>
      <c r="FYF80" s="473"/>
      <c r="FYG80" s="473"/>
      <c r="FYH80" s="473"/>
      <c r="FYI80" s="473"/>
      <c r="FYJ80" s="473"/>
      <c r="FYK80" s="473"/>
      <c r="FYL80" s="473"/>
      <c r="FYM80" s="473"/>
      <c r="FYN80" s="473"/>
      <c r="FYO80" s="473"/>
      <c r="FYP80" s="473"/>
      <c r="FYQ80" s="473"/>
      <c r="FYR80" s="473"/>
      <c r="FYS80" s="473"/>
      <c r="FYT80" s="473"/>
      <c r="FYU80" s="473"/>
      <c r="FYV80" s="473"/>
      <c r="FYW80" s="473"/>
      <c r="FYX80" s="473"/>
      <c r="FYY80" s="473"/>
      <c r="FYZ80" s="473"/>
      <c r="FZA80" s="473"/>
      <c r="FZB80" s="473"/>
      <c r="FZC80" s="473"/>
      <c r="FZD80" s="473"/>
      <c r="FZE80" s="473"/>
      <c r="FZF80" s="473"/>
      <c r="FZG80" s="473"/>
      <c r="FZH80" s="473"/>
      <c r="FZI80" s="473"/>
      <c r="FZJ80" s="473"/>
      <c r="FZK80" s="473"/>
      <c r="FZL80" s="473"/>
      <c r="FZM80" s="473"/>
      <c r="FZN80" s="473"/>
      <c r="FZO80" s="473"/>
      <c r="FZP80" s="473"/>
      <c r="FZQ80" s="473"/>
      <c r="FZR80" s="473"/>
      <c r="FZS80" s="473"/>
      <c r="FZT80" s="473"/>
      <c r="FZU80" s="473"/>
      <c r="FZV80" s="473"/>
      <c r="FZW80" s="473"/>
      <c r="FZX80" s="473"/>
      <c r="FZY80" s="473"/>
      <c r="FZZ80" s="473"/>
      <c r="GAA80" s="473"/>
      <c r="GAB80" s="473"/>
      <c r="GAC80" s="473"/>
      <c r="GAD80" s="473"/>
      <c r="GAE80" s="473"/>
      <c r="GAF80" s="473"/>
      <c r="GAG80" s="473"/>
      <c r="GAH80" s="473"/>
      <c r="GAI80" s="473"/>
      <c r="GAJ80" s="473"/>
      <c r="GAK80" s="473"/>
      <c r="GAL80" s="473"/>
      <c r="GAM80" s="473"/>
      <c r="GAN80" s="473"/>
      <c r="GAO80" s="473"/>
      <c r="GAP80" s="473"/>
      <c r="GAQ80" s="473"/>
      <c r="GAR80" s="473"/>
      <c r="GAS80" s="473"/>
      <c r="GAT80" s="473"/>
      <c r="GAU80" s="473"/>
      <c r="GAV80" s="473"/>
      <c r="GAW80" s="473"/>
      <c r="GAX80" s="473"/>
      <c r="GAY80" s="473"/>
      <c r="GAZ80" s="473"/>
      <c r="GBA80" s="473"/>
      <c r="GBB80" s="473"/>
      <c r="GBC80" s="473"/>
      <c r="GBD80" s="473"/>
      <c r="GBE80" s="473"/>
      <c r="GBF80" s="473"/>
      <c r="GBG80" s="473"/>
      <c r="GBH80" s="473"/>
      <c r="GBI80" s="473"/>
      <c r="GBJ80" s="473"/>
      <c r="GBK80" s="473"/>
      <c r="GBL80" s="473"/>
      <c r="GBM80" s="473"/>
      <c r="GBN80" s="473"/>
      <c r="GBO80" s="473"/>
      <c r="GBP80" s="473"/>
      <c r="GBQ80" s="473"/>
      <c r="GBR80" s="473"/>
      <c r="GBS80" s="473"/>
      <c r="GBT80" s="473"/>
      <c r="GBU80" s="473"/>
      <c r="GBV80" s="473"/>
      <c r="GBW80" s="473"/>
      <c r="GBX80" s="473"/>
      <c r="GBY80" s="473"/>
      <c r="GBZ80" s="473"/>
      <c r="GCA80" s="473"/>
      <c r="GCB80" s="473"/>
      <c r="GCC80" s="473"/>
      <c r="GCD80" s="473"/>
      <c r="GCE80" s="473"/>
      <c r="GCF80" s="473"/>
      <c r="GCG80" s="473"/>
      <c r="GCH80" s="473"/>
      <c r="GCI80" s="473"/>
      <c r="GCJ80" s="473"/>
      <c r="GCK80" s="473"/>
      <c r="GCL80" s="473"/>
      <c r="GCM80" s="473"/>
      <c r="GCN80" s="473"/>
      <c r="GCO80" s="473"/>
      <c r="GCP80" s="473"/>
      <c r="GCQ80" s="473"/>
      <c r="GCR80" s="473"/>
      <c r="GCS80" s="473"/>
      <c r="GCT80" s="473"/>
      <c r="GCU80" s="473"/>
      <c r="GCV80" s="473"/>
      <c r="GCW80" s="473"/>
      <c r="GCX80" s="473"/>
      <c r="GCY80" s="473"/>
      <c r="GCZ80" s="473"/>
      <c r="GDA80" s="473"/>
      <c r="GDB80" s="473"/>
      <c r="GDC80" s="473"/>
      <c r="GDD80" s="473"/>
      <c r="GDE80" s="473"/>
      <c r="GDF80" s="473"/>
      <c r="GDG80" s="473"/>
      <c r="GDH80" s="473"/>
      <c r="GDI80" s="473"/>
      <c r="GDJ80" s="473"/>
      <c r="GDK80" s="473"/>
      <c r="GDL80" s="473"/>
      <c r="GDM80" s="473"/>
      <c r="GDN80" s="473"/>
      <c r="GDO80" s="473"/>
      <c r="GDP80" s="473"/>
      <c r="GDQ80" s="473"/>
      <c r="GDR80" s="473"/>
      <c r="GDS80" s="473"/>
      <c r="GDT80" s="473"/>
      <c r="GDU80" s="473"/>
      <c r="GDV80" s="473"/>
      <c r="GDW80" s="473"/>
      <c r="GDX80" s="473"/>
      <c r="GDY80" s="473"/>
      <c r="GDZ80" s="473"/>
      <c r="GEA80" s="473"/>
      <c r="GEB80" s="473"/>
      <c r="GEC80" s="473"/>
      <c r="GED80" s="473"/>
      <c r="GEE80" s="473"/>
      <c r="GEF80" s="473"/>
      <c r="GEG80" s="473"/>
      <c r="GEH80" s="473"/>
      <c r="GEI80" s="473"/>
      <c r="GEJ80" s="473"/>
      <c r="GEK80" s="473"/>
      <c r="GEL80" s="473"/>
      <c r="GEM80" s="473"/>
      <c r="GEN80" s="473"/>
      <c r="GEO80" s="473"/>
      <c r="GEP80" s="473"/>
      <c r="GEQ80" s="473"/>
      <c r="GER80" s="473"/>
      <c r="GES80" s="473"/>
      <c r="GET80" s="473"/>
      <c r="GEU80" s="473"/>
      <c r="GEV80" s="473"/>
      <c r="GEW80" s="473"/>
      <c r="GEX80" s="473"/>
      <c r="GEY80" s="473"/>
      <c r="GEZ80" s="473"/>
      <c r="GFA80" s="473"/>
      <c r="GFB80" s="473"/>
      <c r="GFC80" s="473"/>
      <c r="GFD80" s="473"/>
      <c r="GFE80" s="473"/>
      <c r="GFF80" s="473"/>
      <c r="GFG80" s="473"/>
      <c r="GFH80" s="473"/>
      <c r="GFI80" s="473"/>
      <c r="GFJ80" s="473"/>
      <c r="GFK80" s="473"/>
      <c r="GFL80" s="473"/>
      <c r="GFM80" s="473"/>
      <c r="GFN80" s="473"/>
      <c r="GFO80" s="473"/>
      <c r="GFP80" s="473"/>
      <c r="GFQ80" s="473"/>
      <c r="GFR80" s="473"/>
      <c r="GFS80" s="473"/>
      <c r="GFT80" s="473"/>
      <c r="GFU80" s="473"/>
      <c r="GFV80" s="473"/>
      <c r="GFW80" s="473"/>
      <c r="GFX80" s="473"/>
      <c r="GFY80" s="473"/>
      <c r="GFZ80" s="473"/>
      <c r="GGA80" s="473"/>
      <c r="GGB80" s="473"/>
      <c r="GGC80" s="473"/>
      <c r="GGD80" s="473"/>
      <c r="GGE80" s="473"/>
      <c r="GGF80" s="473"/>
      <c r="GGG80" s="473"/>
      <c r="GGH80" s="473"/>
      <c r="GGI80" s="473"/>
      <c r="GGJ80" s="473"/>
      <c r="GGK80" s="473"/>
      <c r="GGL80" s="473"/>
      <c r="GGM80" s="473"/>
      <c r="GGN80" s="473"/>
      <c r="GGO80" s="473"/>
      <c r="GGP80" s="473"/>
      <c r="GGQ80" s="473"/>
      <c r="GGR80" s="473"/>
      <c r="GGS80" s="473"/>
      <c r="GGT80" s="473"/>
      <c r="GGU80" s="473"/>
      <c r="GGV80" s="473"/>
      <c r="GGW80" s="473"/>
      <c r="GGX80" s="473"/>
      <c r="GGY80" s="473"/>
      <c r="GGZ80" s="473"/>
      <c r="GHA80" s="473"/>
      <c r="GHB80" s="473"/>
      <c r="GHC80" s="473"/>
      <c r="GHD80" s="473"/>
      <c r="GHE80" s="473"/>
      <c r="GHF80" s="473"/>
      <c r="GHG80" s="473"/>
      <c r="GHH80" s="473"/>
      <c r="GHI80" s="473"/>
      <c r="GHJ80" s="473"/>
      <c r="GHK80" s="473"/>
      <c r="GHL80" s="473"/>
      <c r="GHM80" s="473"/>
      <c r="GHN80" s="473"/>
      <c r="GHO80" s="473"/>
      <c r="GHP80" s="473"/>
      <c r="GHQ80" s="473"/>
      <c r="GHR80" s="473"/>
      <c r="GHS80" s="473"/>
      <c r="GHT80" s="473"/>
      <c r="GHU80" s="473"/>
      <c r="GHV80" s="473"/>
      <c r="GHW80" s="473"/>
      <c r="GHX80" s="473"/>
      <c r="GHY80" s="473"/>
      <c r="GHZ80" s="473"/>
      <c r="GIA80" s="473"/>
      <c r="GIB80" s="473"/>
      <c r="GIC80" s="473"/>
      <c r="GID80" s="473"/>
      <c r="GIE80" s="473"/>
      <c r="GIF80" s="473"/>
      <c r="GIG80" s="473"/>
      <c r="GIH80" s="473"/>
      <c r="GII80" s="473"/>
      <c r="GIJ80" s="473"/>
      <c r="GIK80" s="473"/>
      <c r="GIL80" s="473"/>
      <c r="GIM80" s="473"/>
      <c r="GIN80" s="473"/>
      <c r="GIO80" s="473"/>
      <c r="GIP80" s="473"/>
      <c r="GIQ80" s="473"/>
      <c r="GIR80" s="473"/>
      <c r="GIS80" s="473"/>
      <c r="GIT80" s="473"/>
      <c r="GIU80" s="473"/>
      <c r="GIV80" s="473"/>
      <c r="GIW80" s="473"/>
      <c r="GIX80" s="473"/>
      <c r="GIY80" s="473"/>
      <c r="GIZ80" s="473"/>
      <c r="GJA80" s="473"/>
      <c r="GJB80" s="473"/>
      <c r="GJC80" s="473"/>
      <c r="GJD80" s="473"/>
      <c r="GJE80" s="473"/>
      <c r="GJF80" s="473"/>
      <c r="GJG80" s="473"/>
      <c r="GJH80" s="473"/>
      <c r="GJI80" s="473"/>
      <c r="GJJ80" s="473"/>
      <c r="GJK80" s="473"/>
      <c r="GJL80" s="473"/>
      <c r="GJM80" s="473"/>
      <c r="GJN80" s="473"/>
      <c r="GJO80" s="473"/>
      <c r="GJP80" s="473"/>
      <c r="GJQ80" s="473"/>
      <c r="GJR80" s="473"/>
      <c r="GJS80" s="473"/>
      <c r="GJT80" s="473"/>
      <c r="GJU80" s="473"/>
      <c r="GJV80" s="473"/>
      <c r="GJW80" s="473"/>
      <c r="GJX80" s="473"/>
      <c r="GJY80" s="473"/>
      <c r="GJZ80" s="473"/>
      <c r="GKA80" s="473"/>
      <c r="GKB80" s="473"/>
      <c r="GKC80" s="473"/>
      <c r="GKD80" s="473"/>
      <c r="GKE80" s="473"/>
      <c r="GKF80" s="473"/>
      <c r="GKG80" s="473"/>
      <c r="GKH80" s="473"/>
      <c r="GKI80" s="473"/>
      <c r="GKJ80" s="473"/>
      <c r="GKK80" s="473"/>
      <c r="GKL80" s="473"/>
      <c r="GKM80" s="473"/>
      <c r="GKN80" s="473"/>
      <c r="GKO80" s="473"/>
      <c r="GKP80" s="473"/>
      <c r="GKQ80" s="473"/>
      <c r="GKR80" s="473"/>
      <c r="GKS80" s="473"/>
      <c r="GKT80" s="473"/>
      <c r="GKU80" s="473"/>
      <c r="GKV80" s="473"/>
      <c r="GKW80" s="473"/>
      <c r="GKX80" s="473"/>
      <c r="GKY80" s="473"/>
      <c r="GKZ80" s="473"/>
      <c r="GLA80" s="473"/>
      <c r="GLB80" s="473"/>
      <c r="GLC80" s="473"/>
      <c r="GLD80" s="473"/>
      <c r="GLE80" s="473"/>
      <c r="GLF80" s="473"/>
      <c r="GLG80" s="473"/>
      <c r="GLH80" s="473"/>
      <c r="GLI80" s="473"/>
      <c r="GLJ80" s="473"/>
      <c r="GLK80" s="473"/>
      <c r="GLL80" s="473"/>
      <c r="GLM80" s="473"/>
      <c r="GLN80" s="473"/>
      <c r="GLO80" s="473"/>
      <c r="GLP80" s="473"/>
      <c r="GLQ80" s="473"/>
      <c r="GLR80" s="473"/>
      <c r="GLS80" s="473"/>
      <c r="GLT80" s="473"/>
      <c r="GLU80" s="473"/>
      <c r="GLV80" s="473"/>
      <c r="GLW80" s="473"/>
      <c r="GLX80" s="473"/>
      <c r="GLY80" s="473"/>
      <c r="GLZ80" s="473"/>
      <c r="GMA80" s="473"/>
      <c r="GMB80" s="473"/>
      <c r="GMC80" s="473"/>
      <c r="GMD80" s="473"/>
      <c r="GME80" s="473"/>
      <c r="GMF80" s="473"/>
      <c r="GMG80" s="473"/>
      <c r="GMH80" s="473"/>
      <c r="GMI80" s="473"/>
      <c r="GMJ80" s="473"/>
      <c r="GMK80" s="473"/>
      <c r="GML80" s="473"/>
      <c r="GMM80" s="473"/>
      <c r="GMN80" s="473"/>
      <c r="GMO80" s="473"/>
      <c r="GMP80" s="473"/>
      <c r="GMQ80" s="473"/>
      <c r="GMR80" s="473"/>
      <c r="GMS80" s="473"/>
      <c r="GMT80" s="473"/>
      <c r="GMU80" s="473"/>
      <c r="GMV80" s="473"/>
      <c r="GMW80" s="473"/>
      <c r="GMX80" s="473"/>
      <c r="GMY80" s="473"/>
      <c r="GMZ80" s="473"/>
      <c r="GNA80" s="473"/>
      <c r="GNB80" s="473"/>
      <c r="GNC80" s="473"/>
      <c r="GND80" s="473"/>
      <c r="GNE80" s="473"/>
      <c r="GNF80" s="473"/>
      <c r="GNG80" s="473"/>
      <c r="GNH80" s="473"/>
      <c r="GNI80" s="473"/>
      <c r="GNJ80" s="473"/>
      <c r="GNK80" s="473"/>
      <c r="GNL80" s="473"/>
      <c r="GNM80" s="473"/>
      <c r="GNN80" s="473"/>
      <c r="GNO80" s="473"/>
      <c r="GNP80" s="473"/>
      <c r="GNQ80" s="473"/>
      <c r="GNR80" s="473"/>
      <c r="GNS80" s="473"/>
      <c r="GNT80" s="473"/>
      <c r="GNU80" s="473"/>
      <c r="GNV80" s="473"/>
      <c r="GNW80" s="473"/>
      <c r="GNX80" s="473"/>
      <c r="GNY80" s="473"/>
      <c r="GNZ80" s="473"/>
      <c r="GOA80" s="473"/>
      <c r="GOB80" s="473"/>
      <c r="GOC80" s="473"/>
      <c r="GOD80" s="473"/>
      <c r="GOE80" s="473"/>
      <c r="GOF80" s="473"/>
      <c r="GOG80" s="473"/>
      <c r="GOH80" s="473"/>
      <c r="GOI80" s="473"/>
      <c r="GOJ80" s="473"/>
      <c r="GOK80" s="473"/>
      <c r="GOL80" s="473"/>
      <c r="GOM80" s="473"/>
      <c r="GON80" s="473"/>
      <c r="GOO80" s="473"/>
      <c r="GOP80" s="473"/>
      <c r="GOQ80" s="473"/>
      <c r="GOR80" s="473"/>
      <c r="GOS80" s="473"/>
      <c r="GOT80" s="473"/>
      <c r="GOU80" s="473"/>
      <c r="GOV80" s="473"/>
      <c r="GOW80" s="473"/>
      <c r="GOX80" s="473"/>
      <c r="GOY80" s="473"/>
      <c r="GOZ80" s="473"/>
      <c r="GPA80" s="473"/>
      <c r="GPB80" s="473"/>
      <c r="GPC80" s="473"/>
      <c r="GPD80" s="473"/>
      <c r="GPE80" s="473"/>
      <c r="GPF80" s="473"/>
      <c r="GPG80" s="473"/>
      <c r="GPH80" s="473"/>
      <c r="GPI80" s="473"/>
      <c r="GPJ80" s="473"/>
      <c r="GPK80" s="473"/>
      <c r="GPL80" s="473"/>
      <c r="GPM80" s="473"/>
      <c r="GPN80" s="473"/>
      <c r="GPO80" s="473"/>
      <c r="GPP80" s="473"/>
      <c r="GPQ80" s="473"/>
      <c r="GPR80" s="473"/>
      <c r="GPS80" s="473"/>
      <c r="GPT80" s="473"/>
      <c r="GPU80" s="473"/>
      <c r="GPV80" s="473"/>
      <c r="GPW80" s="473"/>
      <c r="GPX80" s="473"/>
      <c r="GPY80" s="473"/>
      <c r="GPZ80" s="473"/>
      <c r="GQA80" s="473"/>
      <c r="GQB80" s="473"/>
      <c r="GQC80" s="473"/>
      <c r="GQD80" s="473"/>
      <c r="GQE80" s="473"/>
      <c r="GQF80" s="473"/>
      <c r="GQG80" s="473"/>
      <c r="GQH80" s="473"/>
      <c r="GQI80" s="473"/>
      <c r="GQJ80" s="473"/>
      <c r="GQK80" s="473"/>
      <c r="GQL80" s="473"/>
      <c r="GQM80" s="473"/>
      <c r="GQN80" s="473"/>
      <c r="GQO80" s="473"/>
      <c r="GQP80" s="473"/>
      <c r="GQQ80" s="473"/>
      <c r="GQR80" s="473"/>
      <c r="GQS80" s="473"/>
      <c r="GQT80" s="473"/>
      <c r="GQU80" s="473"/>
      <c r="GQV80" s="473"/>
      <c r="GQW80" s="473"/>
      <c r="GQX80" s="473"/>
      <c r="GQY80" s="473"/>
      <c r="GQZ80" s="473"/>
      <c r="GRA80" s="473"/>
      <c r="GRB80" s="473"/>
      <c r="GRC80" s="473"/>
      <c r="GRD80" s="473"/>
      <c r="GRE80" s="473"/>
      <c r="GRF80" s="473"/>
      <c r="GRG80" s="473"/>
      <c r="GRH80" s="473"/>
      <c r="GRI80" s="473"/>
      <c r="GRJ80" s="473"/>
      <c r="GRK80" s="473"/>
      <c r="GRL80" s="473"/>
      <c r="GRM80" s="473"/>
      <c r="GRN80" s="473"/>
      <c r="GRO80" s="473"/>
      <c r="GRP80" s="473"/>
      <c r="GRQ80" s="473"/>
      <c r="GRR80" s="473"/>
      <c r="GRS80" s="473"/>
      <c r="GRT80" s="473"/>
      <c r="GRU80" s="473"/>
      <c r="GRV80" s="473"/>
      <c r="GRW80" s="473"/>
      <c r="GRX80" s="473"/>
      <c r="GRY80" s="473"/>
      <c r="GRZ80" s="473"/>
      <c r="GSA80" s="473"/>
      <c r="GSB80" s="473"/>
      <c r="GSC80" s="473"/>
      <c r="GSD80" s="473"/>
      <c r="GSE80" s="473"/>
      <c r="GSF80" s="473"/>
      <c r="GSG80" s="473"/>
      <c r="GSH80" s="473"/>
      <c r="GSI80" s="473"/>
      <c r="GSJ80" s="473"/>
      <c r="GSK80" s="473"/>
      <c r="GSL80" s="473"/>
      <c r="GSM80" s="473"/>
      <c r="GSN80" s="473"/>
      <c r="GSO80" s="473"/>
      <c r="GSP80" s="473"/>
      <c r="GSQ80" s="473"/>
      <c r="GSR80" s="473"/>
      <c r="GSS80" s="473"/>
      <c r="GST80" s="473"/>
      <c r="GSU80" s="473"/>
      <c r="GSV80" s="473"/>
      <c r="GSW80" s="473"/>
      <c r="GSX80" s="473"/>
      <c r="GSY80" s="473"/>
      <c r="GSZ80" s="473"/>
      <c r="GTA80" s="473"/>
      <c r="GTB80" s="473"/>
      <c r="GTC80" s="473"/>
      <c r="GTD80" s="473"/>
      <c r="GTE80" s="473"/>
      <c r="GTF80" s="473"/>
      <c r="GTG80" s="473"/>
      <c r="GTH80" s="473"/>
      <c r="GTI80" s="473"/>
      <c r="GTJ80" s="473"/>
      <c r="GTK80" s="473"/>
      <c r="GTL80" s="473"/>
      <c r="GTM80" s="473"/>
      <c r="GTN80" s="473"/>
      <c r="GTO80" s="473"/>
      <c r="GTP80" s="473"/>
      <c r="GTQ80" s="473"/>
      <c r="GTR80" s="473"/>
      <c r="GTS80" s="473"/>
      <c r="GTT80" s="473"/>
      <c r="GTU80" s="473"/>
      <c r="GTV80" s="473"/>
      <c r="GTW80" s="473"/>
      <c r="GTX80" s="473"/>
      <c r="GTY80" s="473"/>
      <c r="GTZ80" s="473"/>
      <c r="GUA80" s="473"/>
      <c r="GUB80" s="473"/>
      <c r="GUC80" s="473"/>
      <c r="GUD80" s="473"/>
      <c r="GUE80" s="473"/>
      <c r="GUF80" s="473"/>
      <c r="GUG80" s="473"/>
      <c r="GUH80" s="473"/>
      <c r="GUI80" s="473"/>
      <c r="GUJ80" s="473"/>
      <c r="GUK80" s="473"/>
      <c r="GUL80" s="473"/>
      <c r="GUM80" s="473"/>
      <c r="GUN80" s="473"/>
      <c r="GUO80" s="473"/>
      <c r="GUP80" s="473"/>
      <c r="GUQ80" s="473"/>
      <c r="GUR80" s="473"/>
      <c r="GUS80" s="473"/>
      <c r="GUT80" s="473"/>
      <c r="GUU80" s="473"/>
      <c r="GUV80" s="473"/>
      <c r="GUW80" s="473"/>
      <c r="GUX80" s="473"/>
      <c r="GUY80" s="473"/>
      <c r="GUZ80" s="473"/>
      <c r="GVA80" s="473"/>
      <c r="GVB80" s="473"/>
      <c r="GVC80" s="473"/>
      <c r="GVD80" s="473"/>
      <c r="GVE80" s="473"/>
      <c r="GVF80" s="473"/>
      <c r="GVG80" s="473"/>
      <c r="GVH80" s="473"/>
      <c r="GVI80" s="473"/>
      <c r="GVJ80" s="473"/>
      <c r="GVK80" s="473"/>
      <c r="GVL80" s="473"/>
      <c r="GVM80" s="473"/>
      <c r="GVN80" s="473"/>
      <c r="GVO80" s="473"/>
      <c r="GVP80" s="473"/>
      <c r="GVQ80" s="473"/>
      <c r="GVR80" s="473"/>
      <c r="GVS80" s="473"/>
      <c r="GVT80" s="473"/>
      <c r="GVU80" s="473"/>
      <c r="GVV80" s="473"/>
      <c r="GVW80" s="473"/>
      <c r="GVX80" s="473"/>
      <c r="GVY80" s="473"/>
      <c r="GVZ80" s="473"/>
      <c r="GWA80" s="473"/>
      <c r="GWB80" s="473"/>
      <c r="GWC80" s="473"/>
      <c r="GWD80" s="473"/>
      <c r="GWE80" s="473"/>
      <c r="GWF80" s="473"/>
      <c r="GWG80" s="473"/>
      <c r="GWH80" s="473"/>
      <c r="GWI80" s="473"/>
      <c r="GWJ80" s="473"/>
      <c r="GWK80" s="473"/>
      <c r="GWL80" s="473"/>
      <c r="GWM80" s="473"/>
      <c r="GWN80" s="473"/>
      <c r="GWO80" s="473"/>
      <c r="GWP80" s="473"/>
      <c r="GWQ80" s="473"/>
      <c r="GWR80" s="473"/>
      <c r="GWS80" s="473"/>
      <c r="GWT80" s="473"/>
      <c r="GWU80" s="473"/>
      <c r="GWV80" s="473"/>
      <c r="GWW80" s="473"/>
      <c r="GWX80" s="473"/>
      <c r="GWY80" s="473"/>
      <c r="GWZ80" s="473"/>
      <c r="GXA80" s="473"/>
      <c r="GXB80" s="473"/>
      <c r="GXC80" s="473"/>
      <c r="GXD80" s="473"/>
      <c r="GXE80" s="473"/>
      <c r="GXF80" s="473"/>
      <c r="GXG80" s="473"/>
      <c r="GXH80" s="473"/>
      <c r="GXI80" s="473"/>
      <c r="GXJ80" s="473"/>
      <c r="GXK80" s="473"/>
      <c r="GXL80" s="473"/>
      <c r="GXM80" s="473"/>
      <c r="GXN80" s="473"/>
      <c r="GXO80" s="473"/>
      <c r="GXP80" s="473"/>
      <c r="GXQ80" s="473"/>
      <c r="GXR80" s="473"/>
      <c r="GXS80" s="473"/>
      <c r="GXT80" s="473"/>
      <c r="GXU80" s="473"/>
      <c r="GXV80" s="473"/>
      <c r="GXW80" s="473"/>
      <c r="GXX80" s="473"/>
      <c r="GXY80" s="473"/>
      <c r="GXZ80" s="473"/>
      <c r="GYA80" s="473"/>
      <c r="GYB80" s="473"/>
      <c r="GYC80" s="473"/>
      <c r="GYD80" s="473"/>
      <c r="GYE80" s="473"/>
      <c r="GYF80" s="473"/>
      <c r="GYG80" s="473"/>
      <c r="GYH80" s="473"/>
      <c r="GYI80" s="473"/>
      <c r="GYJ80" s="473"/>
      <c r="GYK80" s="473"/>
      <c r="GYL80" s="473"/>
      <c r="GYM80" s="473"/>
      <c r="GYN80" s="473"/>
      <c r="GYO80" s="473"/>
      <c r="GYP80" s="473"/>
      <c r="GYQ80" s="473"/>
      <c r="GYR80" s="473"/>
      <c r="GYS80" s="473"/>
      <c r="GYT80" s="473"/>
      <c r="GYU80" s="473"/>
      <c r="GYV80" s="473"/>
      <c r="GYW80" s="473"/>
      <c r="GYX80" s="473"/>
      <c r="GYY80" s="473"/>
      <c r="GYZ80" s="473"/>
      <c r="GZA80" s="473"/>
      <c r="GZB80" s="473"/>
      <c r="GZC80" s="473"/>
      <c r="GZD80" s="473"/>
      <c r="GZE80" s="473"/>
      <c r="GZF80" s="473"/>
      <c r="GZG80" s="473"/>
      <c r="GZH80" s="473"/>
      <c r="GZI80" s="473"/>
      <c r="GZJ80" s="473"/>
      <c r="GZK80" s="473"/>
      <c r="GZL80" s="473"/>
      <c r="GZM80" s="473"/>
      <c r="GZN80" s="473"/>
      <c r="GZO80" s="473"/>
      <c r="GZP80" s="473"/>
      <c r="GZQ80" s="473"/>
      <c r="GZR80" s="473"/>
      <c r="GZS80" s="473"/>
      <c r="GZT80" s="473"/>
      <c r="GZU80" s="473"/>
      <c r="GZV80" s="473"/>
      <c r="GZW80" s="473"/>
      <c r="GZX80" s="473"/>
      <c r="GZY80" s="473"/>
      <c r="GZZ80" s="473"/>
      <c r="HAA80" s="473"/>
      <c r="HAB80" s="473"/>
      <c r="HAC80" s="473"/>
      <c r="HAD80" s="473"/>
      <c r="HAE80" s="473"/>
      <c r="HAF80" s="473"/>
      <c r="HAG80" s="473"/>
      <c r="HAH80" s="473"/>
      <c r="HAI80" s="473"/>
      <c r="HAJ80" s="473"/>
      <c r="HAK80" s="473"/>
      <c r="HAL80" s="473"/>
      <c r="HAM80" s="473"/>
      <c r="HAN80" s="473"/>
      <c r="HAO80" s="473"/>
      <c r="HAP80" s="473"/>
      <c r="HAQ80" s="473"/>
      <c r="HAR80" s="473"/>
      <c r="HAS80" s="473"/>
      <c r="HAT80" s="473"/>
      <c r="HAU80" s="473"/>
      <c r="HAV80" s="473"/>
      <c r="HAW80" s="473"/>
      <c r="HAX80" s="473"/>
      <c r="HAY80" s="473"/>
      <c r="HAZ80" s="473"/>
      <c r="HBA80" s="473"/>
      <c r="HBB80" s="473"/>
      <c r="HBC80" s="473"/>
      <c r="HBD80" s="473"/>
      <c r="HBE80" s="473"/>
      <c r="HBF80" s="473"/>
      <c r="HBG80" s="473"/>
      <c r="HBH80" s="473"/>
      <c r="HBI80" s="473"/>
      <c r="HBJ80" s="473"/>
      <c r="HBK80" s="473"/>
      <c r="HBL80" s="473"/>
      <c r="HBM80" s="473"/>
      <c r="HBN80" s="473"/>
      <c r="HBO80" s="473"/>
      <c r="HBP80" s="473"/>
      <c r="HBQ80" s="473"/>
      <c r="HBR80" s="473"/>
      <c r="HBS80" s="473"/>
      <c r="HBT80" s="473"/>
      <c r="HBU80" s="473"/>
      <c r="HBV80" s="473"/>
      <c r="HBW80" s="473"/>
      <c r="HBX80" s="473"/>
      <c r="HBY80" s="473"/>
      <c r="HBZ80" s="473"/>
      <c r="HCA80" s="473"/>
      <c r="HCB80" s="473"/>
      <c r="HCC80" s="473"/>
      <c r="HCD80" s="473"/>
      <c r="HCE80" s="473"/>
      <c r="HCF80" s="473"/>
      <c r="HCG80" s="473"/>
      <c r="HCH80" s="473"/>
      <c r="HCI80" s="473"/>
      <c r="HCJ80" s="473"/>
      <c r="HCK80" s="473"/>
      <c r="HCL80" s="473"/>
      <c r="HCM80" s="473"/>
      <c r="HCN80" s="473"/>
      <c r="HCO80" s="473"/>
      <c r="HCP80" s="473"/>
      <c r="HCQ80" s="473"/>
      <c r="HCR80" s="473"/>
      <c r="HCS80" s="473"/>
      <c r="HCT80" s="473"/>
      <c r="HCU80" s="473"/>
      <c r="HCV80" s="473"/>
      <c r="HCW80" s="473"/>
      <c r="HCX80" s="473"/>
      <c r="HCY80" s="473"/>
      <c r="HCZ80" s="473"/>
      <c r="HDA80" s="473"/>
      <c r="HDB80" s="473"/>
      <c r="HDC80" s="473"/>
      <c r="HDD80" s="473"/>
      <c r="HDE80" s="473"/>
      <c r="HDF80" s="473"/>
      <c r="HDG80" s="473"/>
      <c r="HDH80" s="473"/>
      <c r="HDI80" s="473"/>
      <c r="HDJ80" s="473"/>
      <c r="HDK80" s="473"/>
      <c r="HDL80" s="473"/>
      <c r="HDM80" s="473"/>
      <c r="HDN80" s="473"/>
      <c r="HDO80" s="473"/>
      <c r="HDP80" s="473"/>
      <c r="HDQ80" s="473"/>
      <c r="HDR80" s="473"/>
      <c r="HDS80" s="473"/>
      <c r="HDT80" s="473"/>
      <c r="HDU80" s="473"/>
      <c r="HDV80" s="473"/>
      <c r="HDW80" s="473"/>
      <c r="HDX80" s="473"/>
      <c r="HDY80" s="473"/>
      <c r="HDZ80" s="473"/>
      <c r="HEA80" s="473"/>
      <c r="HEB80" s="473"/>
      <c r="HEC80" s="473"/>
      <c r="HED80" s="473"/>
      <c r="HEE80" s="473"/>
      <c r="HEF80" s="473"/>
      <c r="HEG80" s="473"/>
      <c r="HEH80" s="473"/>
      <c r="HEI80" s="473"/>
      <c r="HEJ80" s="473"/>
      <c r="HEK80" s="473"/>
      <c r="HEL80" s="473"/>
      <c r="HEM80" s="473"/>
      <c r="HEN80" s="473"/>
      <c r="HEO80" s="473"/>
      <c r="HEP80" s="473"/>
      <c r="HEQ80" s="473"/>
      <c r="HER80" s="473"/>
      <c r="HES80" s="473"/>
      <c r="HET80" s="473"/>
      <c r="HEU80" s="473"/>
      <c r="HEV80" s="473"/>
      <c r="HEW80" s="473"/>
      <c r="HEX80" s="473"/>
      <c r="HEY80" s="473"/>
      <c r="HEZ80" s="473"/>
      <c r="HFA80" s="473"/>
      <c r="HFB80" s="473"/>
      <c r="HFC80" s="473"/>
      <c r="HFD80" s="473"/>
      <c r="HFE80" s="473"/>
      <c r="HFF80" s="473"/>
      <c r="HFG80" s="473"/>
      <c r="HFH80" s="473"/>
      <c r="HFI80" s="473"/>
      <c r="HFJ80" s="473"/>
      <c r="HFK80" s="473"/>
      <c r="HFL80" s="473"/>
      <c r="HFM80" s="473"/>
      <c r="HFN80" s="473"/>
      <c r="HFO80" s="473"/>
      <c r="HFP80" s="473"/>
      <c r="HFQ80" s="473"/>
      <c r="HFR80" s="473"/>
      <c r="HFS80" s="473"/>
      <c r="HFT80" s="473"/>
      <c r="HFU80" s="473"/>
      <c r="HFV80" s="473"/>
      <c r="HFW80" s="473"/>
      <c r="HFX80" s="473"/>
      <c r="HFY80" s="473"/>
      <c r="HFZ80" s="473"/>
      <c r="HGA80" s="473"/>
      <c r="HGB80" s="473"/>
      <c r="HGC80" s="473"/>
      <c r="HGD80" s="473"/>
      <c r="HGE80" s="473"/>
      <c r="HGF80" s="473"/>
      <c r="HGG80" s="473"/>
      <c r="HGH80" s="473"/>
      <c r="HGI80" s="473"/>
      <c r="HGJ80" s="473"/>
      <c r="HGK80" s="473"/>
      <c r="HGL80" s="473"/>
      <c r="HGM80" s="473"/>
      <c r="HGN80" s="473"/>
      <c r="HGO80" s="473"/>
      <c r="HGP80" s="473"/>
      <c r="HGQ80" s="473"/>
      <c r="HGR80" s="473"/>
      <c r="HGS80" s="473"/>
      <c r="HGT80" s="473"/>
      <c r="HGU80" s="473"/>
      <c r="HGV80" s="473"/>
      <c r="HGW80" s="473"/>
      <c r="HGX80" s="473"/>
      <c r="HGY80" s="473"/>
      <c r="HGZ80" s="473"/>
      <c r="HHA80" s="473"/>
      <c r="HHB80" s="473"/>
      <c r="HHC80" s="473"/>
      <c r="HHD80" s="473"/>
      <c r="HHE80" s="473"/>
      <c r="HHF80" s="473"/>
      <c r="HHG80" s="473"/>
      <c r="HHH80" s="473"/>
      <c r="HHI80" s="473"/>
      <c r="HHJ80" s="473"/>
      <c r="HHK80" s="473"/>
      <c r="HHL80" s="473"/>
      <c r="HHM80" s="473"/>
      <c r="HHN80" s="473"/>
      <c r="HHO80" s="473"/>
      <c r="HHP80" s="473"/>
      <c r="HHQ80" s="473"/>
      <c r="HHR80" s="473"/>
      <c r="HHS80" s="473"/>
      <c r="HHT80" s="473"/>
      <c r="HHU80" s="473"/>
      <c r="HHV80" s="473"/>
      <c r="HHW80" s="473"/>
      <c r="HHX80" s="473"/>
      <c r="HHY80" s="473"/>
      <c r="HHZ80" s="473"/>
      <c r="HIA80" s="473"/>
      <c r="HIB80" s="473"/>
      <c r="HIC80" s="473"/>
      <c r="HID80" s="473"/>
      <c r="HIE80" s="473"/>
      <c r="HIF80" s="473"/>
      <c r="HIG80" s="473"/>
      <c r="HIH80" s="473"/>
      <c r="HII80" s="473"/>
      <c r="HIJ80" s="473"/>
      <c r="HIK80" s="473"/>
      <c r="HIL80" s="473"/>
      <c r="HIM80" s="473"/>
      <c r="HIN80" s="473"/>
      <c r="HIO80" s="473"/>
      <c r="HIP80" s="473"/>
      <c r="HIQ80" s="473"/>
      <c r="HIR80" s="473"/>
      <c r="HIS80" s="473"/>
      <c r="HIT80" s="473"/>
      <c r="HIU80" s="473"/>
      <c r="HIV80" s="473"/>
      <c r="HIW80" s="473"/>
      <c r="HIX80" s="473"/>
      <c r="HIY80" s="473"/>
      <c r="HIZ80" s="473"/>
      <c r="HJA80" s="473"/>
      <c r="HJB80" s="473"/>
      <c r="HJC80" s="473"/>
      <c r="HJD80" s="473"/>
      <c r="HJE80" s="473"/>
      <c r="HJF80" s="473"/>
      <c r="HJG80" s="473"/>
      <c r="HJH80" s="473"/>
      <c r="HJI80" s="473"/>
      <c r="HJJ80" s="473"/>
      <c r="HJK80" s="473"/>
      <c r="HJL80" s="473"/>
      <c r="HJM80" s="473"/>
      <c r="HJN80" s="473"/>
      <c r="HJO80" s="473"/>
      <c r="HJP80" s="473"/>
      <c r="HJQ80" s="473"/>
      <c r="HJR80" s="473"/>
      <c r="HJS80" s="473"/>
      <c r="HJT80" s="473"/>
      <c r="HJU80" s="473"/>
      <c r="HJV80" s="473"/>
      <c r="HJW80" s="473"/>
      <c r="HJX80" s="473"/>
      <c r="HJY80" s="473"/>
      <c r="HJZ80" s="473"/>
      <c r="HKA80" s="473"/>
      <c r="HKB80" s="473"/>
      <c r="HKC80" s="473"/>
      <c r="HKD80" s="473"/>
      <c r="HKE80" s="473"/>
      <c r="HKF80" s="473"/>
      <c r="HKG80" s="473"/>
      <c r="HKH80" s="473"/>
      <c r="HKI80" s="473"/>
      <c r="HKJ80" s="473"/>
      <c r="HKK80" s="473"/>
      <c r="HKL80" s="473"/>
      <c r="HKM80" s="473"/>
      <c r="HKN80" s="473"/>
      <c r="HKO80" s="473"/>
      <c r="HKP80" s="473"/>
      <c r="HKQ80" s="473"/>
      <c r="HKR80" s="473"/>
      <c r="HKS80" s="473"/>
      <c r="HKT80" s="473"/>
      <c r="HKU80" s="473"/>
      <c r="HKV80" s="473"/>
      <c r="HKW80" s="473"/>
      <c r="HKX80" s="473"/>
      <c r="HKY80" s="473"/>
      <c r="HKZ80" s="473"/>
      <c r="HLA80" s="473"/>
      <c r="HLB80" s="473"/>
      <c r="HLC80" s="473"/>
      <c r="HLD80" s="473"/>
      <c r="HLE80" s="473"/>
      <c r="HLF80" s="473"/>
      <c r="HLG80" s="473"/>
      <c r="HLH80" s="473"/>
      <c r="HLI80" s="473"/>
      <c r="HLJ80" s="473"/>
      <c r="HLK80" s="473"/>
      <c r="HLL80" s="473"/>
      <c r="HLM80" s="473"/>
      <c r="HLN80" s="473"/>
      <c r="HLO80" s="473"/>
      <c r="HLP80" s="473"/>
      <c r="HLQ80" s="473"/>
      <c r="HLR80" s="473"/>
      <c r="HLS80" s="473"/>
      <c r="HLT80" s="473"/>
      <c r="HLU80" s="473"/>
      <c r="HLV80" s="473"/>
      <c r="HLW80" s="473"/>
      <c r="HLX80" s="473"/>
      <c r="HLY80" s="473"/>
      <c r="HLZ80" s="473"/>
      <c r="HMA80" s="473"/>
      <c r="HMB80" s="473"/>
      <c r="HMC80" s="473"/>
      <c r="HMD80" s="473"/>
      <c r="HME80" s="473"/>
      <c r="HMF80" s="473"/>
      <c r="HMG80" s="473"/>
      <c r="HMH80" s="473"/>
      <c r="HMI80" s="473"/>
      <c r="HMJ80" s="473"/>
      <c r="HMK80" s="473"/>
      <c r="HML80" s="473"/>
      <c r="HMM80" s="473"/>
      <c r="HMN80" s="473"/>
      <c r="HMO80" s="473"/>
      <c r="HMP80" s="473"/>
      <c r="HMQ80" s="473"/>
      <c r="HMR80" s="473"/>
      <c r="HMS80" s="473"/>
      <c r="HMT80" s="473"/>
      <c r="HMU80" s="473"/>
      <c r="HMV80" s="473"/>
      <c r="HMW80" s="473"/>
      <c r="HMX80" s="473"/>
      <c r="HMY80" s="473"/>
      <c r="HMZ80" s="473"/>
      <c r="HNA80" s="473"/>
      <c r="HNB80" s="473"/>
      <c r="HNC80" s="473"/>
      <c r="HND80" s="473"/>
      <c r="HNE80" s="473"/>
      <c r="HNF80" s="473"/>
      <c r="HNG80" s="473"/>
      <c r="HNH80" s="473"/>
      <c r="HNI80" s="473"/>
      <c r="HNJ80" s="473"/>
      <c r="HNK80" s="473"/>
      <c r="HNL80" s="473"/>
      <c r="HNM80" s="473"/>
      <c r="HNN80" s="473"/>
      <c r="HNO80" s="473"/>
      <c r="HNP80" s="473"/>
      <c r="HNQ80" s="473"/>
      <c r="HNR80" s="473"/>
      <c r="HNS80" s="473"/>
      <c r="HNT80" s="473"/>
      <c r="HNU80" s="473"/>
      <c r="HNV80" s="473"/>
      <c r="HNW80" s="473"/>
      <c r="HNX80" s="473"/>
      <c r="HNY80" s="473"/>
      <c r="HNZ80" s="473"/>
      <c r="HOA80" s="473"/>
      <c r="HOB80" s="473"/>
      <c r="HOC80" s="473"/>
      <c r="HOD80" s="473"/>
      <c r="HOE80" s="473"/>
      <c r="HOF80" s="473"/>
      <c r="HOG80" s="473"/>
      <c r="HOH80" s="473"/>
      <c r="HOI80" s="473"/>
      <c r="HOJ80" s="473"/>
      <c r="HOK80" s="473"/>
      <c r="HOL80" s="473"/>
      <c r="HOM80" s="473"/>
      <c r="HON80" s="473"/>
      <c r="HOO80" s="473"/>
      <c r="HOP80" s="473"/>
      <c r="HOQ80" s="473"/>
      <c r="HOR80" s="473"/>
      <c r="HOS80" s="473"/>
      <c r="HOT80" s="473"/>
      <c r="HOU80" s="473"/>
      <c r="HOV80" s="473"/>
      <c r="HOW80" s="473"/>
      <c r="HOX80" s="473"/>
      <c r="HOY80" s="473"/>
      <c r="HOZ80" s="473"/>
      <c r="HPA80" s="473"/>
      <c r="HPB80" s="473"/>
      <c r="HPC80" s="473"/>
      <c r="HPD80" s="473"/>
      <c r="HPE80" s="473"/>
      <c r="HPF80" s="473"/>
      <c r="HPG80" s="473"/>
      <c r="HPH80" s="473"/>
      <c r="HPI80" s="473"/>
      <c r="HPJ80" s="473"/>
      <c r="HPK80" s="473"/>
      <c r="HPL80" s="473"/>
      <c r="HPM80" s="473"/>
      <c r="HPN80" s="473"/>
      <c r="HPO80" s="473"/>
      <c r="HPP80" s="473"/>
      <c r="HPQ80" s="473"/>
      <c r="HPR80" s="473"/>
      <c r="HPS80" s="473"/>
      <c r="HPT80" s="473"/>
      <c r="HPU80" s="473"/>
      <c r="HPV80" s="473"/>
      <c r="HPW80" s="473"/>
      <c r="HPX80" s="473"/>
      <c r="HPY80" s="473"/>
      <c r="HPZ80" s="473"/>
      <c r="HQA80" s="473"/>
      <c r="HQB80" s="473"/>
      <c r="HQC80" s="473"/>
      <c r="HQD80" s="473"/>
      <c r="HQE80" s="473"/>
      <c r="HQF80" s="473"/>
      <c r="HQG80" s="473"/>
      <c r="HQH80" s="473"/>
      <c r="HQI80" s="473"/>
      <c r="HQJ80" s="473"/>
      <c r="HQK80" s="473"/>
      <c r="HQL80" s="473"/>
      <c r="HQM80" s="473"/>
      <c r="HQN80" s="473"/>
      <c r="HQO80" s="473"/>
      <c r="HQP80" s="473"/>
      <c r="HQQ80" s="473"/>
      <c r="HQR80" s="473"/>
      <c r="HQS80" s="473"/>
      <c r="HQT80" s="473"/>
      <c r="HQU80" s="473"/>
      <c r="HQV80" s="473"/>
      <c r="HQW80" s="473"/>
      <c r="HQX80" s="473"/>
      <c r="HQY80" s="473"/>
      <c r="HQZ80" s="473"/>
      <c r="HRA80" s="473"/>
      <c r="HRB80" s="473"/>
      <c r="HRC80" s="473"/>
      <c r="HRD80" s="473"/>
      <c r="HRE80" s="473"/>
      <c r="HRF80" s="473"/>
      <c r="HRG80" s="473"/>
      <c r="HRH80" s="473"/>
      <c r="HRI80" s="473"/>
      <c r="HRJ80" s="473"/>
      <c r="HRK80" s="473"/>
      <c r="HRL80" s="473"/>
      <c r="HRM80" s="473"/>
      <c r="HRN80" s="473"/>
      <c r="HRO80" s="473"/>
      <c r="HRP80" s="473"/>
      <c r="HRQ80" s="473"/>
      <c r="HRR80" s="473"/>
      <c r="HRS80" s="473"/>
      <c r="HRT80" s="473"/>
      <c r="HRU80" s="473"/>
      <c r="HRV80" s="473"/>
      <c r="HRW80" s="473"/>
      <c r="HRX80" s="473"/>
      <c r="HRY80" s="473"/>
      <c r="HRZ80" s="473"/>
      <c r="HSA80" s="473"/>
      <c r="HSB80" s="473"/>
      <c r="HSC80" s="473"/>
      <c r="HSD80" s="473"/>
      <c r="HSE80" s="473"/>
      <c r="HSF80" s="473"/>
      <c r="HSG80" s="473"/>
      <c r="HSH80" s="473"/>
      <c r="HSI80" s="473"/>
      <c r="HSJ80" s="473"/>
      <c r="HSK80" s="473"/>
      <c r="HSL80" s="473"/>
      <c r="HSM80" s="473"/>
      <c r="HSN80" s="473"/>
      <c r="HSO80" s="473"/>
      <c r="HSP80" s="473"/>
      <c r="HSQ80" s="473"/>
      <c r="HSR80" s="473"/>
      <c r="HSS80" s="473"/>
      <c r="HST80" s="473"/>
      <c r="HSU80" s="473"/>
      <c r="HSV80" s="473"/>
      <c r="HSW80" s="473"/>
      <c r="HSX80" s="473"/>
      <c r="HSY80" s="473"/>
      <c r="HSZ80" s="473"/>
      <c r="HTA80" s="473"/>
      <c r="HTB80" s="473"/>
      <c r="HTC80" s="473"/>
      <c r="HTD80" s="473"/>
      <c r="HTE80" s="473"/>
      <c r="HTF80" s="473"/>
      <c r="HTG80" s="473"/>
      <c r="HTH80" s="473"/>
      <c r="HTI80" s="473"/>
      <c r="HTJ80" s="473"/>
      <c r="HTK80" s="473"/>
      <c r="HTL80" s="473"/>
      <c r="HTM80" s="473"/>
      <c r="HTN80" s="473"/>
      <c r="HTO80" s="473"/>
      <c r="HTP80" s="473"/>
      <c r="HTQ80" s="473"/>
      <c r="HTR80" s="473"/>
      <c r="HTS80" s="473"/>
      <c r="HTT80" s="473"/>
      <c r="HTU80" s="473"/>
      <c r="HTV80" s="473"/>
      <c r="HTW80" s="473"/>
      <c r="HTX80" s="473"/>
      <c r="HTY80" s="473"/>
      <c r="HTZ80" s="473"/>
      <c r="HUA80" s="473"/>
      <c r="HUB80" s="473"/>
      <c r="HUC80" s="473"/>
      <c r="HUD80" s="473"/>
      <c r="HUE80" s="473"/>
      <c r="HUF80" s="473"/>
      <c r="HUG80" s="473"/>
      <c r="HUH80" s="473"/>
      <c r="HUI80" s="473"/>
      <c r="HUJ80" s="473"/>
      <c r="HUK80" s="473"/>
      <c r="HUL80" s="473"/>
      <c r="HUM80" s="473"/>
      <c r="HUN80" s="473"/>
      <c r="HUO80" s="473"/>
      <c r="HUP80" s="473"/>
      <c r="HUQ80" s="473"/>
      <c r="HUR80" s="473"/>
      <c r="HUS80" s="473"/>
      <c r="HUT80" s="473"/>
      <c r="HUU80" s="473"/>
      <c r="HUV80" s="473"/>
      <c r="HUW80" s="473"/>
      <c r="HUX80" s="473"/>
      <c r="HUY80" s="473"/>
      <c r="HUZ80" s="473"/>
      <c r="HVA80" s="473"/>
      <c r="HVB80" s="473"/>
      <c r="HVC80" s="473"/>
      <c r="HVD80" s="473"/>
      <c r="HVE80" s="473"/>
      <c r="HVF80" s="473"/>
      <c r="HVG80" s="473"/>
      <c r="HVH80" s="473"/>
      <c r="HVI80" s="473"/>
      <c r="HVJ80" s="473"/>
      <c r="HVK80" s="473"/>
      <c r="HVL80" s="473"/>
      <c r="HVM80" s="473"/>
      <c r="HVN80" s="473"/>
      <c r="HVO80" s="473"/>
      <c r="HVP80" s="473"/>
      <c r="HVQ80" s="473"/>
      <c r="HVR80" s="473"/>
      <c r="HVS80" s="473"/>
      <c r="HVT80" s="473"/>
      <c r="HVU80" s="473"/>
      <c r="HVV80" s="473"/>
      <c r="HVW80" s="473"/>
      <c r="HVX80" s="473"/>
      <c r="HVY80" s="473"/>
      <c r="HVZ80" s="473"/>
      <c r="HWA80" s="473"/>
      <c r="HWB80" s="473"/>
      <c r="HWC80" s="473"/>
      <c r="HWD80" s="473"/>
      <c r="HWE80" s="473"/>
      <c r="HWF80" s="473"/>
      <c r="HWG80" s="473"/>
      <c r="HWH80" s="473"/>
      <c r="HWI80" s="473"/>
      <c r="HWJ80" s="473"/>
      <c r="HWK80" s="473"/>
      <c r="HWL80" s="473"/>
      <c r="HWM80" s="473"/>
      <c r="HWN80" s="473"/>
      <c r="HWO80" s="473"/>
      <c r="HWP80" s="473"/>
      <c r="HWQ80" s="473"/>
      <c r="HWR80" s="473"/>
      <c r="HWS80" s="473"/>
      <c r="HWT80" s="473"/>
      <c r="HWU80" s="473"/>
      <c r="HWV80" s="473"/>
      <c r="HWW80" s="473"/>
      <c r="HWX80" s="473"/>
      <c r="HWY80" s="473"/>
      <c r="HWZ80" s="473"/>
      <c r="HXA80" s="473"/>
      <c r="HXB80" s="473"/>
      <c r="HXC80" s="473"/>
      <c r="HXD80" s="473"/>
      <c r="HXE80" s="473"/>
      <c r="HXF80" s="473"/>
      <c r="HXG80" s="473"/>
      <c r="HXH80" s="473"/>
      <c r="HXI80" s="473"/>
      <c r="HXJ80" s="473"/>
      <c r="HXK80" s="473"/>
      <c r="HXL80" s="473"/>
      <c r="HXM80" s="473"/>
      <c r="HXN80" s="473"/>
      <c r="HXO80" s="473"/>
      <c r="HXP80" s="473"/>
      <c r="HXQ80" s="473"/>
      <c r="HXR80" s="473"/>
      <c r="HXS80" s="473"/>
      <c r="HXT80" s="473"/>
      <c r="HXU80" s="473"/>
      <c r="HXV80" s="473"/>
      <c r="HXW80" s="473"/>
      <c r="HXX80" s="473"/>
      <c r="HXY80" s="473"/>
      <c r="HXZ80" s="473"/>
      <c r="HYA80" s="473"/>
      <c r="HYB80" s="473"/>
      <c r="HYC80" s="473"/>
      <c r="HYD80" s="473"/>
      <c r="HYE80" s="473"/>
      <c r="HYF80" s="473"/>
      <c r="HYG80" s="473"/>
      <c r="HYH80" s="473"/>
      <c r="HYI80" s="473"/>
      <c r="HYJ80" s="473"/>
      <c r="HYK80" s="473"/>
      <c r="HYL80" s="473"/>
      <c r="HYM80" s="473"/>
      <c r="HYN80" s="473"/>
      <c r="HYO80" s="473"/>
      <c r="HYP80" s="473"/>
      <c r="HYQ80" s="473"/>
      <c r="HYR80" s="473"/>
      <c r="HYS80" s="473"/>
      <c r="HYT80" s="473"/>
      <c r="HYU80" s="473"/>
      <c r="HYV80" s="473"/>
      <c r="HYW80" s="473"/>
      <c r="HYX80" s="473"/>
      <c r="HYY80" s="473"/>
      <c r="HYZ80" s="473"/>
      <c r="HZA80" s="473"/>
      <c r="HZB80" s="473"/>
      <c r="HZC80" s="473"/>
      <c r="HZD80" s="473"/>
      <c r="HZE80" s="473"/>
      <c r="HZF80" s="473"/>
      <c r="HZG80" s="473"/>
      <c r="HZH80" s="473"/>
      <c r="HZI80" s="473"/>
      <c r="HZJ80" s="473"/>
      <c r="HZK80" s="473"/>
      <c r="HZL80" s="473"/>
      <c r="HZM80" s="473"/>
      <c r="HZN80" s="473"/>
      <c r="HZO80" s="473"/>
      <c r="HZP80" s="473"/>
      <c r="HZQ80" s="473"/>
      <c r="HZR80" s="473"/>
      <c r="HZS80" s="473"/>
      <c r="HZT80" s="473"/>
      <c r="HZU80" s="473"/>
      <c r="HZV80" s="473"/>
      <c r="HZW80" s="473"/>
      <c r="HZX80" s="473"/>
      <c r="HZY80" s="473"/>
      <c r="HZZ80" s="473"/>
      <c r="IAA80" s="473"/>
      <c r="IAB80" s="473"/>
      <c r="IAC80" s="473"/>
      <c r="IAD80" s="473"/>
      <c r="IAE80" s="473"/>
      <c r="IAF80" s="473"/>
      <c r="IAG80" s="473"/>
      <c r="IAH80" s="473"/>
      <c r="IAI80" s="473"/>
      <c r="IAJ80" s="473"/>
      <c r="IAK80" s="473"/>
      <c r="IAL80" s="473"/>
      <c r="IAM80" s="473"/>
      <c r="IAN80" s="473"/>
      <c r="IAO80" s="473"/>
      <c r="IAP80" s="473"/>
      <c r="IAQ80" s="473"/>
      <c r="IAR80" s="473"/>
      <c r="IAS80" s="473"/>
      <c r="IAT80" s="473"/>
      <c r="IAU80" s="473"/>
      <c r="IAV80" s="473"/>
      <c r="IAW80" s="473"/>
      <c r="IAX80" s="473"/>
      <c r="IAY80" s="473"/>
      <c r="IAZ80" s="473"/>
      <c r="IBA80" s="473"/>
      <c r="IBB80" s="473"/>
      <c r="IBC80" s="473"/>
      <c r="IBD80" s="473"/>
      <c r="IBE80" s="473"/>
      <c r="IBF80" s="473"/>
      <c r="IBG80" s="473"/>
      <c r="IBH80" s="473"/>
      <c r="IBI80" s="473"/>
      <c r="IBJ80" s="473"/>
      <c r="IBK80" s="473"/>
      <c r="IBL80" s="473"/>
      <c r="IBM80" s="473"/>
      <c r="IBN80" s="473"/>
      <c r="IBO80" s="473"/>
      <c r="IBP80" s="473"/>
      <c r="IBQ80" s="473"/>
      <c r="IBR80" s="473"/>
      <c r="IBS80" s="473"/>
      <c r="IBT80" s="473"/>
      <c r="IBU80" s="473"/>
      <c r="IBV80" s="473"/>
      <c r="IBW80" s="473"/>
      <c r="IBX80" s="473"/>
      <c r="IBY80" s="473"/>
      <c r="IBZ80" s="473"/>
      <c r="ICA80" s="473"/>
      <c r="ICB80" s="473"/>
      <c r="ICC80" s="473"/>
      <c r="ICD80" s="473"/>
      <c r="ICE80" s="473"/>
      <c r="ICF80" s="473"/>
      <c r="ICG80" s="473"/>
      <c r="ICH80" s="473"/>
      <c r="ICI80" s="473"/>
      <c r="ICJ80" s="473"/>
      <c r="ICK80" s="473"/>
      <c r="ICL80" s="473"/>
      <c r="ICM80" s="473"/>
      <c r="ICN80" s="473"/>
      <c r="ICO80" s="473"/>
      <c r="ICP80" s="473"/>
      <c r="ICQ80" s="473"/>
      <c r="ICR80" s="473"/>
      <c r="ICS80" s="473"/>
      <c r="ICT80" s="473"/>
      <c r="ICU80" s="473"/>
      <c r="ICV80" s="473"/>
      <c r="ICW80" s="473"/>
      <c r="ICX80" s="473"/>
      <c r="ICY80" s="473"/>
      <c r="ICZ80" s="473"/>
      <c r="IDA80" s="473"/>
      <c r="IDB80" s="473"/>
      <c r="IDC80" s="473"/>
      <c r="IDD80" s="473"/>
      <c r="IDE80" s="473"/>
      <c r="IDF80" s="473"/>
      <c r="IDG80" s="473"/>
      <c r="IDH80" s="473"/>
      <c r="IDI80" s="473"/>
      <c r="IDJ80" s="473"/>
      <c r="IDK80" s="473"/>
      <c r="IDL80" s="473"/>
      <c r="IDM80" s="473"/>
      <c r="IDN80" s="473"/>
      <c r="IDO80" s="473"/>
      <c r="IDP80" s="473"/>
      <c r="IDQ80" s="473"/>
      <c r="IDR80" s="473"/>
      <c r="IDS80" s="473"/>
      <c r="IDT80" s="473"/>
      <c r="IDU80" s="473"/>
      <c r="IDV80" s="473"/>
      <c r="IDW80" s="473"/>
      <c r="IDX80" s="473"/>
      <c r="IDY80" s="473"/>
      <c r="IDZ80" s="473"/>
      <c r="IEA80" s="473"/>
      <c r="IEB80" s="473"/>
      <c r="IEC80" s="473"/>
      <c r="IED80" s="473"/>
      <c r="IEE80" s="473"/>
      <c r="IEF80" s="473"/>
      <c r="IEG80" s="473"/>
      <c r="IEH80" s="473"/>
      <c r="IEI80" s="473"/>
      <c r="IEJ80" s="473"/>
      <c r="IEK80" s="473"/>
      <c r="IEL80" s="473"/>
      <c r="IEM80" s="473"/>
      <c r="IEN80" s="473"/>
      <c r="IEO80" s="473"/>
      <c r="IEP80" s="473"/>
      <c r="IEQ80" s="473"/>
      <c r="IER80" s="473"/>
      <c r="IES80" s="473"/>
      <c r="IET80" s="473"/>
      <c r="IEU80" s="473"/>
      <c r="IEV80" s="473"/>
      <c r="IEW80" s="473"/>
      <c r="IEX80" s="473"/>
      <c r="IEY80" s="473"/>
      <c r="IEZ80" s="473"/>
      <c r="IFA80" s="473"/>
      <c r="IFB80" s="473"/>
      <c r="IFC80" s="473"/>
      <c r="IFD80" s="473"/>
      <c r="IFE80" s="473"/>
      <c r="IFF80" s="473"/>
      <c r="IFG80" s="473"/>
      <c r="IFH80" s="473"/>
      <c r="IFI80" s="473"/>
      <c r="IFJ80" s="473"/>
      <c r="IFK80" s="473"/>
      <c r="IFL80" s="473"/>
      <c r="IFM80" s="473"/>
      <c r="IFN80" s="473"/>
      <c r="IFO80" s="473"/>
      <c r="IFP80" s="473"/>
      <c r="IFQ80" s="473"/>
      <c r="IFR80" s="473"/>
      <c r="IFS80" s="473"/>
      <c r="IFT80" s="473"/>
      <c r="IFU80" s="473"/>
      <c r="IFV80" s="473"/>
      <c r="IFW80" s="473"/>
      <c r="IFX80" s="473"/>
      <c r="IFY80" s="473"/>
      <c r="IFZ80" s="473"/>
      <c r="IGA80" s="473"/>
      <c r="IGB80" s="473"/>
      <c r="IGC80" s="473"/>
      <c r="IGD80" s="473"/>
      <c r="IGE80" s="473"/>
      <c r="IGF80" s="473"/>
      <c r="IGG80" s="473"/>
      <c r="IGH80" s="473"/>
      <c r="IGI80" s="473"/>
      <c r="IGJ80" s="473"/>
      <c r="IGK80" s="473"/>
      <c r="IGL80" s="473"/>
      <c r="IGM80" s="473"/>
      <c r="IGN80" s="473"/>
      <c r="IGO80" s="473"/>
      <c r="IGP80" s="473"/>
      <c r="IGQ80" s="473"/>
      <c r="IGR80" s="473"/>
      <c r="IGS80" s="473"/>
      <c r="IGT80" s="473"/>
      <c r="IGU80" s="473"/>
      <c r="IGV80" s="473"/>
      <c r="IGW80" s="473"/>
      <c r="IGX80" s="473"/>
      <c r="IGY80" s="473"/>
      <c r="IGZ80" s="473"/>
      <c r="IHA80" s="473"/>
      <c r="IHB80" s="473"/>
      <c r="IHC80" s="473"/>
      <c r="IHD80" s="473"/>
      <c r="IHE80" s="473"/>
      <c r="IHF80" s="473"/>
      <c r="IHG80" s="473"/>
      <c r="IHH80" s="473"/>
      <c r="IHI80" s="473"/>
      <c r="IHJ80" s="473"/>
      <c r="IHK80" s="473"/>
      <c r="IHL80" s="473"/>
      <c r="IHM80" s="473"/>
      <c r="IHN80" s="473"/>
      <c r="IHO80" s="473"/>
      <c r="IHP80" s="473"/>
      <c r="IHQ80" s="473"/>
      <c r="IHR80" s="473"/>
      <c r="IHS80" s="473"/>
      <c r="IHT80" s="473"/>
      <c r="IHU80" s="473"/>
      <c r="IHV80" s="473"/>
      <c r="IHW80" s="473"/>
      <c r="IHX80" s="473"/>
      <c r="IHY80" s="473"/>
      <c r="IHZ80" s="473"/>
      <c r="IIA80" s="473"/>
      <c r="IIB80" s="473"/>
      <c r="IIC80" s="473"/>
      <c r="IID80" s="473"/>
      <c r="IIE80" s="473"/>
      <c r="IIF80" s="473"/>
      <c r="IIG80" s="473"/>
      <c r="IIH80" s="473"/>
      <c r="III80" s="473"/>
      <c r="IIJ80" s="473"/>
      <c r="IIK80" s="473"/>
      <c r="IIL80" s="473"/>
      <c r="IIM80" s="473"/>
      <c r="IIN80" s="473"/>
      <c r="IIO80" s="473"/>
      <c r="IIP80" s="473"/>
      <c r="IIQ80" s="473"/>
      <c r="IIR80" s="473"/>
      <c r="IIS80" s="473"/>
      <c r="IIT80" s="473"/>
      <c r="IIU80" s="473"/>
      <c r="IIV80" s="473"/>
      <c r="IIW80" s="473"/>
      <c r="IIX80" s="473"/>
      <c r="IIY80" s="473"/>
      <c r="IIZ80" s="473"/>
      <c r="IJA80" s="473"/>
      <c r="IJB80" s="473"/>
      <c r="IJC80" s="473"/>
      <c r="IJD80" s="473"/>
      <c r="IJE80" s="473"/>
      <c r="IJF80" s="473"/>
      <c r="IJG80" s="473"/>
      <c r="IJH80" s="473"/>
      <c r="IJI80" s="473"/>
      <c r="IJJ80" s="473"/>
      <c r="IJK80" s="473"/>
      <c r="IJL80" s="473"/>
      <c r="IJM80" s="473"/>
      <c r="IJN80" s="473"/>
      <c r="IJO80" s="473"/>
      <c r="IJP80" s="473"/>
      <c r="IJQ80" s="473"/>
      <c r="IJR80" s="473"/>
      <c r="IJS80" s="473"/>
      <c r="IJT80" s="473"/>
      <c r="IJU80" s="473"/>
      <c r="IJV80" s="473"/>
      <c r="IJW80" s="473"/>
      <c r="IJX80" s="473"/>
      <c r="IJY80" s="473"/>
      <c r="IJZ80" s="473"/>
      <c r="IKA80" s="473"/>
      <c r="IKB80" s="473"/>
      <c r="IKC80" s="473"/>
      <c r="IKD80" s="473"/>
      <c r="IKE80" s="473"/>
      <c r="IKF80" s="473"/>
      <c r="IKG80" s="473"/>
      <c r="IKH80" s="473"/>
      <c r="IKI80" s="473"/>
      <c r="IKJ80" s="473"/>
      <c r="IKK80" s="473"/>
      <c r="IKL80" s="473"/>
      <c r="IKM80" s="473"/>
      <c r="IKN80" s="473"/>
      <c r="IKO80" s="473"/>
      <c r="IKP80" s="473"/>
      <c r="IKQ80" s="473"/>
      <c r="IKR80" s="473"/>
      <c r="IKS80" s="473"/>
      <c r="IKT80" s="473"/>
      <c r="IKU80" s="473"/>
      <c r="IKV80" s="473"/>
      <c r="IKW80" s="473"/>
      <c r="IKX80" s="473"/>
      <c r="IKY80" s="473"/>
      <c r="IKZ80" s="473"/>
      <c r="ILA80" s="473"/>
      <c r="ILB80" s="473"/>
      <c r="ILC80" s="473"/>
      <c r="ILD80" s="473"/>
      <c r="ILE80" s="473"/>
      <c r="ILF80" s="473"/>
      <c r="ILG80" s="473"/>
      <c r="ILH80" s="473"/>
      <c r="ILI80" s="473"/>
      <c r="ILJ80" s="473"/>
      <c r="ILK80" s="473"/>
      <c r="ILL80" s="473"/>
      <c r="ILM80" s="473"/>
      <c r="ILN80" s="473"/>
      <c r="ILO80" s="473"/>
      <c r="ILP80" s="473"/>
      <c r="ILQ80" s="473"/>
      <c r="ILR80" s="473"/>
      <c r="ILS80" s="473"/>
      <c r="ILT80" s="473"/>
      <c r="ILU80" s="473"/>
      <c r="ILV80" s="473"/>
      <c r="ILW80" s="473"/>
      <c r="ILX80" s="473"/>
      <c r="ILY80" s="473"/>
      <c r="ILZ80" s="473"/>
      <c r="IMA80" s="473"/>
      <c r="IMB80" s="473"/>
      <c r="IMC80" s="473"/>
      <c r="IMD80" s="473"/>
      <c r="IME80" s="473"/>
      <c r="IMF80" s="473"/>
      <c r="IMG80" s="473"/>
      <c r="IMH80" s="473"/>
      <c r="IMI80" s="473"/>
      <c r="IMJ80" s="473"/>
      <c r="IMK80" s="473"/>
      <c r="IML80" s="473"/>
      <c r="IMM80" s="473"/>
      <c r="IMN80" s="473"/>
      <c r="IMO80" s="473"/>
      <c r="IMP80" s="473"/>
      <c r="IMQ80" s="473"/>
      <c r="IMR80" s="473"/>
      <c r="IMS80" s="473"/>
      <c r="IMT80" s="473"/>
      <c r="IMU80" s="473"/>
      <c r="IMV80" s="473"/>
      <c r="IMW80" s="473"/>
      <c r="IMX80" s="473"/>
      <c r="IMY80" s="473"/>
      <c r="IMZ80" s="473"/>
      <c r="INA80" s="473"/>
      <c r="INB80" s="473"/>
      <c r="INC80" s="473"/>
      <c r="IND80" s="473"/>
      <c r="INE80" s="473"/>
      <c r="INF80" s="473"/>
      <c r="ING80" s="473"/>
      <c r="INH80" s="473"/>
      <c r="INI80" s="473"/>
      <c r="INJ80" s="473"/>
      <c r="INK80" s="473"/>
      <c r="INL80" s="473"/>
      <c r="INM80" s="473"/>
      <c r="INN80" s="473"/>
      <c r="INO80" s="473"/>
      <c r="INP80" s="473"/>
      <c r="INQ80" s="473"/>
      <c r="INR80" s="473"/>
      <c r="INS80" s="473"/>
      <c r="INT80" s="473"/>
      <c r="INU80" s="473"/>
      <c r="INV80" s="473"/>
      <c r="INW80" s="473"/>
      <c r="INX80" s="473"/>
      <c r="INY80" s="473"/>
      <c r="INZ80" s="473"/>
      <c r="IOA80" s="473"/>
      <c r="IOB80" s="473"/>
      <c r="IOC80" s="473"/>
      <c r="IOD80" s="473"/>
      <c r="IOE80" s="473"/>
      <c r="IOF80" s="473"/>
      <c r="IOG80" s="473"/>
      <c r="IOH80" s="473"/>
      <c r="IOI80" s="473"/>
      <c r="IOJ80" s="473"/>
      <c r="IOK80" s="473"/>
      <c r="IOL80" s="473"/>
      <c r="IOM80" s="473"/>
      <c r="ION80" s="473"/>
      <c r="IOO80" s="473"/>
      <c r="IOP80" s="473"/>
      <c r="IOQ80" s="473"/>
      <c r="IOR80" s="473"/>
      <c r="IOS80" s="473"/>
      <c r="IOT80" s="473"/>
      <c r="IOU80" s="473"/>
      <c r="IOV80" s="473"/>
      <c r="IOW80" s="473"/>
      <c r="IOX80" s="473"/>
      <c r="IOY80" s="473"/>
      <c r="IOZ80" s="473"/>
      <c r="IPA80" s="473"/>
      <c r="IPB80" s="473"/>
      <c r="IPC80" s="473"/>
      <c r="IPD80" s="473"/>
      <c r="IPE80" s="473"/>
      <c r="IPF80" s="473"/>
      <c r="IPG80" s="473"/>
      <c r="IPH80" s="473"/>
      <c r="IPI80" s="473"/>
      <c r="IPJ80" s="473"/>
      <c r="IPK80" s="473"/>
      <c r="IPL80" s="473"/>
      <c r="IPM80" s="473"/>
      <c r="IPN80" s="473"/>
      <c r="IPO80" s="473"/>
      <c r="IPP80" s="473"/>
      <c r="IPQ80" s="473"/>
      <c r="IPR80" s="473"/>
      <c r="IPS80" s="473"/>
      <c r="IPT80" s="473"/>
      <c r="IPU80" s="473"/>
      <c r="IPV80" s="473"/>
      <c r="IPW80" s="473"/>
      <c r="IPX80" s="473"/>
      <c r="IPY80" s="473"/>
      <c r="IPZ80" s="473"/>
      <c r="IQA80" s="473"/>
      <c r="IQB80" s="473"/>
      <c r="IQC80" s="473"/>
      <c r="IQD80" s="473"/>
      <c r="IQE80" s="473"/>
      <c r="IQF80" s="473"/>
      <c r="IQG80" s="473"/>
      <c r="IQH80" s="473"/>
      <c r="IQI80" s="473"/>
      <c r="IQJ80" s="473"/>
      <c r="IQK80" s="473"/>
      <c r="IQL80" s="473"/>
      <c r="IQM80" s="473"/>
      <c r="IQN80" s="473"/>
      <c r="IQO80" s="473"/>
      <c r="IQP80" s="473"/>
      <c r="IQQ80" s="473"/>
      <c r="IQR80" s="473"/>
      <c r="IQS80" s="473"/>
      <c r="IQT80" s="473"/>
      <c r="IQU80" s="473"/>
      <c r="IQV80" s="473"/>
      <c r="IQW80" s="473"/>
      <c r="IQX80" s="473"/>
      <c r="IQY80" s="473"/>
      <c r="IQZ80" s="473"/>
      <c r="IRA80" s="473"/>
      <c r="IRB80" s="473"/>
      <c r="IRC80" s="473"/>
      <c r="IRD80" s="473"/>
      <c r="IRE80" s="473"/>
      <c r="IRF80" s="473"/>
      <c r="IRG80" s="473"/>
      <c r="IRH80" s="473"/>
      <c r="IRI80" s="473"/>
      <c r="IRJ80" s="473"/>
      <c r="IRK80" s="473"/>
      <c r="IRL80" s="473"/>
      <c r="IRM80" s="473"/>
      <c r="IRN80" s="473"/>
      <c r="IRO80" s="473"/>
      <c r="IRP80" s="473"/>
      <c r="IRQ80" s="473"/>
      <c r="IRR80" s="473"/>
      <c r="IRS80" s="473"/>
      <c r="IRT80" s="473"/>
      <c r="IRU80" s="473"/>
      <c r="IRV80" s="473"/>
      <c r="IRW80" s="473"/>
      <c r="IRX80" s="473"/>
      <c r="IRY80" s="473"/>
      <c r="IRZ80" s="473"/>
      <c r="ISA80" s="473"/>
      <c r="ISB80" s="473"/>
      <c r="ISC80" s="473"/>
      <c r="ISD80" s="473"/>
      <c r="ISE80" s="473"/>
      <c r="ISF80" s="473"/>
      <c r="ISG80" s="473"/>
      <c r="ISH80" s="473"/>
      <c r="ISI80" s="473"/>
      <c r="ISJ80" s="473"/>
      <c r="ISK80" s="473"/>
      <c r="ISL80" s="473"/>
      <c r="ISM80" s="473"/>
      <c r="ISN80" s="473"/>
      <c r="ISO80" s="473"/>
      <c r="ISP80" s="473"/>
      <c r="ISQ80" s="473"/>
      <c r="ISR80" s="473"/>
      <c r="ISS80" s="473"/>
      <c r="IST80" s="473"/>
      <c r="ISU80" s="473"/>
      <c r="ISV80" s="473"/>
      <c r="ISW80" s="473"/>
      <c r="ISX80" s="473"/>
      <c r="ISY80" s="473"/>
      <c r="ISZ80" s="473"/>
      <c r="ITA80" s="473"/>
      <c r="ITB80" s="473"/>
      <c r="ITC80" s="473"/>
      <c r="ITD80" s="473"/>
      <c r="ITE80" s="473"/>
      <c r="ITF80" s="473"/>
      <c r="ITG80" s="473"/>
      <c r="ITH80" s="473"/>
      <c r="ITI80" s="473"/>
      <c r="ITJ80" s="473"/>
      <c r="ITK80" s="473"/>
      <c r="ITL80" s="473"/>
      <c r="ITM80" s="473"/>
      <c r="ITN80" s="473"/>
      <c r="ITO80" s="473"/>
      <c r="ITP80" s="473"/>
      <c r="ITQ80" s="473"/>
      <c r="ITR80" s="473"/>
      <c r="ITS80" s="473"/>
      <c r="ITT80" s="473"/>
      <c r="ITU80" s="473"/>
      <c r="ITV80" s="473"/>
      <c r="ITW80" s="473"/>
      <c r="ITX80" s="473"/>
      <c r="ITY80" s="473"/>
      <c r="ITZ80" s="473"/>
      <c r="IUA80" s="473"/>
      <c r="IUB80" s="473"/>
      <c r="IUC80" s="473"/>
      <c r="IUD80" s="473"/>
      <c r="IUE80" s="473"/>
      <c r="IUF80" s="473"/>
      <c r="IUG80" s="473"/>
      <c r="IUH80" s="473"/>
      <c r="IUI80" s="473"/>
      <c r="IUJ80" s="473"/>
      <c r="IUK80" s="473"/>
      <c r="IUL80" s="473"/>
      <c r="IUM80" s="473"/>
      <c r="IUN80" s="473"/>
      <c r="IUO80" s="473"/>
      <c r="IUP80" s="473"/>
      <c r="IUQ80" s="473"/>
      <c r="IUR80" s="473"/>
      <c r="IUS80" s="473"/>
      <c r="IUT80" s="473"/>
      <c r="IUU80" s="473"/>
      <c r="IUV80" s="473"/>
      <c r="IUW80" s="473"/>
      <c r="IUX80" s="473"/>
      <c r="IUY80" s="473"/>
      <c r="IUZ80" s="473"/>
      <c r="IVA80" s="473"/>
      <c r="IVB80" s="473"/>
      <c r="IVC80" s="473"/>
      <c r="IVD80" s="473"/>
      <c r="IVE80" s="473"/>
      <c r="IVF80" s="473"/>
      <c r="IVG80" s="473"/>
      <c r="IVH80" s="473"/>
      <c r="IVI80" s="473"/>
      <c r="IVJ80" s="473"/>
      <c r="IVK80" s="473"/>
      <c r="IVL80" s="473"/>
      <c r="IVM80" s="473"/>
      <c r="IVN80" s="473"/>
      <c r="IVO80" s="473"/>
      <c r="IVP80" s="473"/>
      <c r="IVQ80" s="473"/>
      <c r="IVR80" s="473"/>
      <c r="IVS80" s="473"/>
      <c r="IVT80" s="473"/>
      <c r="IVU80" s="473"/>
      <c r="IVV80" s="473"/>
      <c r="IVW80" s="473"/>
      <c r="IVX80" s="473"/>
      <c r="IVY80" s="473"/>
      <c r="IVZ80" s="473"/>
      <c r="IWA80" s="473"/>
      <c r="IWB80" s="473"/>
      <c r="IWC80" s="473"/>
      <c r="IWD80" s="473"/>
      <c r="IWE80" s="473"/>
      <c r="IWF80" s="473"/>
      <c r="IWG80" s="473"/>
      <c r="IWH80" s="473"/>
      <c r="IWI80" s="473"/>
      <c r="IWJ80" s="473"/>
      <c r="IWK80" s="473"/>
      <c r="IWL80" s="473"/>
      <c r="IWM80" s="473"/>
      <c r="IWN80" s="473"/>
      <c r="IWO80" s="473"/>
      <c r="IWP80" s="473"/>
      <c r="IWQ80" s="473"/>
      <c r="IWR80" s="473"/>
      <c r="IWS80" s="473"/>
      <c r="IWT80" s="473"/>
      <c r="IWU80" s="473"/>
      <c r="IWV80" s="473"/>
      <c r="IWW80" s="473"/>
      <c r="IWX80" s="473"/>
      <c r="IWY80" s="473"/>
      <c r="IWZ80" s="473"/>
      <c r="IXA80" s="473"/>
      <c r="IXB80" s="473"/>
      <c r="IXC80" s="473"/>
      <c r="IXD80" s="473"/>
      <c r="IXE80" s="473"/>
      <c r="IXF80" s="473"/>
      <c r="IXG80" s="473"/>
      <c r="IXH80" s="473"/>
      <c r="IXI80" s="473"/>
      <c r="IXJ80" s="473"/>
      <c r="IXK80" s="473"/>
      <c r="IXL80" s="473"/>
      <c r="IXM80" s="473"/>
      <c r="IXN80" s="473"/>
      <c r="IXO80" s="473"/>
      <c r="IXP80" s="473"/>
      <c r="IXQ80" s="473"/>
      <c r="IXR80" s="473"/>
      <c r="IXS80" s="473"/>
      <c r="IXT80" s="473"/>
      <c r="IXU80" s="473"/>
      <c r="IXV80" s="473"/>
      <c r="IXW80" s="473"/>
      <c r="IXX80" s="473"/>
      <c r="IXY80" s="473"/>
      <c r="IXZ80" s="473"/>
      <c r="IYA80" s="473"/>
      <c r="IYB80" s="473"/>
      <c r="IYC80" s="473"/>
      <c r="IYD80" s="473"/>
      <c r="IYE80" s="473"/>
      <c r="IYF80" s="473"/>
      <c r="IYG80" s="473"/>
      <c r="IYH80" s="473"/>
      <c r="IYI80" s="473"/>
      <c r="IYJ80" s="473"/>
      <c r="IYK80" s="473"/>
      <c r="IYL80" s="473"/>
      <c r="IYM80" s="473"/>
      <c r="IYN80" s="473"/>
      <c r="IYO80" s="473"/>
      <c r="IYP80" s="473"/>
      <c r="IYQ80" s="473"/>
      <c r="IYR80" s="473"/>
      <c r="IYS80" s="473"/>
      <c r="IYT80" s="473"/>
      <c r="IYU80" s="473"/>
      <c r="IYV80" s="473"/>
      <c r="IYW80" s="473"/>
      <c r="IYX80" s="473"/>
      <c r="IYY80" s="473"/>
      <c r="IYZ80" s="473"/>
      <c r="IZA80" s="473"/>
      <c r="IZB80" s="473"/>
      <c r="IZC80" s="473"/>
      <c r="IZD80" s="473"/>
      <c r="IZE80" s="473"/>
      <c r="IZF80" s="473"/>
      <c r="IZG80" s="473"/>
      <c r="IZH80" s="473"/>
      <c r="IZI80" s="473"/>
      <c r="IZJ80" s="473"/>
      <c r="IZK80" s="473"/>
      <c r="IZL80" s="473"/>
      <c r="IZM80" s="473"/>
      <c r="IZN80" s="473"/>
      <c r="IZO80" s="473"/>
      <c r="IZP80" s="473"/>
      <c r="IZQ80" s="473"/>
      <c r="IZR80" s="473"/>
      <c r="IZS80" s="473"/>
      <c r="IZT80" s="473"/>
      <c r="IZU80" s="473"/>
      <c r="IZV80" s="473"/>
      <c r="IZW80" s="473"/>
      <c r="IZX80" s="473"/>
      <c r="IZY80" s="473"/>
      <c r="IZZ80" s="473"/>
      <c r="JAA80" s="473"/>
      <c r="JAB80" s="473"/>
      <c r="JAC80" s="473"/>
      <c r="JAD80" s="473"/>
      <c r="JAE80" s="473"/>
      <c r="JAF80" s="473"/>
      <c r="JAG80" s="473"/>
      <c r="JAH80" s="473"/>
      <c r="JAI80" s="473"/>
      <c r="JAJ80" s="473"/>
      <c r="JAK80" s="473"/>
      <c r="JAL80" s="473"/>
      <c r="JAM80" s="473"/>
      <c r="JAN80" s="473"/>
      <c r="JAO80" s="473"/>
      <c r="JAP80" s="473"/>
      <c r="JAQ80" s="473"/>
      <c r="JAR80" s="473"/>
      <c r="JAS80" s="473"/>
      <c r="JAT80" s="473"/>
      <c r="JAU80" s="473"/>
      <c r="JAV80" s="473"/>
      <c r="JAW80" s="473"/>
      <c r="JAX80" s="473"/>
      <c r="JAY80" s="473"/>
      <c r="JAZ80" s="473"/>
      <c r="JBA80" s="473"/>
      <c r="JBB80" s="473"/>
      <c r="JBC80" s="473"/>
      <c r="JBD80" s="473"/>
      <c r="JBE80" s="473"/>
      <c r="JBF80" s="473"/>
      <c r="JBG80" s="473"/>
      <c r="JBH80" s="473"/>
      <c r="JBI80" s="473"/>
      <c r="JBJ80" s="473"/>
      <c r="JBK80" s="473"/>
      <c r="JBL80" s="473"/>
      <c r="JBM80" s="473"/>
      <c r="JBN80" s="473"/>
      <c r="JBO80" s="473"/>
      <c r="JBP80" s="473"/>
      <c r="JBQ80" s="473"/>
      <c r="JBR80" s="473"/>
      <c r="JBS80" s="473"/>
      <c r="JBT80" s="473"/>
      <c r="JBU80" s="473"/>
      <c r="JBV80" s="473"/>
      <c r="JBW80" s="473"/>
      <c r="JBX80" s="473"/>
      <c r="JBY80" s="473"/>
      <c r="JBZ80" s="473"/>
      <c r="JCA80" s="473"/>
      <c r="JCB80" s="473"/>
      <c r="JCC80" s="473"/>
      <c r="JCD80" s="473"/>
      <c r="JCE80" s="473"/>
      <c r="JCF80" s="473"/>
      <c r="JCG80" s="473"/>
      <c r="JCH80" s="473"/>
      <c r="JCI80" s="473"/>
      <c r="JCJ80" s="473"/>
      <c r="JCK80" s="473"/>
      <c r="JCL80" s="473"/>
      <c r="JCM80" s="473"/>
      <c r="JCN80" s="473"/>
      <c r="JCO80" s="473"/>
      <c r="JCP80" s="473"/>
      <c r="JCQ80" s="473"/>
      <c r="JCR80" s="473"/>
      <c r="JCS80" s="473"/>
      <c r="JCT80" s="473"/>
      <c r="JCU80" s="473"/>
      <c r="JCV80" s="473"/>
      <c r="JCW80" s="473"/>
      <c r="JCX80" s="473"/>
      <c r="JCY80" s="473"/>
      <c r="JCZ80" s="473"/>
      <c r="JDA80" s="473"/>
      <c r="JDB80" s="473"/>
      <c r="JDC80" s="473"/>
      <c r="JDD80" s="473"/>
      <c r="JDE80" s="473"/>
      <c r="JDF80" s="473"/>
      <c r="JDG80" s="473"/>
      <c r="JDH80" s="473"/>
      <c r="JDI80" s="473"/>
      <c r="JDJ80" s="473"/>
      <c r="JDK80" s="473"/>
      <c r="JDL80" s="473"/>
      <c r="JDM80" s="473"/>
      <c r="JDN80" s="473"/>
      <c r="JDO80" s="473"/>
      <c r="JDP80" s="473"/>
      <c r="JDQ80" s="473"/>
      <c r="JDR80" s="473"/>
      <c r="JDS80" s="473"/>
      <c r="JDT80" s="473"/>
      <c r="JDU80" s="473"/>
      <c r="JDV80" s="473"/>
      <c r="JDW80" s="473"/>
      <c r="JDX80" s="473"/>
      <c r="JDY80" s="473"/>
      <c r="JDZ80" s="473"/>
      <c r="JEA80" s="473"/>
      <c r="JEB80" s="473"/>
      <c r="JEC80" s="473"/>
      <c r="JED80" s="473"/>
      <c r="JEE80" s="473"/>
      <c r="JEF80" s="473"/>
      <c r="JEG80" s="473"/>
      <c r="JEH80" s="473"/>
      <c r="JEI80" s="473"/>
      <c r="JEJ80" s="473"/>
      <c r="JEK80" s="473"/>
      <c r="JEL80" s="473"/>
      <c r="JEM80" s="473"/>
      <c r="JEN80" s="473"/>
      <c r="JEO80" s="473"/>
      <c r="JEP80" s="473"/>
      <c r="JEQ80" s="473"/>
      <c r="JER80" s="473"/>
      <c r="JES80" s="473"/>
      <c r="JET80" s="473"/>
      <c r="JEU80" s="473"/>
      <c r="JEV80" s="473"/>
      <c r="JEW80" s="473"/>
      <c r="JEX80" s="473"/>
      <c r="JEY80" s="473"/>
      <c r="JEZ80" s="473"/>
      <c r="JFA80" s="473"/>
      <c r="JFB80" s="473"/>
      <c r="JFC80" s="473"/>
      <c r="JFD80" s="473"/>
      <c r="JFE80" s="473"/>
      <c r="JFF80" s="473"/>
      <c r="JFG80" s="473"/>
      <c r="JFH80" s="473"/>
      <c r="JFI80" s="473"/>
      <c r="JFJ80" s="473"/>
      <c r="JFK80" s="473"/>
      <c r="JFL80" s="473"/>
      <c r="JFM80" s="473"/>
      <c r="JFN80" s="473"/>
      <c r="JFO80" s="473"/>
      <c r="JFP80" s="473"/>
      <c r="JFQ80" s="473"/>
      <c r="JFR80" s="473"/>
      <c r="JFS80" s="473"/>
      <c r="JFT80" s="473"/>
      <c r="JFU80" s="473"/>
      <c r="JFV80" s="473"/>
      <c r="JFW80" s="473"/>
      <c r="JFX80" s="473"/>
      <c r="JFY80" s="473"/>
      <c r="JFZ80" s="473"/>
      <c r="JGA80" s="473"/>
      <c r="JGB80" s="473"/>
      <c r="JGC80" s="473"/>
      <c r="JGD80" s="473"/>
      <c r="JGE80" s="473"/>
      <c r="JGF80" s="473"/>
      <c r="JGG80" s="473"/>
      <c r="JGH80" s="473"/>
      <c r="JGI80" s="473"/>
      <c r="JGJ80" s="473"/>
      <c r="JGK80" s="473"/>
      <c r="JGL80" s="473"/>
      <c r="JGM80" s="473"/>
      <c r="JGN80" s="473"/>
      <c r="JGO80" s="473"/>
      <c r="JGP80" s="473"/>
      <c r="JGQ80" s="473"/>
      <c r="JGR80" s="473"/>
      <c r="JGS80" s="473"/>
      <c r="JGT80" s="473"/>
      <c r="JGU80" s="473"/>
      <c r="JGV80" s="473"/>
      <c r="JGW80" s="473"/>
      <c r="JGX80" s="473"/>
      <c r="JGY80" s="473"/>
      <c r="JGZ80" s="473"/>
      <c r="JHA80" s="473"/>
      <c r="JHB80" s="473"/>
      <c r="JHC80" s="473"/>
      <c r="JHD80" s="473"/>
      <c r="JHE80" s="473"/>
      <c r="JHF80" s="473"/>
      <c r="JHG80" s="473"/>
      <c r="JHH80" s="473"/>
      <c r="JHI80" s="473"/>
      <c r="JHJ80" s="473"/>
      <c r="JHK80" s="473"/>
      <c r="JHL80" s="473"/>
      <c r="JHM80" s="473"/>
      <c r="JHN80" s="473"/>
      <c r="JHO80" s="473"/>
      <c r="JHP80" s="473"/>
      <c r="JHQ80" s="473"/>
      <c r="JHR80" s="473"/>
      <c r="JHS80" s="473"/>
      <c r="JHT80" s="473"/>
      <c r="JHU80" s="473"/>
      <c r="JHV80" s="473"/>
      <c r="JHW80" s="473"/>
      <c r="JHX80" s="473"/>
      <c r="JHY80" s="473"/>
      <c r="JHZ80" s="473"/>
      <c r="JIA80" s="473"/>
      <c r="JIB80" s="473"/>
      <c r="JIC80" s="473"/>
      <c r="JID80" s="473"/>
      <c r="JIE80" s="473"/>
      <c r="JIF80" s="473"/>
      <c r="JIG80" s="473"/>
      <c r="JIH80" s="473"/>
      <c r="JII80" s="473"/>
      <c r="JIJ80" s="473"/>
      <c r="JIK80" s="473"/>
      <c r="JIL80" s="473"/>
      <c r="JIM80" s="473"/>
      <c r="JIN80" s="473"/>
      <c r="JIO80" s="473"/>
      <c r="JIP80" s="473"/>
      <c r="JIQ80" s="473"/>
      <c r="JIR80" s="473"/>
      <c r="JIS80" s="473"/>
      <c r="JIT80" s="473"/>
      <c r="JIU80" s="473"/>
      <c r="JIV80" s="473"/>
      <c r="JIW80" s="473"/>
      <c r="JIX80" s="473"/>
      <c r="JIY80" s="473"/>
      <c r="JIZ80" s="473"/>
      <c r="JJA80" s="473"/>
      <c r="JJB80" s="473"/>
      <c r="JJC80" s="473"/>
      <c r="JJD80" s="473"/>
      <c r="JJE80" s="473"/>
      <c r="JJF80" s="473"/>
      <c r="JJG80" s="473"/>
      <c r="JJH80" s="473"/>
      <c r="JJI80" s="473"/>
      <c r="JJJ80" s="473"/>
      <c r="JJK80" s="473"/>
      <c r="JJL80" s="473"/>
      <c r="JJM80" s="473"/>
      <c r="JJN80" s="473"/>
      <c r="JJO80" s="473"/>
      <c r="JJP80" s="473"/>
      <c r="JJQ80" s="473"/>
      <c r="JJR80" s="473"/>
      <c r="JJS80" s="473"/>
      <c r="JJT80" s="473"/>
      <c r="JJU80" s="473"/>
      <c r="JJV80" s="473"/>
      <c r="JJW80" s="473"/>
      <c r="JJX80" s="473"/>
      <c r="JJY80" s="473"/>
      <c r="JJZ80" s="473"/>
      <c r="JKA80" s="473"/>
      <c r="JKB80" s="473"/>
      <c r="JKC80" s="473"/>
      <c r="JKD80" s="473"/>
      <c r="JKE80" s="473"/>
      <c r="JKF80" s="473"/>
      <c r="JKG80" s="473"/>
      <c r="JKH80" s="473"/>
      <c r="JKI80" s="473"/>
      <c r="JKJ80" s="473"/>
      <c r="JKK80" s="473"/>
      <c r="JKL80" s="473"/>
      <c r="JKM80" s="473"/>
      <c r="JKN80" s="473"/>
      <c r="JKO80" s="473"/>
      <c r="JKP80" s="473"/>
      <c r="JKQ80" s="473"/>
      <c r="JKR80" s="473"/>
      <c r="JKS80" s="473"/>
      <c r="JKT80" s="473"/>
      <c r="JKU80" s="473"/>
      <c r="JKV80" s="473"/>
      <c r="JKW80" s="473"/>
      <c r="JKX80" s="473"/>
      <c r="JKY80" s="473"/>
      <c r="JKZ80" s="473"/>
      <c r="JLA80" s="473"/>
      <c r="JLB80" s="473"/>
      <c r="JLC80" s="473"/>
      <c r="JLD80" s="473"/>
      <c r="JLE80" s="473"/>
      <c r="JLF80" s="473"/>
      <c r="JLG80" s="473"/>
      <c r="JLH80" s="473"/>
      <c r="JLI80" s="473"/>
      <c r="JLJ80" s="473"/>
      <c r="JLK80" s="473"/>
      <c r="JLL80" s="473"/>
      <c r="JLM80" s="473"/>
      <c r="JLN80" s="473"/>
      <c r="JLO80" s="473"/>
      <c r="JLP80" s="473"/>
      <c r="JLQ80" s="473"/>
      <c r="JLR80" s="473"/>
      <c r="JLS80" s="473"/>
      <c r="JLT80" s="473"/>
      <c r="JLU80" s="473"/>
      <c r="JLV80" s="473"/>
      <c r="JLW80" s="473"/>
      <c r="JLX80" s="473"/>
      <c r="JLY80" s="473"/>
      <c r="JLZ80" s="473"/>
      <c r="JMA80" s="473"/>
      <c r="JMB80" s="473"/>
      <c r="JMC80" s="473"/>
      <c r="JMD80" s="473"/>
      <c r="JME80" s="473"/>
      <c r="JMF80" s="473"/>
      <c r="JMG80" s="473"/>
      <c r="JMH80" s="473"/>
      <c r="JMI80" s="473"/>
      <c r="JMJ80" s="473"/>
      <c r="JMK80" s="473"/>
      <c r="JML80" s="473"/>
      <c r="JMM80" s="473"/>
      <c r="JMN80" s="473"/>
      <c r="JMO80" s="473"/>
      <c r="JMP80" s="473"/>
      <c r="JMQ80" s="473"/>
      <c r="JMR80" s="473"/>
      <c r="JMS80" s="473"/>
      <c r="JMT80" s="473"/>
      <c r="JMU80" s="473"/>
      <c r="JMV80" s="473"/>
      <c r="JMW80" s="473"/>
      <c r="JMX80" s="473"/>
      <c r="JMY80" s="473"/>
      <c r="JMZ80" s="473"/>
      <c r="JNA80" s="473"/>
      <c r="JNB80" s="473"/>
      <c r="JNC80" s="473"/>
      <c r="JND80" s="473"/>
      <c r="JNE80" s="473"/>
      <c r="JNF80" s="473"/>
      <c r="JNG80" s="473"/>
      <c r="JNH80" s="473"/>
      <c r="JNI80" s="473"/>
      <c r="JNJ80" s="473"/>
      <c r="JNK80" s="473"/>
      <c r="JNL80" s="473"/>
      <c r="JNM80" s="473"/>
      <c r="JNN80" s="473"/>
      <c r="JNO80" s="473"/>
      <c r="JNP80" s="473"/>
      <c r="JNQ80" s="473"/>
      <c r="JNR80" s="473"/>
      <c r="JNS80" s="473"/>
      <c r="JNT80" s="473"/>
      <c r="JNU80" s="473"/>
      <c r="JNV80" s="473"/>
      <c r="JNW80" s="473"/>
      <c r="JNX80" s="473"/>
      <c r="JNY80" s="473"/>
      <c r="JNZ80" s="473"/>
      <c r="JOA80" s="473"/>
      <c r="JOB80" s="473"/>
      <c r="JOC80" s="473"/>
      <c r="JOD80" s="473"/>
      <c r="JOE80" s="473"/>
      <c r="JOF80" s="473"/>
      <c r="JOG80" s="473"/>
      <c r="JOH80" s="473"/>
      <c r="JOI80" s="473"/>
      <c r="JOJ80" s="473"/>
      <c r="JOK80" s="473"/>
      <c r="JOL80" s="473"/>
      <c r="JOM80" s="473"/>
      <c r="JON80" s="473"/>
      <c r="JOO80" s="473"/>
      <c r="JOP80" s="473"/>
      <c r="JOQ80" s="473"/>
      <c r="JOR80" s="473"/>
      <c r="JOS80" s="473"/>
      <c r="JOT80" s="473"/>
      <c r="JOU80" s="473"/>
      <c r="JOV80" s="473"/>
      <c r="JOW80" s="473"/>
      <c r="JOX80" s="473"/>
      <c r="JOY80" s="473"/>
      <c r="JOZ80" s="473"/>
      <c r="JPA80" s="473"/>
      <c r="JPB80" s="473"/>
      <c r="JPC80" s="473"/>
      <c r="JPD80" s="473"/>
      <c r="JPE80" s="473"/>
      <c r="JPF80" s="473"/>
      <c r="JPG80" s="473"/>
      <c r="JPH80" s="473"/>
      <c r="JPI80" s="473"/>
      <c r="JPJ80" s="473"/>
      <c r="JPK80" s="473"/>
      <c r="JPL80" s="473"/>
      <c r="JPM80" s="473"/>
      <c r="JPN80" s="473"/>
      <c r="JPO80" s="473"/>
      <c r="JPP80" s="473"/>
      <c r="JPQ80" s="473"/>
      <c r="JPR80" s="473"/>
      <c r="JPS80" s="473"/>
      <c r="JPT80" s="473"/>
      <c r="JPU80" s="473"/>
      <c r="JPV80" s="473"/>
      <c r="JPW80" s="473"/>
      <c r="JPX80" s="473"/>
      <c r="JPY80" s="473"/>
      <c r="JPZ80" s="473"/>
      <c r="JQA80" s="473"/>
      <c r="JQB80" s="473"/>
      <c r="JQC80" s="473"/>
      <c r="JQD80" s="473"/>
      <c r="JQE80" s="473"/>
      <c r="JQF80" s="473"/>
      <c r="JQG80" s="473"/>
      <c r="JQH80" s="473"/>
      <c r="JQI80" s="473"/>
      <c r="JQJ80" s="473"/>
      <c r="JQK80" s="473"/>
      <c r="JQL80" s="473"/>
      <c r="JQM80" s="473"/>
      <c r="JQN80" s="473"/>
      <c r="JQO80" s="473"/>
      <c r="JQP80" s="473"/>
      <c r="JQQ80" s="473"/>
      <c r="JQR80" s="473"/>
      <c r="JQS80" s="473"/>
      <c r="JQT80" s="473"/>
      <c r="JQU80" s="473"/>
      <c r="JQV80" s="473"/>
      <c r="JQW80" s="473"/>
      <c r="JQX80" s="473"/>
      <c r="JQY80" s="473"/>
      <c r="JQZ80" s="473"/>
      <c r="JRA80" s="473"/>
      <c r="JRB80" s="473"/>
      <c r="JRC80" s="473"/>
      <c r="JRD80" s="473"/>
      <c r="JRE80" s="473"/>
      <c r="JRF80" s="473"/>
      <c r="JRG80" s="473"/>
      <c r="JRH80" s="473"/>
      <c r="JRI80" s="473"/>
      <c r="JRJ80" s="473"/>
      <c r="JRK80" s="473"/>
      <c r="JRL80" s="473"/>
      <c r="JRM80" s="473"/>
      <c r="JRN80" s="473"/>
      <c r="JRO80" s="473"/>
      <c r="JRP80" s="473"/>
      <c r="JRQ80" s="473"/>
      <c r="JRR80" s="473"/>
      <c r="JRS80" s="473"/>
      <c r="JRT80" s="473"/>
      <c r="JRU80" s="473"/>
      <c r="JRV80" s="473"/>
      <c r="JRW80" s="473"/>
      <c r="JRX80" s="473"/>
      <c r="JRY80" s="473"/>
      <c r="JRZ80" s="473"/>
      <c r="JSA80" s="473"/>
      <c r="JSB80" s="473"/>
      <c r="JSC80" s="473"/>
      <c r="JSD80" s="473"/>
      <c r="JSE80" s="473"/>
      <c r="JSF80" s="473"/>
      <c r="JSG80" s="473"/>
      <c r="JSH80" s="473"/>
      <c r="JSI80" s="473"/>
      <c r="JSJ80" s="473"/>
      <c r="JSK80" s="473"/>
      <c r="JSL80" s="473"/>
      <c r="JSM80" s="473"/>
      <c r="JSN80" s="473"/>
      <c r="JSO80" s="473"/>
      <c r="JSP80" s="473"/>
      <c r="JSQ80" s="473"/>
      <c r="JSR80" s="473"/>
      <c r="JSS80" s="473"/>
      <c r="JST80" s="473"/>
      <c r="JSU80" s="473"/>
      <c r="JSV80" s="473"/>
      <c r="JSW80" s="473"/>
      <c r="JSX80" s="473"/>
      <c r="JSY80" s="473"/>
      <c r="JSZ80" s="473"/>
      <c r="JTA80" s="473"/>
      <c r="JTB80" s="473"/>
      <c r="JTC80" s="473"/>
      <c r="JTD80" s="473"/>
      <c r="JTE80" s="473"/>
      <c r="JTF80" s="473"/>
      <c r="JTG80" s="473"/>
      <c r="JTH80" s="473"/>
      <c r="JTI80" s="473"/>
      <c r="JTJ80" s="473"/>
      <c r="JTK80" s="473"/>
      <c r="JTL80" s="473"/>
      <c r="JTM80" s="473"/>
      <c r="JTN80" s="473"/>
      <c r="JTO80" s="473"/>
      <c r="JTP80" s="473"/>
      <c r="JTQ80" s="473"/>
      <c r="JTR80" s="473"/>
      <c r="JTS80" s="473"/>
      <c r="JTT80" s="473"/>
      <c r="JTU80" s="473"/>
      <c r="JTV80" s="473"/>
      <c r="JTW80" s="473"/>
      <c r="JTX80" s="473"/>
      <c r="JTY80" s="473"/>
      <c r="JTZ80" s="473"/>
      <c r="JUA80" s="473"/>
      <c r="JUB80" s="473"/>
      <c r="JUC80" s="473"/>
      <c r="JUD80" s="473"/>
      <c r="JUE80" s="473"/>
      <c r="JUF80" s="473"/>
      <c r="JUG80" s="473"/>
      <c r="JUH80" s="473"/>
      <c r="JUI80" s="473"/>
      <c r="JUJ80" s="473"/>
      <c r="JUK80" s="473"/>
      <c r="JUL80" s="473"/>
      <c r="JUM80" s="473"/>
      <c r="JUN80" s="473"/>
      <c r="JUO80" s="473"/>
      <c r="JUP80" s="473"/>
      <c r="JUQ80" s="473"/>
      <c r="JUR80" s="473"/>
      <c r="JUS80" s="473"/>
      <c r="JUT80" s="473"/>
      <c r="JUU80" s="473"/>
      <c r="JUV80" s="473"/>
      <c r="JUW80" s="473"/>
      <c r="JUX80" s="473"/>
      <c r="JUY80" s="473"/>
      <c r="JUZ80" s="473"/>
      <c r="JVA80" s="473"/>
      <c r="JVB80" s="473"/>
      <c r="JVC80" s="473"/>
      <c r="JVD80" s="473"/>
      <c r="JVE80" s="473"/>
      <c r="JVF80" s="473"/>
      <c r="JVG80" s="473"/>
      <c r="JVH80" s="473"/>
      <c r="JVI80" s="473"/>
      <c r="JVJ80" s="473"/>
      <c r="JVK80" s="473"/>
      <c r="JVL80" s="473"/>
      <c r="JVM80" s="473"/>
      <c r="JVN80" s="473"/>
      <c r="JVO80" s="473"/>
      <c r="JVP80" s="473"/>
      <c r="JVQ80" s="473"/>
      <c r="JVR80" s="473"/>
      <c r="JVS80" s="473"/>
      <c r="JVT80" s="473"/>
      <c r="JVU80" s="473"/>
      <c r="JVV80" s="473"/>
      <c r="JVW80" s="473"/>
      <c r="JVX80" s="473"/>
      <c r="JVY80" s="473"/>
      <c r="JVZ80" s="473"/>
      <c r="JWA80" s="473"/>
      <c r="JWB80" s="473"/>
      <c r="JWC80" s="473"/>
      <c r="JWD80" s="473"/>
      <c r="JWE80" s="473"/>
      <c r="JWF80" s="473"/>
      <c r="JWG80" s="473"/>
      <c r="JWH80" s="473"/>
      <c r="JWI80" s="473"/>
      <c r="JWJ80" s="473"/>
      <c r="JWK80" s="473"/>
      <c r="JWL80" s="473"/>
      <c r="JWM80" s="473"/>
      <c r="JWN80" s="473"/>
      <c r="JWO80" s="473"/>
      <c r="JWP80" s="473"/>
      <c r="JWQ80" s="473"/>
      <c r="JWR80" s="473"/>
      <c r="JWS80" s="473"/>
      <c r="JWT80" s="473"/>
      <c r="JWU80" s="473"/>
      <c r="JWV80" s="473"/>
      <c r="JWW80" s="473"/>
      <c r="JWX80" s="473"/>
      <c r="JWY80" s="473"/>
      <c r="JWZ80" s="473"/>
      <c r="JXA80" s="473"/>
      <c r="JXB80" s="473"/>
      <c r="JXC80" s="473"/>
      <c r="JXD80" s="473"/>
      <c r="JXE80" s="473"/>
      <c r="JXF80" s="473"/>
      <c r="JXG80" s="473"/>
      <c r="JXH80" s="473"/>
      <c r="JXI80" s="473"/>
      <c r="JXJ80" s="473"/>
      <c r="JXK80" s="473"/>
      <c r="JXL80" s="473"/>
      <c r="JXM80" s="473"/>
      <c r="JXN80" s="473"/>
      <c r="JXO80" s="473"/>
      <c r="JXP80" s="473"/>
      <c r="JXQ80" s="473"/>
      <c r="JXR80" s="473"/>
      <c r="JXS80" s="473"/>
      <c r="JXT80" s="473"/>
      <c r="JXU80" s="473"/>
      <c r="JXV80" s="473"/>
      <c r="JXW80" s="473"/>
      <c r="JXX80" s="473"/>
      <c r="JXY80" s="473"/>
      <c r="JXZ80" s="473"/>
      <c r="JYA80" s="473"/>
      <c r="JYB80" s="473"/>
      <c r="JYC80" s="473"/>
      <c r="JYD80" s="473"/>
      <c r="JYE80" s="473"/>
      <c r="JYF80" s="473"/>
      <c r="JYG80" s="473"/>
      <c r="JYH80" s="473"/>
      <c r="JYI80" s="473"/>
      <c r="JYJ80" s="473"/>
      <c r="JYK80" s="473"/>
      <c r="JYL80" s="473"/>
      <c r="JYM80" s="473"/>
      <c r="JYN80" s="473"/>
      <c r="JYO80" s="473"/>
      <c r="JYP80" s="473"/>
      <c r="JYQ80" s="473"/>
      <c r="JYR80" s="473"/>
      <c r="JYS80" s="473"/>
      <c r="JYT80" s="473"/>
      <c r="JYU80" s="473"/>
      <c r="JYV80" s="473"/>
      <c r="JYW80" s="473"/>
      <c r="JYX80" s="473"/>
      <c r="JYY80" s="473"/>
      <c r="JYZ80" s="473"/>
      <c r="JZA80" s="473"/>
      <c r="JZB80" s="473"/>
      <c r="JZC80" s="473"/>
      <c r="JZD80" s="473"/>
      <c r="JZE80" s="473"/>
      <c r="JZF80" s="473"/>
      <c r="JZG80" s="473"/>
      <c r="JZH80" s="473"/>
      <c r="JZI80" s="473"/>
      <c r="JZJ80" s="473"/>
      <c r="JZK80" s="473"/>
      <c r="JZL80" s="473"/>
      <c r="JZM80" s="473"/>
      <c r="JZN80" s="473"/>
      <c r="JZO80" s="473"/>
      <c r="JZP80" s="473"/>
      <c r="JZQ80" s="473"/>
      <c r="JZR80" s="473"/>
      <c r="JZS80" s="473"/>
      <c r="JZT80" s="473"/>
      <c r="JZU80" s="473"/>
      <c r="JZV80" s="473"/>
      <c r="JZW80" s="473"/>
      <c r="JZX80" s="473"/>
      <c r="JZY80" s="473"/>
      <c r="JZZ80" s="473"/>
      <c r="KAA80" s="473"/>
      <c r="KAB80" s="473"/>
      <c r="KAC80" s="473"/>
      <c r="KAD80" s="473"/>
      <c r="KAE80" s="473"/>
      <c r="KAF80" s="473"/>
      <c r="KAG80" s="473"/>
      <c r="KAH80" s="473"/>
      <c r="KAI80" s="473"/>
      <c r="KAJ80" s="473"/>
      <c r="KAK80" s="473"/>
      <c r="KAL80" s="473"/>
      <c r="KAM80" s="473"/>
      <c r="KAN80" s="473"/>
      <c r="KAO80" s="473"/>
      <c r="KAP80" s="473"/>
      <c r="KAQ80" s="473"/>
      <c r="KAR80" s="473"/>
      <c r="KAS80" s="473"/>
      <c r="KAT80" s="473"/>
      <c r="KAU80" s="473"/>
      <c r="KAV80" s="473"/>
      <c r="KAW80" s="473"/>
      <c r="KAX80" s="473"/>
      <c r="KAY80" s="473"/>
      <c r="KAZ80" s="473"/>
      <c r="KBA80" s="473"/>
      <c r="KBB80" s="473"/>
      <c r="KBC80" s="473"/>
      <c r="KBD80" s="473"/>
      <c r="KBE80" s="473"/>
      <c r="KBF80" s="473"/>
      <c r="KBG80" s="473"/>
      <c r="KBH80" s="473"/>
      <c r="KBI80" s="473"/>
      <c r="KBJ80" s="473"/>
      <c r="KBK80" s="473"/>
      <c r="KBL80" s="473"/>
      <c r="KBM80" s="473"/>
      <c r="KBN80" s="473"/>
      <c r="KBO80" s="473"/>
      <c r="KBP80" s="473"/>
      <c r="KBQ80" s="473"/>
      <c r="KBR80" s="473"/>
      <c r="KBS80" s="473"/>
      <c r="KBT80" s="473"/>
      <c r="KBU80" s="473"/>
      <c r="KBV80" s="473"/>
      <c r="KBW80" s="473"/>
      <c r="KBX80" s="473"/>
      <c r="KBY80" s="473"/>
      <c r="KBZ80" s="473"/>
      <c r="KCA80" s="473"/>
      <c r="KCB80" s="473"/>
      <c r="KCC80" s="473"/>
      <c r="KCD80" s="473"/>
      <c r="KCE80" s="473"/>
      <c r="KCF80" s="473"/>
      <c r="KCG80" s="473"/>
      <c r="KCH80" s="473"/>
      <c r="KCI80" s="473"/>
      <c r="KCJ80" s="473"/>
      <c r="KCK80" s="473"/>
      <c r="KCL80" s="473"/>
      <c r="KCM80" s="473"/>
      <c r="KCN80" s="473"/>
      <c r="KCO80" s="473"/>
      <c r="KCP80" s="473"/>
      <c r="KCQ80" s="473"/>
      <c r="KCR80" s="473"/>
      <c r="KCS80" s="473"/>
      <c r="KCT80" s="473"/>
      <c r="KCU80" s="473"/>
      <c r="KCV80" s="473"/>
      <c r="KCW80" s="473"/>
      <c r="KCX80" s="473"/>
      <c r="KCY80" s="473"/>
      <c r="KCZ80" s="473"/>
      <c r="KDA80" s="473"/>
      <c r="KDB80" s="473"/>
      <c r="KDC80" s="473"/>
      <c r="KDD80" s="473"/>
      <c r="KDE80" s="473"/>
      <c r="KDF80" s="473"/>
      <c r="KDG80" s="473"/>
      <c r="KDH80" s="473"/>
      <c r="KDI80" s="473"/>
      <c r="KDJ80" s="473"/>
      <c r="KDK80" s="473"/>
      <c r="KDL80" s="473"/>
      <c r="KDM80" s="473"/>
      <c r="KDN80" s="473"/>
      <c r="KDO80" s="473"/>
      <c r="KDP80" s="473"/>
      <c r="KDQ80" s="473"/>
      <c r="KDR80" s="473"/>
      <c r="KDS80" s="473"/>
      <c r="KDT80" s="473"/>
      <c r="KDU80" s="473"/>
      <c r="KDV80" s="473"/>
      <c r="KDW80" s="473"/>
      <c r="KDX80" s="473"/>
      <c r="KDY80" s="473"/>
      <c r="KDZ80" s="473"/>
      <c r="KEA80" s="473"/>
      <c r="KEB80" s="473"/>
      <c r="KEC80" s="473"/>
      <c r="KED80" s="473"/>
      <c r="KEE80" s="473"/>
      <c r="KEF80" s="473"/>
      <c r="KEG80" s="473"/>
      <c r="KEH80" s="473"/>
      <c r="KEI80" s="473"/>
      <c r="KEJ80" s="473"/>
      <c r="KEK80" s="473"/>
      <c r="KEL80" s="473"/>
      <c r="KEM80" s="473"/>
      <c r="KEN80" s="473"/>
      <c r="KEO80" s="473"/>
      <c r="KEP80" s="473"/>
      <c r="KEQ80" s="473"/>
      <c r="KER80" s="473"/>
      <c r="KES80" s="473"/>
      <c r="KET80" s="473"/>
      <c r="KEU80" s="473"/>
      <c r="KEV80" s="473"/>
      <c r="KEW80" s="473"/>
      <c r="KEX80" s="473"/>
      <c r="KEY80" s="473"/>
      <c r="KEZ80" s="473"/>
      <c r="KFA80" s="473"/>
      <c r="KFB80" s="473"/>
      <c r="KFC80" s="473"/>
      <c r="KFD80" s="473"/>
      <c r="KFE80" s="473"/>
      <c r="KFF80" s="473"/>
      <c r="KFG80" s="473"/>
      <c r="KFH80" s="473"/>
      <c r="KFI80" s="473"/>
      <c r="KFJ80" s="473"/>
      <c r="KFK80" s="473"/>
      <c r="KFL80" s="473"/>
      <c r="KFM80" s="473"/>
      <c r="KFN80" s="473"/>
      <c r="KFO80" s="473"/>
      <c r="KFP80" s="473"/>
      <c r="KFQ80" s="473"/>
      <c r="KFR80" s="473"/>
      <c r="KFS80" s="473"/>
      <c r="KFT80" s="473"/>
      <c r="KFU80" s="473"/>
      <c r="KFV80" s="473"/>
      <c r="KFW80" s="473"/>
      <c r="KFX80" s="473"/>
      <c r="KFY80" s="473"/>
      <c r="KFZ80" s="473"/>
      <c r="KGA80" s="473"/>
      <c r="KGB80" s="473"/>
      <c r="KGC80" s="473"/>
      <c r="KGD80" s="473"/>
      <c r="KGE80" s="473"/>
      <c r="KGF80" s="473"/>
      <c r="KGG80" s="473"/>
      <c r="KGH80" s="473"/>
      <c r="KGI80" s="473"/>
      <c r="KGJ80" s="473"/>
      <c r="KGK80" s="473"/>
      <c r="KGL80" s="473"/>
      <c r="KGM80" s="473"/>
      <c r="KGN80" s="473"/>
      <c r="KGO80" s="473"/>
      <c r="KGP80" s="473"/>
      <c r="KGQ80" s="473"/>
      <c r="KGR80" s="473"/>
      <c r="KGS80" s="473"/>
      <c r="KGT80" s="473"/>
      <c r="KGU80" s="473"/>
      <c r="KGV80" s="473"/>
      <c r="KGW80" s="473"/>
      <c r="KGX80" s="473"/>
      <c r="KGY80" s="473"/>
      <c r="KGZ80" s="473"/>
      <c r="KHA80" s="473"/>
      <c r="KHB80" s="473"/>
      <c r="KHC80" s="473"/>
      <c r="KHD80" s="473"/>
      <c r="KHE80" s="473"/>
      <c r="KHF80" s="473"/>
      <c r="KHG80" s="473"/>
      <c r="KHH80" s="473"/>
      <c r="KHI80" s="473"/>
      <c r="KHJ80" s="473"/>
      <c r="KHK80" s="473"/>
      <c r="KHL80" s="473"/>
      <c r="KHM80" s="473"/>
      <c r="KHN80" s="473"/>
      <c r="KHO80" s="473"/>
      <c r="KHP80" s="473"/>
      <c r="KHQ80" s="473"/>
      <c r="KHR80" s="473"/>
      <c r="KHS80" s="473"/>
      <c r="KHT80" s="473"/>
      <c r="KHU80" s="473"/>
      <c r="KHV80" s="473"/>
      <c r="KHW80" s="473"/>
      <c r="KHX80" s="473"/>
      <c r="KHY80" s="473"/>
      <c r="KHZ80" s="473"/>
      <c r="KIA80" s="473"/>
      <c r="KIB80" s="473"/>
      <c r="KIC80" s="473"/>
      <c r="KID80" s="473"/>
      <c r="KIE80" s="473"/>
      <c r="KIF80" s="473"/>
      <c r="KIG80" s="473"/>
      <c r="KIH80" s="473"/>
      <c r="KII80" s="473"/>
      <c r="KIJ80" s="473"/>
      <c r="KIK80" s="473"/>
      <c r="KIL80" s="473"/>
      <c r="KIM80" s="473"/>
      <c r="KIN80" s="473"/>
      <c r="KIO80" s="473"/>
      <c r="KIP80" s="473"/>
      <c r="KIQ80" s="473"/>
      <c r="KIR80" s="473"/>
      <c r="KIS80" s="473"/>
      <c r="KIT80" s="473"/>
      <c r="KIU80" s="473"/>
      <c r="KIV80" s="473"/>
      <c r="KIW80" s="473"/>
      <c r="KIX80" s="473"/>
      <c r="KIY80" s="473"/>
      <c r="KIZ80" s="473"/>
      <c r="KJA80" s="473"/>
      <c r="KJB80" s="473"/>
      <c r="KJC80" s="473"/>
      <c r="KJD80" s="473"/>
      <c r="KJE80" s="473"/>
      <c r="KJF80" s="473"/>
      <c r="KJG80" s="473"/>
      <c r="KJH80" s="473"/>
      <c r="KJI80" s="473"/>
      <c r="KJJ80" s="473"/>
      <c r="KJK80" s="473"/>
      <c r="KJL80" s="473"/>
      <c r="KJM80" s="473"/>
      <c r="KJN80" s="473"/>
      <c r="KJO80" s="473"/>
      <c r="KJP80" s="473"/>
      <c r="KJQ80" s="473"/>
      <c r="KJR80" s="473"/>
      <c r="KJS80" s="473"/>
      <c r="KJT80" s="473"/>
      <c r="KJU80" s="473"/>
      <c r="KJV80" s="473"/>
      <c r="KJW80" s="473"/>
      <c r="KJX80" s="473"/>
      <c r="KJY80" s="473"/>
      <c r="KJZ80" s="473"/>
      <c r="KKA80" s="473"/>
      <c r="KKB80" s="473"/>
      <c r="KKC80" s="473"/>
      <c r="KKD80" s="473"/>
      <c r="KKE80" s="473"/>
      <c r="KKF80" s="473"/>
      <c r="KKG80" s="473"/>
      <c r="KKH80" s="473"/>
      <c r="KKI80" s="473"/>
      <c r="KKJ80" s="473"/>
      <c r="KKK80" s="473"/>
      <c r="KKL80" s="473"/>
      <c r="KKM80" s="473"/>
      <c r="KKN80" s="473"/>
      <c r="KKO80" s="473"/>
      <c r="KKP80" s="473"/>
      <c r="KKQ80" s="473"/>
      <c r="KKR80" s="473"/>
      <c r="KKS80" s="473"/>
      <c r="KKT80" s="473"/>
      <c r="KKU80" s="473"/>
      <c r="KKV80" s="473"/>
      <c r="KKW80" s="473"/>
      <c r="KKX80" s="473"/>
      <c r="KKY80" s="473"/>
      <c r="KKZ80" s="473"/>
      <c r="KLA80" s="473"/>
      <c r="KLB80" s="473"/>
      <c r="KLC80" s="473"/>
      <c r="KLD80" s="473"/>
      <c r="KLE80" s="473"/>
      <c r="KLF80" s="473"/>
      <c r="KLG80" s="473"/>
      <c r="KLH80" s="473"/>
      <c r="KLI80" s="473"/>
      <c r="KLJ80" s="473"/>
      <c r="KLK80" s="473"/>
      <c r="KLL80" s="473"/>
      <c r="KLM80" s="473"/>
      <c r="KLN80" s="473"/>
      <c r="KLO80" s="473"/>
      <c r="KLP80" s="473"/>
      <c r="KLQ80" s="473"/>
      <c r="KLR80" s="473"/>
      <c r="KLS80" s="473"/>
      <c r="KLT80" s="473"/>
      <c r="KLU80" s="473"/>
      <c r="KLV80" s="473"/>
      <c r="KLW80" s="473"/>
      <c r="KLX80" s="473"/>
      <c r="KLY80" s="473"/>
      <c r="KLZ80" s="473"/>
      <c r="KMA80" s="473"/>
      <c r="KMB80" s="473"/>
      <c r="KMC80" s="473"/>
      <c r="KMD80" s="473"/>
      <c r="KME80" s="473"/>
      <c r="KMF80" s="473"/>
      <c r="KMG80" s="473"/>
      <c r="KMH80" s="473"/>
      <c r="KMI80" s="473"/>
      <c r="KMJ80" s="473"/>
      <c r="KMK80" s="473"/>
      <c r="KML80" s="473"/>
      <c r="KMM80" s="473"/>
      <c r="KMN80" s="473"/>
      <c r="KMO80" s="473"/>
      <c r="KMP80" s="473"/>
      <c r="KMQ80" s="473"/>
      <c r="KMR80" s="473"/>
      <c r="KMS80" s="473"/>
      <c r="KMT80" s="473"/>
      <c r="KMU80" s="473"/>
      <c r="KMV80" s="473"/>
      <c r="KMW80" s="473"/>
      <c r="KMX80" s="473"/>
      <c r="KMY80" s="473"/>
      <c r="KMZ80" s="473"/>
      <c r="KNA80" s="473"/>
      <c r="KNB80" s="473"/>
      <c r="KNC80" s="473"/>
      <c r="KND80" s="473"/>
      <c r="KNE80" s="473"/>
      <c r="KNF80" s="473"/>
      <c r="KNG80" s="473"/>
      <c r="KNH80" s="473"/>
      <c r="KNI80" s="473"/>
      <c r="KNJ80" s="473"/>
      <c r="KNK80" s="473"/>
      <c r="KNL80" s="473"/>
      <c r="KNM80" s="473"/>
      <c r="KNN80" s="473"/>
      <c r="KNO80" s="473"/>
      <c r="KNP80" s="473"/>
      <c r="KNQ80" s="473"/>
      <c r="KNR80" s="473"/>
      <c r="KNS80" s="473"/>
      <c r="KNT80" s="473"/>
      <c r="KNU80" s="473"/>
      <c r="KNV80" s="473"/>
      <c r="KNW80" s="473"/>
      <c r="KNX80" s="473"/>
      <c r="KNY80" s="473"/>
      <c r="KNZ80" s="473"/>
      <c r="KOA80" s="473"/>
      <c r="KOB80" s="473"/>
      <c r="KOC80" s="473"/>
      <c r="KOD80" s="473"/>
      <c r="KOE80" s="473"/>
      <c r="KOF80" s="473"/>
      <c r="KOG80" s="473"/>
      <c r="KOH80" s="473"/>
      <c r="KOI80" s="473"/>
      <c r="KOJ80" s="473"/>
      <c r="KOK80" s="473"/>
      <c r="KOL80" s="473"/>
      <c r="KOM80" s="473"/>
      <c r="KON80" s="473"/>
      <c r="KOO80" s="473"/>
      <c r="KOP80" s="473"/>
      <c r="KOQ80" s="473"/>
      <c r="KOR80" s="473"/>
      <c r="KOS80" s="473"/>
      <c r="KOT80" s="473"/>
      <c r="KOU80" s="473"/>
      <c r="KOV80" s="473"/>
      <c r="KOW80" s="473"/>
      <c r="KOX80" s="473"/>
      <c r="KOY80" s="473"/>
      <c r="KOZ80" s="473"/>
      <c r="KPA80" s="473"/>
      <c r="KPB80" s="473"/>
      <c r="KPC80" s="473"/>
      <c r="KPD80" s="473"/>
      <c r="KPE80" s="473"/>
      <c r="KPF80" s="473"/>
      <c r="KPG80" s="473"/>
      <c r="KPH80" s="473"/>
      <c r="KPI80" s="473"/>
      <c r="KPJ80" s="473"/>
      <c r="KPK80" s="473"/>
      <c r="KPL80" s="473"/>
      <c r="KPM80" s="473"/>
      <c r="KPN80" s="473"/>
      <c r="KPO80" s="473"/>
      <c r="KPP80" s="473"/>
      <c r="KPQ80" s="473"/>
      <c r="KPR80" s="473"/>
      <c r="KPS80" s="473"/>
      <c r="KPT80" s="473"/>
      <c r="KPU80" s="473"/>
      <c r="KPV80" s="473"/>
      <c r="KPW80" s="473"/>
      <c r="KPX80" s="473"/>
      <c r="KPY80" s="473"/>
      <c r="KPZ80" s="473"/>
      <c r="KQA80" s="473"/>
      <c r="KQB80" s="473"/>
      <c r="KQC80" s="473"/>
      <c r="KQD80" s="473"/>
      <c r="KQE80" s="473"/>
      <c r="KQF80" s="473"/>
      <c r="KQG80" s="473"/>
      <c r="KQH80" s="473"/>
      <c r="KQI80" s="473"/>
      <c r="KQJ80" s="473"/>
      <c r="KQK80" s="473"/>
      <c r="KQL80" s="473"/>
      <c r="KQM80" s="473"/>
      <c r="KQN80" s="473"/>
      <c r="KQO80" s="473"/>
      <c r="KQP80" s="473"/>
      <c r="KQQ80" s="473"/>
      <c r="KQR80" s="473"/>
      <c r="KQS80" s="473"/>
      <c r="KQT80" s="473"/>
      <c r="KQU80" s="473"/>
      <c r="KQV80" s="473"/>
      <c r="KQW80" s="473"/>
      <c r="KQX80" s="473"/>
      <c r="KQY80" s="473"/>
      <c r="KQZ80" s="473"/>
      <c r="KRA80" s="473"/>
      <c r="KRB80" s="473"/>
      <c r="KRC80" s="473"/>
      <c r="KRD80" s="473"/>
      <c r="KRE80" s="473"/>
      <c r="KRF80" s="473"/>
      <c r="KRG80" s="473"/>
      <c r="KRH80" s="473"/>
      <c r="KRI80" s="473"/>
      <c r="KRJ80" s="473"/>
      <c r="KRK80" s="473"/>
      <c r="KRL80" s="473"/>
      <c r="KRM80" s="473"/>
      <c r="KRN80" s="473"/>
      <c r="KRO80" s="473"/>
      <c r="KRP80" s="473"/>
      <c r="KRQ80" s="473"/>
      <c r="KRR80" s="473"/>
      <c r="KRS80" s="473"/>
      <c r="KRT80" s="473"/>
      <c r="KRU80" s="473"/>
      <c r="KRV80" s="473"/>
      <c r="KRW80" s="473"/>
      <c r="KRX80" s="473"/>
      <c r="KRY80" s="473"/>
      <c r="KRZ80" s="473"/>
      <c r="KSA80" s="473"/>
      <c r="KSB80" s="473"/>
      <c r="KSC80" s="473"/>
      <c r="KSD80" s="473"/>
      <c r="KSE80" s="473"/>
      <c r="KSF80" s="473"/>
      <c r="KSG80" s="473"/>
      <c r="KSH80" s="473"/>
      <c r="KSI80" s="473"/>
      <c r="KSJ80" s="473"/>
      <c r="KSK80" s="473"/>
      <c r="KSL80" s="473"/>
      <c r="KSM80" s="473"/>
      <c r="KSN80" s="473"/>
      <c r="KSO80" s="473"/>
      <c r="KSP80" s="473"/>
      <c r="KSQ80" s="473"/>
      <c r="KSR80" s="473"/>
      <c r="KSS80" s="473"/>
      <c r="KST80" s="473"/>
      <c r="KSU80" s="473"/>
      <c r="KSV80" s="473"/>
      <c r="KSW80" s="473"/>
      <c r="KSX80" s="473"/>
      <c r="KSY80" s="473"/>
      <c r="KSZ80" s="473"/>
      <c r="KTA80" s="473"/>
      <c r="KTB80" s="473"/>
      <c r="KTC80" s="473"/>
      <c r="KTD80" s="473"/>
      <c r="KTE80" s="473"/>
      <c r="KTF80" s="473"/>
      <c r="KTG80" s="473"/>
      <c r="KTH80" s="473"/>
      <c r="KTI80" s="473"/>
      <c r="KTJ80" s="473"/>
      <c r="KTK80" s="473"/>
      <c r="KTL80" s="473"/>
      <c r="KTM80" s="473"/>
      <c r="KTN80" s="473"/>
      <c r="KTO80" s="473"/>
      <c r="KTP80" s="473"/>
      <c r="KTQ80" s="473"/>
      <c r="KTR80" s="473"/>
      <c r="KTS80" s="473"/>
      <c r="KTT80" s="473"/>
      <c r="KTU80" s="473"/>
      <c r="KTV80" s="473"/>
      <c r="KTW80" s="473"/>
      <c r="KTX80" s="473"/>
      <c r="KTY80" s="473"/>
      <c r="KTZ80" s="473"/>
      <c r="KUA80" s="473"/>
      <c r="KUB80" s="473"/>
      <c r="KUC80" s="473"/>
      <c r="KUD80" s="473"/>
      <c r="KUE80" s="473"/>
      <c r="KUF80" s="473"/>
      <c r="KUG80" s="473"/>
      <c r="KUH80" s="473"/>
      <c r="KUI80" s="473"/>
      <c r="KUJ80" s="473"/>
      <c r="KUK80" s="473"/>
      <c r="KUL80" s="473"/>
      <c r="KUM80" s="473"/>
      <c r="KUN80" s="473"/>
      <c r="KUO80" s="473"/>
      <c r="KUP80" s="473"/>
      <c r="KUQ80" s="473"/>
      <c r="KUR80" s="473"/>
      <c r="KUS80" s="473"/>
      <c r="KUT80" s="473"/>
      <c r="KUU80" s="473"/>
      <c r="KUV80" s="473"/>
      <c r="KUW80" s="473"/>
      <c r="KUX80" s="473"/>
      <c r="KUY80" s="473"/>
      <c r="KUZ80" s="473"/>
      <c r="KVA80" s="473"/>
      <c r="KVB80" s="473"/>
      <c r="KVC80" s="473"/>
      <c r="KVD80" s="473"/>
      <c r="KVE80" s="473"/>
      <c r="KVF80" s="473"/>
      <c r="KVG80" s="473"/>
      <c r="KVH80" s="473"/>
      <c r="KVI80" s="473"/>
      <c r="KVJ80" s="473"/>
      <c r="KVK80" s="473"/>
      <c r="KVL80" s="473"/>
      <c r="KVM80" s="473"/>
      <c r="KVN80" s="473"/>
      <c r="KVO80" s="473"/>
      <c r="KVP80" s="473"/>
      <c r="KVQ80" s="473"/>
      <c r="KVR80" s="473"/>
      <c r="KVS80" s="473"/>
      <c r="KVT80" s="473"/>
      <c r="KVU80" s="473"/>
      <c r="KVV80" s="473"/>
      <c r="KVW80" s="473"/>
      <c r="KVX80" s="473"/>
      <c r="KVY80" s="473"/>
      <c r="KVZ80" s="473"/>
      <c r="KWA80" s="473"/>
      <c r="KWB80" s="473"/>
      <c r="KWC80" s="473"/>
      <c r="KWD80" s="473"/>
      <c r="KWE80" s="473"/>
      <c r="KWF80" s="473"/>
      <c r="KWG80" s="473"/>
      <c r="KWH80" s="473"/>
      <c r="KWI80" s="473"/>
      <c r="KWJ80" s="473"/>
      <c r="KWK80" s="473"/>
      <c r="KWL80" s="473"/>
      <c r="KWM80" s="473"/>
      <c r="KWN80" s="473"/>
      <c r="KWO80" s="473"/>
      <c r="KWP80" s="473"/>
      <c r="KWQ80" s="473"/>
      <c r="KWR80" s="473"/>
      <c r="KWS80" s="473"/>
      <c r="KWT80" s="473"/>
      <c r="KWU80" s="473"/>
      <c r="KWV80" s="473"/>
      <c r="KWW80" s="473"/>
      <c r="KWX80" s="473"/>
      <c r="KWY80" s="473"/>
      <c r="KWZ80" s="473"/>
      <c r="KXA80" s="473"/>
      <c r="KXB80" s="473"/>
      <c r="KXC80" s="473"/>
      <c r="KXD80" s="473"/>
      <c r="KXE80" s="473"/>
      <c r="KXF80" s="473"/>
      <c r="KXG80" s="473"/>
      <c r="KXH80" s="473"/>
      <c r="KXI80" s="473"/>
      <c r="KXJ80" s="473"/>
      <c r="KXK80" s="473"/>
      <c r="KXL80" s="473"/>
      <c r="KXM80" s="473"/>
      <c r="KXN80" s="473"/>
      <c r="KXO80" s="473"/>
      <c r="KXP80" s="473"/>
      <c r="KXQ80" s="473"/>
      <c r="KXR80" s="473"/>
      <c r="KXS80" s="473"/>
      <c r="KXT80" s="473"/>
      <c r="KXU80" s="473"/>
      <c r="KXV80" s="473"/>
      <c r="KXW80" s="473"/>
      <c r="KXX80" s="473"/>
      <c r="KXY80" s="473"/>
      <c r="KXZ80" s="473"/>
      <c r="KYA80" s="473"/>
      <c r="KYB80" s="473"/>
      <c r="KYC80" s="473"/>
      <c r="KYD80" s="473"/>
      <c r="KYE80" s="473"/>
      <c r="KYF80" s="473"/>
      <c r="KYG80" s="473"/>
      <c r="KYH80" s="473"/>
      <c r="KYI80" s="473"/>
      <c r="KYJ80" s="473"/>
      <c r="KYK80" s="473"/>
      <c r="KYL80" s="473"/>
      <c r="KYM80" s="473"/>
      <c r="KYN80" s="473"/>
      <c r="KYO80" s="473"/>
      <c r="KYP80" s="473"/>
      <c r="KYQ80" s="473"/>
      <c r="KYR80" s="473"/>
      <c r="KYS80" s="473"/>
      <c r="KYT80" s="473"/>
      <c r="KYU80" s="473"/>
      <c r="KYV80" s="473"/>
      <c r="KYW80" s="473"/>
      <c r="KYX80" s="473"/>
      <c r="KYY80" s="473"/>
      <c r="KYZ80" s="473"/>
      <c r="KZA80" s="473"/>
      <c r="KZB80" s="473"/>
      <c r="KZC80" s="473"/>
      <c r="KZD80" s="473"/>
      <c r="KZE80" s="473"/>
      <c r="KZF80" s="473"/>
      <c r="KZG80" s="473"/>
      <c r="KZH80" s="473"/>
      <c r="KZI80" s="473"/>
      <c r="KZJ80" s="473"/>
      <c r="KZK80" s="473"/>
      <c r="KZL80" s="473"/>
      <c r="KZM80" s="473"/>
      <c r="KZN80" s="473"/>
      <c r="KZO80" s="473"/>
      <c r="KZP80" s="473"/>
      <c r="KZQ80" s="473"/>
      <c r="KZR80" s="473"/>
      <c r="KZS80" s="473"/>
      <c r="KZT80" s="473"/>
      <c r="KZU80" s="473"/>
      <c r="KZV80" s="473"/>
      <c r="KZW80" s="473"/>
      <c r="KZX80" s="473"/>
      <c r="KZY80" s="473"/>
      <c r="KZZ80" s="473"/>
      <c r="LAA80" s="473"/>
      <c r="LAB80" s="473"/>
      <c r="LAC80" s="473"/>
      <c r="LAD80" s="473"/>
      <c r="LAE80" s="473"/>
      <c r="LAF80" s="473"/>
      <c r="LAG80" s="473"/>
      <c r="LAH80" s="473"/>
      <c r="LAI80" s="473"/>
      <c r="LAJ80" s="473"/>
      <c r="LAK80" s="473"/>
      <c r="LAL80" s="473"/>
      <c r="LAM80" s="473"/>
      <c r="LAN80" s="473"/>
      <c r="LAO80" s="473"/>
      <c r="LAP80" s="473"/>
      <c r="LAQ80" s="473"/>
      <c r="LAR80" s="473"/>
      <c r="LAS80" s="473"/>
      <c r="LAT80" s="473"/>
      <c r="LAU80" s="473"/>
      <c r="LAV80" s="473"/>
      <c r="LAW80" s="473"/>
      <c r="LAX80" s="473"/>
      <c r="LAY80" s="473"/>
      <c r="LAZ80" s="473"/>
      <c r="LBA80" s="473"/>
      <c r="LBB80" s="473"/>
      <c r="LBC80" s="473"/>
      <c r="LBD80" s="473"/>
      <c r="LBE80" s="473"/>
      <c r="LBF80" s="473"/>
      <c r="LBG80" s="473"/>
      <c r="LBH80" s="473"/>
      <c r="LBI80" s="473"/>
      <c r="LBJ80" s="473"/>
      <c r="LBK80" s="473"/>
      <c r="LBL80" s="473"/>
      <c r="LBM80" s="473"/>
      <c r="LBN80" s="473"/>
      <c r="LBO80" s="473"/>
      <c r="LBP80" s="473"/>
      <c r="LBQ80" s="473"/>
      <c r="LBR80" s="473"/>
      <c r="LBS80" s="473"/>
      <c r="LBT80" s="473"/>
      <c r="LBU80" s="473"/>
      <c r="LBV80" s="473"/>
      <c r="LBW80" s="473"/>
      <c r="LBX80" s="473"/>
      <c r="LBY80" s="473"/>
      <c r="LBZ80" s="473"/>
      <c r="LCA80" s="473"/>
      <c r="LCB80" s="473"/>
      <c r="LCC80" s="473"/>
      <c r="LCD80" s="473"/>
      <c r="LCE80" s="473"/>
      <c r="LCF80" s="473"/>
      <c r="LCG80" s="473"/>
      <c r="LCH80" s="473"/>
      <c r="LCI80" s="473"/>
      <c r="LCJ80" s="473"/>
      <c r="LCK80" s="473"/>
      <c r="LCL80" s="473"/>
      <c r="LCM80" s="473"/>
      <c r="LCN80" s="473"/>
      <c r="LCO80" s="473"/>
      <c r="LCP80" s="473"/>
      <c r="LCQ80" s="473"/>
      <c r="LCR80" s="473"/>
      <c r="LCS80" s="473"/>
      <c r="LCT80" s="473"/>
      <c r="LCU80" s="473"/>
      <c r="LCV80" s="473"/>
      <c r="LCW80" s="473"/>
      <c r="LCX80" s="473"/>
      <c r="LCY80" s="473"/>
      <c r="LCZ80" s="473"/>
      <c r="LDA80" s="473"/>
      <c r="LDB80" s="473"/>
      <c r="LDC80" s="473"/>
      <c r="LDD80" s="473"/>
      <c r="LDE80" s="473"/>
      <c r="LDF80" s="473"/>
      <c r="LDG80" s="473"/>
      <c r="LDH80" s="473"/>
      <c r="LDI80" s="473"/>
      <c r="LDJ80" s="473"/>
      <c r="LDK80" s="473"/>
      <c r="LDL80" s="473"/>
      <c r="LDM80" s="473"/>
      <c r="LDN80" s="473"/>
      <c r="LDO80" s="473"/>
      <c r="LDP80" s="473"/>
      <c r="LDQ80" s="473"/>
      <c r="LDR80" s="473"/>
      <c r="LDS80" s="473"/>
      <c r="LDT80" s="473"/>
      <c r="LDU80" s="473"/>
      <c r="LDV80" s="473"/>
      <c r="LDW80" s="473"/>
      <c r="LDX80" s="473"/>
      <c r="LDY80" s="473"/>
      <c r="LDZ80" s="473"/>
      <c r="LEA80" s="473"/>
      <c r="LEB80" s="473"/>
      <c r="LEC80" s="473"/>
      <c r="LED80" s="473"/>
      <c r="LEE80" s="473"/>
      <c r="LEF80" s="473"/>
      <c r="LEG80" s="473"/>
      <c r="LEH80" s="473"/>
      <c r="LEI80" s="473"/>
      <c r="LEJ80" s="473"/>
      <c r="LEK80" s="473"/>
      <c r="LEL80" s="473"/>
      <c r="LEM80" s="473"/>
      <c r="LEN80" s="473"/>
      <c r="LEO80" s="473"/>
      <c r="LEP80" s="473"/>
      <c r="LEQ80" s="473"/>
      <c r="LER80" s="473"/>
      <c r="LES80" s="473"/>
      <c r="LET80" s="473"/>
      <c r="LEU80" s="473"/>
      <c r="LEV80" s="473"/>
      <c r="LEW80" s="473"/>
      <c r="LEX80" s="473"/>
      <c r="LEY80" s="473"/>
      <c r="LEZ80" s="473"/>
      <c r="LFA80" s="473"/>
      <c r="LFB80" s="473"/>
      <c r="LFC80" s="473"/>
      <c r="LFD80" s="473"/>
      <c r="LFE80" s="473"/>
      <c r="LFF80" s="473"/>
      <c r="LFG80" s="473"/>
      <c r="LFH80" s="473"/>
      <c r="LFI80" s="473"/>
      <c r="LFJ80" s="473"/>
      <c r="LFK80" s="473"/>
      <c r="LFL80" s="473"/>
      <c r="LFM80" s="473"/>
      <c r="LFN80" s="473"/>
      <c r="LFO80" s="473"/>
      <c r="LFP80" s="473"/>
      <c r="LFQ80" s="473"/>
      <c r="LFR80" s="473"/>
      <c r="LFS80" s="473"/>
      <c r="LFT80" s="473"/>
      <c r="LFU80" s="473"/>
      <c r="LFV80" s="473"/>
      <c r="LFW80" s="473"/>
      <c r="LFX80" s="473"/>
      <c r="LFY80" s="473"/>
      <c r="LFZ80" s="473"/>
      <c r="LGA80" s="473"/>
      <c r="LGB80" s="473"/>
      <c r="LGC80" s="473"/>
      <c r="LGD80" s="473"/>
      <c r="LGE80" s="473"/>
      <c r="LGF80" s="473"/>
      <c r="LGG80" s="473"/>
      <c r="LGH80" s="473"/>
      <c r="LGI80" s="473"/>
      <c r="LGJ80" s="473"/>
      <c r="LGK80" s="473"/>
      <c r="LGL80" s="473"/>
      <c r="LGM80" s="473"/>
      <c r="LGN80" s="473"/>
      <c r="LGO80" s="473"/>
      <c r="LGP80" s="473"/>
      <c r="LGQ80" s="473"/>
      <c r="LGR80" s="473"/>
      <c r="LGS80" s="473"/>
      <c r="LGT80" s="473"/>
      <c r="LGU80" s="473"/>
      <c r="LGV80" s="473"/>
      <c r="LGW80" s="473"/>
      <c r="LGX80" s="473"/>
      <c r="LGY80" s="473"/>
      <c r="LGZ80" s="473"/>
      <c r="LHA80" s="473"/>
      <c r="LHB80" s="473"/>
      <c r="LHC80" s="473"/>
      <c r="LHD80" s="473"/>
      <c r="LHE80" s="473"/>
      <c r="LHF80" s="473"/>
      <c r="LHG80" s="473"/>
      <c r="LHH80" s="473"/>
      <c r="LHI80" s="473"/>
      <c r="LHJ80" s="473"/>
      <c r="LHK80" s="473"/>
      <c r="LHL80" s="473"/>
      <c r="LHM80" s="473"/>
      <c r="LHN80" s="473"/>
      <c r="LHO80" s="473"/>
      <c r="LHP80" s="473"/>
      <c r="LHQ80" s="473"/>
      <c r="LHR80" s="473"/>
      <c r="LHS80" s="473"/>
      <c r="LHT80" s="473"/>
      <c r="LHU80" s="473"/>
      <c r="LHV80" s="473"/>
      <c r="LHW80" s="473"/>
      <c r="LHX80" s="473"/>
      <c r="LHY80" s="473"/>
      <c r="LHZ80" s="473"/>
      <c r="LIA80" s="473"/>
      <c r="LIB80" s="473"/>
      <c r="LIC80" s="473"/>
      <c r="LID80" s="473"/>
      <c r="LIE80" s="473"/>
      <c r="LIF80" s="473"/>
      <c r="LIG80" s="473"/>
      <c r="LIH80" s="473"/>
      <c r="LII80" s="473"/>
      <c r="LIJ80" s="473"/>
      <c r="LIK80" s="473"/>
      <c r="LIL80" s="473"/>
      <c r="LIM80" s="473"/>
      <c r="LIN80" s="473"/>
      <c r="LIO80" s="473"/>
      <c r="LIP80" s="473"/>
      <c r="LIQ80" s="473"/>
      <c r="LIR80" s="473"/>
      <c r="LIS80" s="473"/>
      <c r="LIT80" s="473"/>
      <c r="LIU80" s="473"/>
      <c r="LIV80" s="473"/>
      <c r="LIW80" s="473"/>
      <c r="LIX80" s="473"/>
      <c r="LIY80" s="473"/>
      <c r="LIZ80" s="473"/>
      <c r="LJA80" s="473"/>
      <c r="LJB80" s="473"/>
      <c r="LJC80" s="473"/>
      <c r="LJD80" s="473"/>
      <c r="LJE80" s="473"/>
      <c r="LJF80" s="473"/>
      <c r="LJG80" s="473"/>
      <c r="LJH80" s="473"/>
      <c r="LJI80" s="473"/>
      <c r="LJJ80" s="473"/>
      <c r="LJK80" s="473"/>
      <c r="LJL80" s="473"/>
      <c r="LJM80" s="473"/>
      <c r="LJN80" s="473"/>
      <c r="LJO80" s="473"/>
      <c r="LJP80" s="473"/>
      <c r="LJQ80" s="473"/>
      <c r="LJR80" s="473"/>
      <c r="LJS80" s="473"/>
      <c r="LJT80" s="473"/>
      <c r="LJU80" s="473"/>
      <c r="LJV80" s="473"/>
      <c r="LJW80" s="473"/>
      <c r="LJX80" s="473"/>
      <c r="LJY80" s="473"/>
      <c r="LJZ80" s="473"/>
      <c r="LKA80" s="473"/>
      <c r="LKB80" s="473"/>
      <c r="LKC80" s="473"/>
      <c r="LKD80" s="473"/>
      <c r="LKE80" s="473"/>
      <c r="LKF80" s="473"/>
      <c r="LKG80" s="473"/>
      <c r="LKH80" s="473"/>
      <c r="LKI80" s="473"/>
      <c r="LKJ80" s="473"/>
      <c r="LKK80" s="473"/>
      <c r="LKL80" s="473"/>
      <c r="LKM80" s="473"/>
      <c r="LKN80" s="473"/>
      <c r="LKO80" s="473"/>
      <c r="LKP80" s="473"/>
      <c r="LKQ80" s="473"/>
      <c r="LKR80" s="473"/>
      <c r="LKS80" s="473"/>
      <c r="LKT80" s="473"/>
      <c r="LKU80" s="473"/>
      <c r="LKV80" s="473"/>
      <c r="LKW80" s="473"/>
      <c r="LKX80" s="473"/>
      <c r="LKY80" s="473"/>
      <c r="LKZ80" s="473"/>
      <c r="LLA80" s="473"/>
      <c r="LLB80" s="473"/>
      <c r="LLC80" s="473"/>
      <c r="LLD80" s="473"/>
      <c r="LLE80" s="473"/>
      <c r="LLF80" s="473"/>
      <c r="LLG80" s="473"/>
      <c r="LLH80" s="473"/>
      <c r="LLI80" s="473"/>
      <c r="LLJ80" s="473"/>
      <c r="LLK80" s="473"/>
      <c r="LLL80" s="473"/>
      <c r="LLM80" s="473"/>
      <c r="LLN80" s="473"/>
      <c r="LLO80" s="473"/>
      <c r="LLP80" s="473"/>
      <c r="LLQ80" s="473"/>
      <c r="LLR80" s="473"/>
      <c r="LLS80" s="473"/>
      <c r="LLT80" s="473"/>
      <c r="LLU80" s="473"/>
      <c r="LLV80" s="473"/>
      <c r="LLW80" s="473"/>
      <c r="LLX80" s="473"/>
      <c r="LLY80" s="473"/>
      <c r="LLZ80" s="473"/>
      <c r="LMA80" s="473"/>
      <c r="LMB80" s="473"/>
      <c r="LMC80" s="473"/>
      <c r="LMD80" s="473"/>
      <c r="LME80" s="473"/>
      <c r="LMF80" s="473"/>
      <c r="LMG80" s="473"/>
      <c r="LMH80" s="473"/>
      <c r="LMI80" s="473"/>
      <c r="LMJ80" s="473"/>
      <c r="LMK80" s="473"/>
      <c r="LML80" s="473"/>
      <c r="LMM80" s="473"/>
      <c r="LMN80" s="473"/>
      <c r="LMO80" s="473"/>
      <c r="LMP80" s="473"/>
      <c r="LMQ80" s="473"/>
      <c r="LMR80" s="473"/>
      <c r="LMS80" s="473"/>
      <c r="LMT80" s="473"/>
      <c r="LMU80" s="473"/>
      <c r="LMV80" s="473"/>
      <c r="LMW80" s="473"/>
      <c r="LMX80" s="473"/>
      <c r="LMY80" s="473"/>
      <c r="LMZ80" s="473"/>
      <c r="LNA80" s="473"/>
      <c r="LNB80" s="473"/>
      <c r="LNC80" s="473"/>
      <c r="LND80" s="473"/>
      <c r="LNE80" s="473"/>
      <c r="LNF80" s="473"/>
      <c r="LNG80" s="473"/>
      <c r="LNH80" s="473"/>
      <c r="LNI80" s="473"/>
      <c r="LNJ80" s="473"/>
      <c r="LNK80" s="473"/>
      <c r="LNL80" s="473"/>
      <c r="LNM80" s="473"/>
      <c r="LNN80" s="473"/>
      <c r="LNO80" s="473"/>
      <c r="LNP80" s="473"/>
      <c r="LNQ80" s="473"/>
      <c r="LNR80" s="473"/>
      <c r="LNS80" s="473"/>
      <c r="LNT80" s="473"/>
      <c r="LNU80" s="473"/>
      <c r="LNV80" s="473"/>
      <c r="LNW80" s="473"/>
      <c r="LNX80" s="473"/>
      <c r="LNY80" s="473"/>
      <c r="LNZ80" s="473"/>
      <c r="LOA80" s="473"/>
      <c r="LOB80" s="473"/>
      <c r="LOC80" s="473"/>
      <c r="LOD80" s="473"/>
      <c r="LOE80" s="473"/>
      <c r="LOF80" s="473"/>
      <c r="LOG80" s="473"/>
      <c r="LOH80" s="473"/>
      <c r="LOI80" s="473"/>
      <c r="LOJ80" s="473"/>
      <c r="LOK80" s="473"/>
      <c r="LOL80" s="473"/>
      <c r="LOM80" s="473"/>
      <c r="LON80" s="473"/>
      <c r="LOO80" s="473"/>
      <c r="LOP80" s="473"/>
      <c r="LOQ80" s="473"/>
      <c r="LOR80" s="473"/>
      <c r="LOS80" s="473"/>
      <c r="LOT80" s="473"/>
      <c r="LOU80" s="473"/>
      <c r="LOV80" s="473"/>
      <c r="LOW80" s="473"/>
      <c r="LOX80" s="473"/>
      <c r="LOY80" s="473"/>
      <c r="LOZ80" s="473"/>
      <c r="LPA80" s="473"/>
      <c r="LPB80" s="473"/>
      <c r="LPC80" s="473"/>
      <c r="LPD80" s="473"/>
      <c r="LPE80" s="473"/>
      <c r="LPF80" s="473"/>
      <c r="LPG80" s="473"/>
      <c r="LPH80" s="473"/>
      <c r="LPI80" s="473"/>
      <c r="LPJ80" s="473"/>
      <c r="LPK80" s="473"/>
      <c r="LPL80" s="473"/>
      <c r="LPM80" s="473"/>
      <c r="LPN80" s="473"/>
      <c r="LPO80" s="473"/>
      <c r="LPP80" s="473"/>
      <c r="LPQ80" s="473"/>
      <c r="LPR80" s="473"/>
      <c r="LPS80" s="473"/>
      <c r="LPT80" s="473"/>
      <c r="LPU80" s="473"/>
      <c r="LPV80" s="473"/>
      <c r="LPW80" s="473"/>
      <c r="LPX80" s="473"/>
      <c r="LPY80" s="473"/>
      <c r="LPZ80" s="473"/>
      <c r="LQA80" s="473"/>
      <c r="LQB80" s="473"/>
      <c r="LQC80" s="473"/>
      <c r="LQD80" s="473"/>
      <c r="LQE80" s="473"/>
      <c r="LQF80" s="473"/>
      <c r="LQG80" s="473"/>
      <c r="LQH80" s="473"/>
      <c r="LQI80" s="473"/>
      <c r="LQJ80" s="473"/>
      <c r="LQK80" s="473"/>
      <c r="LQL80" s="473"/>
      <c r="LQM80" s="473"/>
      <c r="LQN80" s="473"/>
      <c r="LQO80" s="473"/>
      <c r="LQP80" s="473"/>
      <c r="LQQ80" s="473"/>
      <c r="LQR80" s="473"/>
      <c r="LQS80" s="473"/>
      <c r="LQT80" s="473"/>
      <c r="LQU80" s="473"/>
      <c r="LQV80" s="473"/>
      <c r="LQW80" s="473"/>
      <c r="LQX80" s="473"/>
      <c r="LQY80" s="473"/>
      <c r="LQZ80" s="473"/>
      <c r="LRA80" s="473"/>
      <c r="LRB80" s="473"/>
      <c r="LRC80" s="473"/>
      <c r="LRD80" s="473"/>
      <c r="LRE80" s="473"/>
      <c r="LRF80" s="473"/>
      <c r="LRG80" s="473"/>
      <c r="LRH80" s="473"/>
      <c r="LRI80" s="473"/>
      <c r="LRJ80" s="473"/>
      <c r="LRK80" s="473"/>
      <c r="LRL80" s="473"/>
      <c r="LRM80" s="473"/>
      <c r="LRN80" s="473"/>
      <c r="LRO80" s="473"/>
      <c r="LRP80" s="473"/>
      <c r="LRQ80" s="473"/>
      <c r="LRR80" s="473"/>
      <c r="LRS80" s="473"/>
      <c r="LRT80" s="473"/>
      <c r="LRU80" s="473"/>
      <c r="LRV80" s="473"/>
      <c r="LRW80" s="473"/>
      <c r="LRX80" s="473"/>
      <c r="LRY80" s="473"/>
      <c r="LRZ80" s="473"/>
      <c r="LSA80" s="473"/>
      <c r="LSB80" s="473"/>
      <c r="LSC80" s="473"/>
      <c r="LSD80" s="473"/>
      <c r="LSE80" s="473"/>
      <c r="LSF80" s="473"/>
      <c r="LSG80" s="473"/>
      <c r="LSH80" s="473"/>
      <c r="LSI80" s="473"/>
      <c r="LSJ80" s="473"/>
      <c r="LSK80" s="473"/>
      <c r="LSL80" s="473"/>
      <c r="LSM80" s="473"/>
      <c r="LSN80" s="473"/>
      <c r="LSO80" s="473"/>
      <c r="LSP80" s="473"/>
      <c r="LSQ80" s="473"/>
      <c r="LSR80" s="473"/>
      <c r="LSS80" s="473"/>
      <c r="LST80" s="473"/>
      <c r="LSU80" s="473"/>
      <c r="LSV80" s="473"/>
      <c r="LSW80" s="473"/>
      <c r="LSX80" s="473"/>
      <c r="LSY80" s="473"/>
      <c r="LSZ80" s="473"/>
      <c r="LTA80" s="473"/>
      <c r="LTB80" s="473"/>
      <c r="LTC80" s="473"/>
      <c r="LTD80" s="473"/>
      <c r="LTE80" s="473"/>
      <c r="LTF80" s="473"/>
      <c r="LTG80" s="473"/>
      <c r="LTH80" s="473"/>
      <c r="LTI80" s="473"/>
      <c r="LTJ80" s="473"/>
      <c r="LTK80" s="473"/>
      <c r="LTL80" s="473"/>
      <c r="LTM80" s="473"/>
      <c r="LTN80" s="473"/>
      <c r="LTO80" s="473"/>
      <c r="LTP80" s="473"/>
      <c r="LTQ80" s="473"/>
      <c r="LTR80" s="473"/>
      <c r="LTS80" s="473"/>
      <c r="LTT80" s="473"/>
      <c r="LTU80" s="473"/>
      <c r="LTV80" s="473"/>
      <c r="LTW80" s="473"/>
      <c r="LTX80" s="473"/>
      <c r="LTY80" s="473"/>
      <c r="LTZ80" s="473"/>
      <c r="LUA80" s="473"/>
      <c r="LUB80" s="473"/>
      <c r="LUC80" s="473"/>
      <c r="LUD80" s="473"/>
      <c r="LUE80" s="473"/>
      <c r="LUF80" s="473"/>
      <c r="LUG80" s="473"/>
      <c r="LUH80" s="473"/>
      <c r="LUI80" s="473"/>
      <c r="LUJ80" s="473"/>
      <c r="LUK80" s="473"/>
      <c r="LUL80" s="473"/>
      <c r="LUM80" s="473"/>
      <c r="LUN80" s="473"/>
      <c r="LUO80" s="473"/>
      <c r="LUP80" s="473"/>
      <c r="LUQ80" s="473"/>
      <c r="LUR80" s="473"/>
      <c r="LUS80" s="473"/>
      <c r="LUT80" s="473"/>
      <c r="LUU80" s="473"/>
      <c r="LUV80" s="473"/>
      <c r="LUW80" s="473"/>
      <c r="LUX80" s="473"/>
      <c r="LUY80" s="473"/>
      <c r="LUZ80" s="473"/>
      <c r="LVA80" s="473"/>
      <c r="LVB80" s="473"/>
      <c r="LVC80" s="473"/>
      <c r="LVD80" s="473"/>
      <c r="LVE80" s="473"/>
      <c r="LVF80" s="473"/>
      <c r="LVG80" s="473"/>
      <c r="LVH80" s="473"/>
      <c r="LVI80" s="473"/>
      <c r="LVJ80" s="473"/>
      <c r="LVK80" s="473"/>
      <c r="LVL80" s="473"/>
      <c r="LVM80" s="473"/>
      <c r="LVN80" s="473"/>
      <c r="LVO80" s="473"/>
      <c r="LVP80" s="473"/>
      <c r="LVQ80" s="473"/>
      <c r="LVR80" s="473"/>
      <c r="LVS80" s="473"/>
      <c r="LVT80" s="473"/>
      <c r="LVU80" s="473"/>
      <c r="LVV80" s="473"/>
      <c r="LVW80" s="473"/>
      <c r="LVX80" s="473"/>
      <c r="LVY80" s="473"/>
      <c r="LVZ80" s="473"/>
      <c r="LWA80" s="473"/>
      <c r="LWB80" s="473"/>
      <c r="LWC80" s="473"/>
      <c r="LWD80" s="473"/>
      <c r="LWE80" s="473"/>
      <c r="LWF80" s="473"/>
      <c r="LWG80" s="473"/>
      <c r="LWH80" s="473"/>
      <c r="LWI80" s="473"/>
      <c r="LWJ80" s="473"/>
      <c r="LWK80" s="473"/>
      <c r="LWL80" s="473"/>
      <c r="LWM80" s="473"/>
      <c r="LWN80" s="473"/>
      <c r="LWO80" s="473"/>
      <c r="LWP80" s="473"/>
      <c r="LWQ80" s="473"/>
      <c r="LWR80" s="473"/>
      <c r="LWS80" s="473"/>
      <c r="LWT80" s="473"/>
      <c r="LWU80" s="473"/>
      <c r="LWV80" s="473"/>
      <c r="LWW80" s="473"/>
      <c r="LWX80" s="473"/>
      <c r="LWY80" s="473"/>
      <c r="LWZ80" s="473"/>
      <c r="LXA80" s="473"/>
      <c r="LXB80" s="473"/>
      <c r="LXC80" s="473"/>
      <c r="LXD80" s="473"/>
      <c r="LXE80" s="473"/>
      <c r="LXF80" s="473"/>
      <c r="LXG80" s="473"/>
      <c r="LXH80" s="473"/>
      <c r="LXI80" s="473"/>
      <c r="LXJ80" s="473"/>
      <c r="LXK80" s="473"/>
      <c r="LXL80" s="473"/>
      <c r="LXM80" s="473"/>
      <c r="LXN80" s="473"/>
      <c r="LXO80" s="473"/>
      <c r="LXP80" s="473"/>
      <c r="LXQ80" s="473"/>
      <c r="LXR80" s="473"/>
      <c r="LXS80" s="473"/>
      <c r="LXT80" s="473"/>
      <c r="LXU80" s="473"/>
      <c r="LXV80" s="473"/>
      <c r="LXW80" s="473"/>
      <c r="LXX80" s="473"/>
      <c r="LXY80" s="473"/>
      <c r="LXZ80" s="473"/>
      <c r="LYA80" s="473"/>
      <c r="LYB80" s="473"/>
      <c r="LYC80" s="473"/>
      <c r="LYD80" s="473"/>
      <c r="LYE80" s="473"/>
      <c r="LYF80" s="473"/>
      <c r="LYG80" s="473"/>
      <c r="LYH80" s="473"/>
      <c r="LYI80" s="473"/>
      <c r="LYJ80" s="473"/>
      <c r="LYK80" s="473"/>
      <c r="LYL80" s="473"/>
      <c r="LYM80" s="473"/>
      <c r="LYN80" s="473"/>
      <c r="LYO80" s="473"/>
      <c r="LYP80" s="473"/>
      <c r="LYQ80" s="473"/>
      <c r="LYR80" s="473"/>
      <c r="LYS80" s="473"/>
      <c r="LYT80" s="473"/>
      <c r="LYU80" s="473"/>
      <c r="LYV80" s="473"/>
      <c r="LYW80" s="473"/>
      <c r="LYX80" s="473"/>
      <c r="LYY80" s="473"/>
      <c r="LYZ80" s="473"/>
      <c r="LZA80" s="473"/>
      <c r="LZB80" s="473"/>
      <c r="LZC80" s="473"/>
      <c r="LZD80" s="473"/>
      <c r="LZE80" s="473"/>
      <c r="LZF80" s="473"/>
      <c r="LZG80" s="473"/>
      <c r="LZH80" s="473"/>
      <c r="LZI80" s="473"/>
      <c r="LZJ80" s="473"/>
      <c r="LZK80" s="473"/>
      <c r="LZL80" s="473"/>
      <c r="LZM80" s="473"/>
      <c r="LZN80" s="473"/>
      <c r="LZO80" s="473"/>
      <c r="LZP80" s="473"/>
      <c r="LZQ80" s="473"/>
      <c r="LZR80" s="473"/>
      <c r="LZS80" s="473"/>
      <c r="LZT80" s="473"/>
      <c r="LZU80" s="473"/>
      <c r="LZV80" s="473"/>
      <c r="LZW80" s="473"/>
      <c r="LZX80" s="473"/>
      <c r="LZY80" s="473"/>
      <c r="LZZ80" s="473"/>
      <c r="MAA80" s="473"/>
      <c r="MAB80" s="473"/>
      <c r="MAC80" s="473"/>
      <c r="MAD80" s="473"/>
      <c r="MAE80" s="473"/>
      <c r="MAF80" s="473"/>
      <c r="MAG80" s="473"/>
      <c r="MAH80" s="473"/>
      <c r="MAI80" s="473"/>
      <c r="MAJ80" s="473"/>
      <c r="MAK80" s="473"/>
      <c r="MAL80" s="473"/>
      <c r="MAM80" s="473"/>
      <c r="MAN80" s="473"/>
      <c r="MAO80" s="473"/>
      <c r="MAP80" s="473"/>
      <c r="MAQ80" s="473"/>
      <c r="MAR80" s="473"/>
      <c r="MAS80" s="473"/>
      <c r="MAT80" s="473"/>
      <c r="MAU80" s="473"/>
      <c r="MAV80" s="473"/>
      <c r="MAW80" s="473"/>
      <c r="MAX80" s="473"/>
      <c r="MAY80" s="473"/>
      <c r="MAZ80" s="473"/>
      <c r="MBA80" s="473"/>
      <c r="MBB80" s="473"/>
      <c r="MBC80" s="473"/>
      <c r="MBD80" s="473"/>
      <c r="MBE80" s="473"/>
      <c r="MBF80" s="473"/>
      <c r="MBG80" s="473"/>
      <c r="MBH80" s="473"/>
      <c r="MBI80" s="473"/>
      <c r="MBJ80" s="473"/>
      <c r="MBK80" s="473"/>
      <c r="MBL80" s="473"/>
      <c r="MBM80" s="473"/>
      <c r="MBN80" s="473"/>
      <c r="MBO80" s="473"/>
      <c r="MBP80" s="473"/>
      <c r="MBQ80" s="473"/>
      <c r="MBR80" s="473"/>
      <c r="MBS80" s="473"/>
      <c r="MBT80" s="473"/>
      <c r="MBU80" s="473"/>
      <c r="MBV80" s="473"/>
      <c r="MBW80" s="473"/>
      <c r="MBX80" s="473"/>
      <c r="MBY80" s="473"/>
      <c r="MBZ80" s="473"/>
      <c r="MCA80" s="473"/>
      <c r="MCB80" s="473"/>
      <c r="MCC80" s="473"/>
      <c r="MCD80" s="473"/>
      <c r="MCE80" s="473"/>
      <c r="MCF80" s="473"/>
      <c r="MCG80" s="473"/>
      <c r="MCH80" s="473"/>
      <c r="MCI80" s="473"/>
      <c r="MCJ80" s="473"/>
      <c r="MCK80" s="473"/>
      <c r="MCL80" s="473"/>
      <c r="MCM80" s="473"/>
      <c r="MCN80" s="473"/>
      <c r="MCO80" s="473"/>
      <c r="MCP80" s="473"/>
      <c r="MCQ80" s="473"/>
      <c r="MCR80" s="473"/>
      <c r="MCS80" s="473"/>
      <c r="MCT80" s="473"/>
      <c r="MCU80" s="473"/>
      <c r="MCV80" s="473"/>
      <c r="MCW80" s="473"/>
      <c r="MCX80" s="473"/>
      <c r="MCY80" s="473"/>
      <c r="MCZ80" s="473"/>
      <c r="MDA80" s="473"/>
      <c r="MDB80" s="473"/>
      <c r="MDC80" s="473"/>
      <c r="MDD80" s="473"/>
      <c r="MDE80" s="473"/>
      <c r="MDF80" s="473"/>
      <c r="MDG80" s="473"/>
      <c r="MDH80" s="473"/>
      <c r="MDI80" s="473"/>
      <c r="MDJ80" s="473"/>
      <c r="MDK80" s="473"/>
      <c r="MDL80" s="473"/>
      <c r="MDM80" s="473"/>
      <c r="MDN80" s="473"/>
      <c r="MDO80" s="473"/>
      <c r="MDP80" s="473"/>
      <c r="MDQ80" s="473"/>
      <c r="MDR80" s="473"/>
      <c r="MDS80" s="473"/>
      <c r="MDT80" s="473"/>
      <c r="MDU80" s="473"/>
      <c r="MDV80" s="473"/>
      <c r="MDW80" s="473"/>
      <c r="MDX80" s="473"/>
      <c r="MDY80" s="473"/>
      <c r="MDZ80" s="473"/>
      <c r="MEA80" s="473"/>
      <c r="MEB80" s="473"/>
      <c r="MEC80" s="473"/>
      <c r="MED80" s="473"/>
      <c r="MEE80" s="473"/>
      <c r="MEF80" s="473"/>
      <c r="MEG80" s="473"/>
      <c r="MEH80" s="473"/>
      <c r="MEI80" s="473"/>
      <c r="MEJ80" s="473"/>
      <c r="MEK80" s="473"/>
      <c r="MEL80" s="473"/>
      <c r="MEM80" s="473"/>
      <c r="MEN80" s="473"/>
      <c r="MEO80" s="473"/>
      <c r="MEP80" s="473"/>
      <c r="MEQ80" s="473"/>
      <c r="MER80" s="473"/>
      <c r="MES80" s="473"/>
      <c r="MET80" s="473"/>
      <c r="MEU80" s="473"/>
      <c r="MEV80" s="473"/>
      <c r="MEW80" s="473"/>
      <c r="MEX80" s="473"/>
      <c r="MEY80" s="473"/>
      <c r="MEZ80" s="473"/>
      <c r="MFA80" s="473"/>
      <c r="MFB80" s="473"/>
      <c r="MFC80" s="473"/>
      <c r="MFD80" s="473"/>
      <c r="MFE80" s="473"/>
      <c r="MFF80" s="473"/>
      <c r="MFG80" s="473"/>
      <c r="MFH80" s="473"/>
      <c r="MFI80" s="473"/>
      <c r="MFJ80" s="473"/>
      <c r="MFK80" s="473"/>
      <c r="MFL80" s="473"/>
      <c r="MFM80" s="473"/>
      <c r="MFN80" s="473"/>
      <c r="MFO80" s="473"/>
      <c r="MFP80" s="473"/>
      <c r="MFQ80" s="473"/>
      <c r="MFR80" s="473"/>
      <c r="MFS80" s="473"/>
      <c r="MFT80" s="473"/>
      <c r="MFU80" s="473"/>
      <c r="MFV80" s="473"/>
      <c r="MFW80" s="473"/>
      <c r="MFX80" s="473"/>
      <c r="MFY80" s="473"/>
      <c r="MFZ80" s="473"/>
      <c r="MGA80" s="473"/>
      <c r="MGB80" s="473"/>
      <c r="MGC80" s="473"/>
      <c r="MGD80" s="473"/>
      <c r="MGE80" s="473"/>
      <c r="MGF80" s="473"/>
      <c r="MGG80" s="473"/>
      <c r="MGH80" s="473"/>
      <c r="MGI80" s="473"/>
      <c r="MGJ80" s="473"/>
      <c r="MGK80" s="473"/>
      <c r="MGL80" s="473"/>
      <c r="MGM80" s="473"/>
      <c r="MGN80" s="473"/>
      <c r="MGO80" s="473"/>
      <c r="MGP80" s="473"/>
      <c r="MGQ80" s="473"/>
      <c r="MGR80" s="473"/>
      <c r="MGS80" s="473"/>
      <c r="MGT80" s="473"/>
      <c r="MGU80" s="473"/>
      <c r="MGV80" s="473"/>
      <c r="MGW80" s="473"/>
      <c r="MGX80" s="473"/>
      <c r="MGY80" s="473"/>
      <c r="MGZ80" s="473"/>
      <c r="MHA80" s="473"/>
      <c r="MHB80" s="473"/>
      <c r="MHC80" s="473"/>
      <c r="MHD80" s="473"/>
      <c r="MHE80" s="473"/>
      <c r="MHF80" s="473"/>
      <c r="MHG80" s="473"/>
      <c r="MHH80" s="473"/>
      <c r="MHI80" s="473"/>
      <c r="MHJ80" s="473"/>
      <c r="MHK80" s="473"/>
      <c r="MHL80" s="473"/>
      <c r="MHM80" s="473"/>
      <c r="MHN80" s="473"/>
      <c r="MHO80" s="473"/>
      <c r="MHP80" s="473"/>
      <c r="MHQ80" s="473"/>
      <c r="MHR80" s="473"/>
      <c r="MHS80" s="473"/>
      <c r="MHT80" s="473"/>
      <c r="MHU80" s="473"/>
      <c r="MHV80" s="473"/>
      <c r="MHW80" s="473"/>
      <c r="MHX80" s="473"/>
      <c r="MHY80" s="473"/>
      <c r="MHZ80" s="473"/>
      <c r="MIA80" s="473"/>
      <c r="MIB80" s="473"/>
      <c r="MIC80" s="473"/>
      <c r="MID80" s="473"/>
      <c r="MIE80" s="473"/>
      <c r="MIF80" s="473"/>
      <c r="MIG80" s="473"/>
      <c r="MIH80" s="473"/>
      <c r="MII80" s="473"/>
      <c r="MIJ80" s="473"/>
      <c r="MIK80" s="473"/>
      <c r="MIL80" s="473"/>
      <c r="MIM80" s="473"/>
      <c r="MIN80" s="473"/>
      <c r="MIO80" s="473"/>
      <c r="MIP80" s="473"/>
      <c r="MIQ80" s="473"/>
      <c r="MIR80" s="473"/>
      <c r="MIS80" s="473"/>
      <c r="MIT80" s="473"/>
      <c r="MIU80" s="473"/>
      <c r="MIV80" s="473"/>
      <c r="MIW80" s="473"/>
      <c r="MIX80" s="473"/>
      <c r="MIY80" s="473"/>
      <c r="MIZ80" s="473"/>
      <c r="MJA80" s="473"/>
      <c r="MJB80" s="473"/>
      <c r="MJC80" s="473"/>
      <c r="MJD80" s="473"/>
      <c r="MJE80" s="473"/>
      <c r="MJF80" s="473"/>
      <c r="MJG80" s="473"/>
      <c r="MJH80" s="473"/>
      <c r="MJI80" s="473"/>
      <c r="MJJ80" s="473"/>
      <c r="MJK80" s="473"/>
      <c r="MJL80" s="473"/>
      <c r="MJM80" s="473"/>
      <c r="MJN80" s="473"/>
      <c r="MJO80" s="473"/>
      <c r="MJP80" s="473"/>
      <c r="MJQ80" s="473"/>
      <c r="MJR80" s="473"/>
      <c r="MJS80" s="473"/>
      <c r="MJT80" s="473"/>
      <c r="MJU80" s="473"/>
      <c r="MJV80" s="473"/>
      <c r="MJW80" s="473"/>
      <c r="MJX80" s="473"/>
      <c r="MJY80" s="473"/>
      <c r="MJZ80" s="473"/>
      <c r="MKA80" s="473"/>
      <c r="MKB80" s="473"/>
      <c r="MKC80" s="473"/>
      <c r="MKD80" s="473"/>
      <c r="MKE80" s="473"/>
      <c r="MKF80" s="473"/>
      <c r="MKG80" s="473"/>
      <c r="MKH80" s="473"/>
      <c r="MKI80" s="473"/>
      <c r="MKJ80" s="473"/>
      <c r="MKK80" s="473"/>
      <c r="MKL80" s="473"/>
      <c r="MKM80" s="473"/>
      <c r="MKN80" s="473"/>
      <c r="MKO80" s="473"/>
      <c r="MKP80" s="473"/>
      <c r="MKQ80" s="473"/>
      <c r="MKR80" s="473"/>
      <c r="MKS80" s="473"/>
      <c r="MKT80" s="473"/>
      <c r="MKU80" s="473"/>
      <c r="MKV80" s="473"/>
      <c r="MKW80" s="473"/>
      <c r="MKX80" s="473"/>
      <c r="MKY80" s="473"/>
      <c r="MKZ80" s="473"/>
      <c r="MLA80" s="473"/>
      <c r="MLB80" s="473"/>
      <c r="MLC80" s="473"/>
      <c r="MLD80" s="473"/>
      <c r="MLE80" s="473"/>
      <c r="MLF80" s="473"/>
      <c r="MLG80" s="473"/>
      <c r="MLH80" s="473"/>
      <c r="MLI80" s="473"/>
      <c r="MLJ80" s="473"/>
      <c r="MLK80" s="473"/>
      <c r="MLL80" s="473"/>
      <c r="MLM80" s="473"/>
      <c r="MLN80" s="473"/>
      <c r="MLO80" s="473"/>
      <c r="MLP80" s="473"/>
      <c r="MLQ80" s="473"/>
      <c r="MLR80" s="473"/>
      <c r="MLS80" s="473"/>
      <c r="MLT80" s="473"/>
      <c r="MLU80" s="473"/>
      <c r="MLV80" s="473"/>
      <c r="MLW80" s="473"/>
      <c r="MLX80" s="473"/>
      <c r="MLY80" s="473"/>
      <c r="MLZ80" s="473"/>
      <c r="MMA80" s="473"/>
      <c r="MMB80" s="473"/>
      <c r="MMC80" s="473"/>
      <c r="MMD80" s="473"/>
      <c r="MME80" s="473"/>
      <c r="MMF80" s="473"/>
      <c r="MMG80" s="473"/>
      <c r="MMH80" s="473"/>
      <c r="MMI80" s="473"/>
      <c r="MMJ80" s="473"/>
      <c r="MMK80" s="473"/>
      <c r="MML80" s="473"/>
      <c r="MMM80" s="473"/>
      <c r="MMN80" s="473"/>
      <c r="MMO80" s="473"/>
      <c r="MMP80" s="473"/>
      <c r="MMQ80" s="473"/>
      <c r="MMR80" s="473"/>
      <c r="MMS80" s="473"/>
      <c r="MMT80" s="473"/>
      <c r="MMU80" s="473"/>
      <c r="MMV80" s="473"/>
      <c r="MMW80" s="473"/>
      <c r="MMX80" s="473"/>
      <c r="MMY80" s="473"/>
      <c r="MMZ80" s="473"/>
      <c r="MNA80" s="473"/>
      <c r="MNB80" s="473"/>
      <c r="MNC80" s="473"/>
      <c r="MND80" s="473"/>
      <c r="MNE80" s="473"/>
      <c r="MNF80" s="473"/>
      <c r="MNG80" s="473"/>
      <c r="MNH80" s="473"/>
      <c r="MNI80" s="473"/>
      <c r="MNJ80" s="473"/>
      <c r="MNK80" s="473"/>
      <c r="MNL80" s="473"/>
      <c r="MNM80" s="473"/>
      <c r="MNN80" s="473"/>
      <c r="MNO80" s="473"/>
      <c r="MNP80" s="473"/>
      <c r="MNQ80" s="473"/>
      <c r="MNR80" s="473"/>
      <c r="MNS80" s="473"/>
      <c r="MNT80" s="473"/>
      <c r="MNU80" s="473"/>
      <c r="MNV80" s="473"/>
      <c r="MNW80" s="473"/>
      <c r="MNX80" s="473"/>
      <c r="MNY80" s="473"/>
      <c r="MNZ80" s="473"/>
      <c r="MOA80" s="473"/>
      <c r="MOB80" s="473"/>
      <c r="MOC80" s="473"/>
      <c r="MOD80" s="473"/>
      <c r="MOE80" s="473"/>
      <c r="MOF80" s="473"/>
      <c r="MOG80" s="473"/>
      <c r="MOH80" s="473"/>
      <c r="MOI80" s="473"/>
      <c r="MOJ80" s="473"/>
      <c r="MOK80" s="473"/>
      <c r="MOL80" s="473"/>
      <c r="MOM80" s="473"/>
      <c r="MON80" s="473"/>
      <c r="MOO80" s="473"/>
      <c r="MOP80" s="473"/>
      <c r="MOQ80" s="473"/>
      <c r="MOR80" s="473"/>
      <c r="MOS80" s="473"/>
      <c r="MOT80" s="473"/>
      <c r="MOU80" s="473"/>
      <c r="MOV80" s="473"/>
      <c r="MOW80" s="473"/>
      <c r="MOX80" s="473"/>
      <c r="MOY80" s="473"/>
      <c r="MOZ80" s="473"/>
      <c r="MPA80" s="473"/>
      <c r="MPB80" s="473"/>
      <c r="MPC80" s="473"/>
      <c r="MPD80" s="473"/>
      <c r="MPE80" s="473"/>
      <c r="MPF80" s="473"/>
      <c r="MPG80" s="473"/>
      <c r="MPH80" s="473"/>
      <c r="MPI80" s="473"/>
      <c r="MPJ80" s="473"/>
      <c r="MPK80" s="473"/>
      <c r="MPL80" s="473"/>
      <c r="MPM80" s="473"/>
      <c r="MPN80" s="473"/>
      <c r="MPO80" s="473"/>
      <c r="MPP80" s="473"/>
      <c r="MPQ80" s="473"/>
      <c r="MPR80" s="473"/>
      <c r="MPS80" s="473"/>
      <c r="MPT80" s="473"/>
      <c r="MPU80" s="473"/>
      <c r="MPV80" s="473"/>
      <c r="MPW80" s="473"/>
      <c r="MPX80" s="473"/>
      <c r="MPY80" s="473"/>
      <c r="MPZ80" s="473"/>
      <c r="MQA80" s="473"/>
      <c r="MQB80" s="473"/>
      <c r="MQC80" s="473"/>
      <c r="MQD80" s="473"/>
      <c r="MQE80" s="473"/>
      <c r="MQF80" s="473"/>
      <c r="MQG80" s="473"/>
      <c r="MQH80" s="473"/>
      <c r="MQI80" s="473"/>
      <c r="MQJ80" s="473"/>
      <c r="MQK80" s="473"/>
      <c r="MQL80" s="473"/>
      <c r="MQM80" s="473"/>
      <c r="MQN80" s="473"/>
      <c r="MQO80" s="473"/>
      <c r="MQP80" s="473"/>
      <c r="MQQ80" s="473"/>
      <c r="MQR80" s="473"/>
      <c r="MQS80" s="473"/>
      <c r="MQT80" s="473"/>
      <c r="MQU80" s="473"/>
      <c r="MQV80" s="473"/>
      <c r="MQW80" s="473"/>
      <c r="MQX80" s="473"/>
      <c r="MQY80" s="473"/>
      <c r="MQZ80" s="473"/>
      <c r="MRA80" s="473"/>
      <c r="MRB80" s="473"/>
      <c r="MRC80" s="473"/>
      <c r="MRD80" s="473"/>
      <c r="MRE80" s="473"/>
      <c r="MRF80" s="473"/>
      <c r="MRG80" s="473"/>
      <c r="MRH80" s="473"/>
      <c r="MRI80" s="473"/>
      <c r="MRJ80" s="473"/>
      <c r="MRK80" s="473"/>
      <c r="MRL80" s="473"/>
      <c r="MRM80" s="473"/>
      <c r="MRN80" s="473"/>
      <c r="MRO80" s="473"/>
      <c r="MRP80" s="473"/>
      <c r="MRQ80" s="473"/>
      <c r="MRR80" s="473"/>
      <c r="MRS80" s="473"/>
      <c r="MRT80" s="473"/>
      <c r="MRU80" s="473"/>
      <c r="MRV80" s="473"/>
      <c r="MRW80" s="473"/>
      <c r="MRX80" s="473"/>
      <c r="MRY80" s="473"/>
      <c r="MRZ80" s="473"/>
      <c r="MSA80" s="473"/>
      <c r="MSB80" s="473"/>
      <c r="MSC80" s="473"/>
      <c r="MSD80" s="473"/>
      <c r="MSE80" s="473"/>
      <c r="MSF80" s="473"/>
      <c r="MSG80" s="473"/>
      <c r="MSH80" s="473"/>
      <c r="MSI80" s="473"/>
      <c r="MSJ80" s="473"/>
      <c r="MSK80" s="473"/>
      <c r="MSL80" s="473"/>
      <c r="MSM80" s="473"/>
      <c r="MSN80" s="473"/>
      <c r="MSO80" s="473"/>
      <c r="MSP80" s="473"/>
      <c r="MSQ80" s="473"/>
      <c r="MSR80" s="473"/>
      <c r="MSS80" s="473"/>
      <c r="MST80" s="473"/>
      <c r="MSU80" s="473"/>
      <c r="MSV80" s="473"/>
      <c r="MSW80" s="473"/>
      <c r="MSX80" s="473"/>
      <c r="MSY80" s="473"/>
      <c r="MSZ80" s="473"/>
      <c r="MTA80" s="473"/>
      <c r="MTB80" s="473"/>
      <c r="MTC80" s="473"/>
      <c r="MTD80" s="473"/>
      <c r="MTE80" s="473"/>
      <c r="MTF80" s="473"/>
      <c r="MTG80" s="473"/>
      <c r="MTH80" s="473"/>
      <c r="MTI80" s="473"/>
      <c r="MTJ80" s="473"/>
      <c r="MTK80" s="473"/>
      <c r="MTL80" s="473"/>
      <c r="MTM80" s="473"/>
      <c r="MTN80" s="473"/>
      <c r="MTO80" s="473"/>
      <c r="MTP80" s="473"/>
      <c r="MTQ80" s="473"/>
      <c r="MTR80" s="473"/>
      <c r="MTS80" s="473"/>
      <c r="MTT80" s="473"/>
      <c r="MTU80" s="473"/>
      <c r="MTV80" s="473"/>
      <c r="MTW80" s="473"/>
      <c r="MTX80" s="473"/>
      <c r="MTY80" s="473"/>
      <c r="MTZ80" s="473"/>
      <c r="MUA80" s="473"/>
      <c r="MUB80" s="473"/>
      <c r="MUC80" s="473"/>
      <c r="MUD80" s="473"/>
      <c r="MUE80" s="473"/>
      <c r="MUF80" s="473"/>
      <c r="MUG80" s="473"/>
      <c r="MUH80" s="473"/>
      <c r="MUI80" s="473"/>
      <c r="MUJ80" s="473"/>
      <c r="MUK80" s="473"/>
      <c r="MUL80" s="473"/>
      <c r="MUM80" s="473"/>
      <c r="MUN80" s="473"/>
      <c r="MUO80" s="473"/>
      <c r="MUP80" s="473"/>
      <c r="MUQ80" s="473"/>
      <c r="MUR80" s="473"/>
      <c r="MUS80" s="473"/>
      <c r="MUT80" s="473"/>
      <c r="MUU80" s="473"/>
      <c r="MUV80" s="473"/>
      <c r="MUW80" s="473"/>
      <c r="MUX80" s="473"/>
      <c r="MUY80" s="473"/>
      <c r="MUZ80" s="473"/>
      <c r="MVA80" s="473"/>
      <c r="MVB80" s="473"/>
      <c r="MVC80" s="473"/>
      <c r="MVD80" s="473"/>
      <c r="MVE80" s="473"/>
      <c r="MVF80" s="473"/>
      <c r="MVG80" s="473"/>
      <c r="MVH80" s="473"/>
      <c r="MVI80" s="473"/>
      <c r="MVJ80" s="473"/>
      <c r="MVK80" s="473"/>
      <c r="MVL80" s="473"/>
      <c r="MVM80" s="473"/>
      <c r="MVN80" s="473"/>
      <c r="MVO80" s="473"/>
      <c r="MVP80" s="473"/>
      <c r="MVQ80" s="473"/>
      <c r="MVR80" s="473"/>
      <c r="MVS80" s="473"/>
      <c r="MVT80" s="473"/>
      <c r="MVU80" s="473"/>
      <c r="MVV80" s="473"/>
      <c r="MVW80" s="473"/>
      <c r="MVX80" s="473"/>
      <c r="MVY80" s="473"/>
      <c r="MVZ80" s="473"/>
      <c r="MWA80" s="473"/>
      <c r="MWB80" s="473"/>
      <c r="MWC80" s="473"/>
      <c r="MWD80" s="473"/>
      <c r="MWE80" s="473"/>
      <c r="MWF80" s="473"/>
      <c r="MWG80" s="473"/>
      <c r="MWH80" s="473"/>
      <c r="MWI80" s="473"/>
      <c r="MWJ80" s="473"/>
      <c r="MWK80" s="473"/>
      <c r="MWL80" s="473"/>
      <c r="MWM80" s="473"/>
      <c r="MWN80" s="473"/>
      <c r="MWO80" s="473"/>
      <c r="MWP80" s="473"/>
      <c r="MWQ80" s="473"/>
      <c r="MWR80" s="473"/>
      <c r="MWS80" s="473"/>
      <c r="MWT80" s="473"/>
      <c r="MWU80" s="473"/>
      <c r="MWV80" s="473"/>
      <c r="MWW80" s="473"/>
      <c r="MWX80" s="473"/>
      <c r="MWY80" s="473"/>
      <c r="MWZ80" s="473"/>
      <c r="MXA80" s="473"/>
      <c r="MXB80" s="473"/>
      <c r="MXC80" s="473"/>
      <c r="MXD80" s="473"/>
      <c r="MXE80" s="473"/>
      <c r="MXF80" s="473"/>
      <c r="MXG80" s="473"/>
      <c r="MXH80" s="473"/>
      <c r="MXI80" s="473"/>
      <c r="MXJ80" s="473"/>
      <c r="MXK80" s="473"/>
      <c r="MXL80" s="473"/>
      <c r="MXM80" s="473"/>
      <c r="MXN80" s="473"/>
      <c r="MXO80" s="473"/>
      <c r="MXP80" s="473"/>
      <c r="MXQ80" s="473"/>
      <c r="MXR80" s="473"/>
      <c r="MXS80" s="473"/>
      <c r="MXT80" s="473"/>
      <c r="MXU80" s="473"/>
      <c r="MXV80" s="473"/>
      <c r="MXW80" s="473"/>
      <c r="MXX80" s="473"/>
      <c r="MXY80" s="473"/>
      <c r="MXZ80" s="473"/>
      <c r="MYA80" s="473"/>
      <c r="MYB80" s="473"/>
      <c r="MYC80" s="473"/>
      <c r="MYD80" s="473"/>
      <c r="MYE80" s="473"/>
      <c r="MYF80" s="473"/>
      <c r="MYG80" s="473"/>
      <c r="MYH80" s="473"/>
      <c r="MYI80" s="473"/>
      <c r="MYJ80" s="473"/>
      <c r="MYK80" s="473"/>
      <c r="MYL80" s="473"/>
      <c r="MYM80" s="473"/>
      <c r="MYN80" s="473"/>
      <c r="MYO80" s="473"/>
      <c r="MYP80" s="473"/>
      <c r="MYQ80" s="473"/>
      <c r="MYR80" s="473"/>
      <c r="MYS80" s="473"/>
      <c r="MYT80" s="473"/>
      <c r="MYU80" s="473"/>
      <c r="MYV80" s="473"/>
      <c r="MYW80" s="473"/>
      <c r="MYX80" s="473"/>
      <c r="MYY80" s="473"/>
      <c r="MYZ80" s="473"/>
      <c r="MZA80" s="473"/>
      <c r="MZB80" s="473"/>
      <c r="MZC80" s="473"/>
      <c r="MZD80" s="473"/>
      <c r="MZE80" s="473"/>
      <c r="MZF80" s="473"/>
      <c r="MZG80" s="473"/>
      <c r="MZH80" s="473"/>
      <c r="MZI80" s="473"/>
      <c r="MZJ80" s="473"/>
      <c r="MZK80" s="473"/>
      <c r="MZL80" s="473"/>
      <c r="MZM80" s="473"/>
      <c r="MZN80" s="473"/>
      <c r="MZO80" s="473"/>
      <c r="MZP80" s="473"/>
      <c r="MZQ80" s="473"/>
      <c r="MZR80" s="473"/>
      <c r="MZS80" s="473"/>
      <c r="MZT80" s="473"/>
      <c r="MZU80" s="473"/>
      <c r="MZV80" s="473"/>
      <c r="MZW80" s="473"/>
      <c r="MZX80" s="473"/>
      <c r="MZY80" s="473"/>
      <c r="MZZ80" s="473"/>
      <c r="NAA80" s="473"/>
      <c r="NAB80" s="473"/>
      <c r="NAC80" s="473"/>
      <c r="NAD80" s="473"/>
      <c r="NAE80" s="473"/>
      <c r="NAF80" s="473"/>
      <c r="NAG80" s="473"/>
      <c r="NAH80" s="473"/>
      <c r="NAI80" s="473"/>
      <c r="NAJ80" s="473"/>
      <c r="NAK80" s="473"/>
      <c r="NAL80" s="473"/>
      <c r="NAM80" s="473"/>
      <c r="NAN80" s="473"/>
      <c r="NAO80" s="473"/>
      <c r="NAP80" s="473"/>
      <c r="NAQ80" s="473"/>
      <c r="NAR80" s="473"/>
      <c r="NAS80" s="473"/>
      <c r="NAT80" s="473"/>
      <c r="NAU80" s="473"/>
      <c r="NAV80" s="473"/>
      <c r="NAW80" s="473"/>
      <c r="NAX80" s="473"/>
      <c r="NAY80" s="473"/>
      <c r="NAZ80" s="473"/>
      <c r="NBA80" s="473"/>
      <c r="NBB80" s="473"/>
      <c r="NBC80" s="473"/>
      <c r="NBD80" s="473"/>
      <c r="NBE80" s="473"/>
      <c r="NBF80" s="473"/>
      <c r="NBG80" s="473"/>
      <c r="NBH80" s="473"/>
      <c r="NBI80" s="473"/>
      <c r="NBJ80" s="473"/>
      <c r="NBK80" s="473"/>
      <c r="NBL80" s="473"/>
      <c r="NBM80" s="473"/>
      <c r="NBN80" s="473"/>
      <c r="NBO80" s="473"/>
      <c r="NBP80" s="473"/>
      <c r="NBQ80" s="473"/>
      <c r="NBR80" s="473"/>
      <c r="NBS80" s="473"/>
      <c r="NBT80" s="473"/>
      <c r="NBU80" s="473"/>
      <c r="NBV80" s="473"/>
      <c r="NBW80" s="473"/>
      <c r="NBX80" s="473"/>
      <c r="NBY80" s="473"/>
      <c r="NBZ80" s="473"/>
      <c r="NCA80" s="473"/>
      <c r="NCB80" s="473"/>
      <c r="NCC80" s="473"/>
      <c r="NCD80" s="473"/>
      <c r="NCE80" s="473"/>
      <c r="NCF80" s="473"/>
      <c r="NCG80" s="473"/>
      <c r="NCH80" s="473"/>
      <c r="NCI80" s="473"/>
      <c r="NCJ80" s="473"/>
      <c r="NCK80" s="473"/>
      <c r="NCL80" s="473"/>
      <c r="NCM80" s="473"/>
      <c r="NCN80" s="473"/>
      <c r="NCO80" s="473"/>
      <c r="NCP80" s="473"/>
      <c r="NCQ80" s="473"/>
      <c r="NCR80" s="473"/>
      <c r="NCS80" s="473"/>
      <c r="NCT80" s="473"/>
      <c r="NCU80" s="473"/>
      <c r="NCV80" s="473"/>
      <c r="NCW80" s="473"/>
      <c r="NCX80" s="473"/>
      <c r="NCY80" s="473"/>
      <c r="NCZ80" s="473"/>
      <c r="NDA80" s="473"/>
      <c r="NDB80" s="473"/>
      <c r="NDC80" s="473"/>
      <c r="NDD80" s="473"/>
      <c r="NDE80" s="473"/>
      <c r="NDF80" s="473"/>
      <c r="NDG80" s="473"/>
      <c r="NDH80" s="473"/>
      <c r="NDI80" s="473"/>
      <c r="NDJ80" s="473"/>
      <c r="NDK80" s="473"/>
      <c r="NDL80" s="473"/>
      <c r="NDM80" s="473"/>
      <c r="NDN80" s="473"/>
      <c r="NDO80" s="473"/>
      <c r="NDP80" s="473"/>
      <c r="NDQ80" s="473"/>
      <c r="NDR80" s="473"/>
      <c r="NDS80" s="473"/>
      <c r="NDT80" s="473"/>
      <c r="NDU80" s="473"/>
      <c r="NDV80" s="473"/>
      <c r="NDW80" s="473"/>
      <c r="NDX80" s="473"/>
      <c r="NDY80" s="473"/>
      <c r="NDZ80" s="473"/>
      <c r="NEA80" s="473"/>
      <c r="NEB80" s="473"/>
      <c r="NEC80" s="473"/>
      <c r="NED80" s="473"/>
      <c r="NEE80" s="473"/>
      <c r="NEF80" s="473"/>
      <c r="NEG80" s="473"/>
      <c r="NEH80" s="473"/>
      <c r="NEI80" s="473"/>
      <c r="NEJ80" s="473"/>
      <c r="NEK80" s="473"/>
      <c r="NEL80" s="473"/>
      <c r="NEM80" s="473"/>
      <c r="NEN80" s="473"/>
      <c r="NEO80" s="473"/>
      <c r="NEP80" s="473"/>
      <c r="NEQ80" s="473"/>
      <c r="NER80" s="473"/>
      <c r="NES80" s="473"/>
      <c r="NET80" s="473"/>
      <c r="NEU80" s="473"/>
      <c r="NEV80" s="473"/>
      <c r="NEW80" s="473"/>
      <c r="NEX80" s="473"/>
      <c r="NEY80" s="473"/>
      <c r="NEZ80" s="473"/>
      <c r="NFA80" s="473"/>
      <c r="NFB80" s="473"/>
      <c r="NFC80" s="473"/>
      <c r="NFD80" s="473"/>
      <c r="NFE80" s="473"/>
      <c r="NFF80" s="473"/>
      <c r="NFG80" s="473"/>
      <c r="NFH80" s="473"/>
      <c r="NFI80" s="473"/>
      <c r="NFJ80" s="473"/>
      <c r="NFK80" s="473"/>
      <c r="NFL80" s="473"/>
      <c r="NFM80" s="473"/>
      <c r="NFN80" s="473"/>
      <c r="NFO80" s="473"/>
      <c r="NFP80" s="473"/>
      <c r="NFQ80" s="473"/>
      <c r="NFR80" s="473"/>
      <c r="NFS80" s="473"/>
      <c r="NFT80" s="473"/>
      <c r="NFU80" s="473"/>
      <c r="NFV80" s="473"/>
      <c r="NFW80" s="473"/>
      <c r="NFX80" s="473"/>
      <c r="NFY80" s="473"/>
      <c r="NFZ80" s="473"/>
      <c r="NGA80" s="473"/>
      <c r="NGB80" s="473"/>
      <c r="NGC80" s="473"/>
      <c r="NGD80" s="473"/>
      <c r="NGE80" s="473"/>
      <c r="NGF80" s="473"/>
      <c r="NGG80" s="473"/>
      <c r="NGH80" s="473"/>
      <c r="NGI80" s="473"/>
      <c r="NGJ80" s="473"/>
      <c r="NGK80" s="473"/>
      <c r="NGL80" s="473"/>
      <c r="NGM80" s="473"/>
      <c r="NGN80" s="473"/>
      <c r="NGO80" s="473"/>
      <c r="NGP80" s="473"/>
      <c r="NGQ80" s="473"/>
      <c r="NGR80" s="473"/>
      <c r="NGS80" s="473"/>
      <c r="NGT80" s="473"/>
      <c r="NGU80" s="473"/>
      <c r="NGV80" s="473"/>
      <c r="NGW80" s="473"/>
      <c r="NGX80" s="473"/>
      <c r="NGY80" s="473"/>
      <c r="NGZ80" s="473"/>
      <c r="NHA80" s="473"/>
      <c r="NHB80" s="473"/>
      <c r="NHC80" s="473"/>
      <c r="NHD80" s="473"/>
      <c r="NHE80" s="473"/>
      <c r="NHF80" s="473"/>
      <c r="NHG80" s="473"/>
      <c r="NHH80" s="473"/>
      <c r="NHI80" s="473"/>
      <c r="NHJ80" s="473"/>
      <c r="NHK80" s="473"/>
      <c r="NHL80" s="473"/>
      <c r="NHM80" s="473"/>
      <c r="NHN80" s="473"/>
      <c r="NHO80" s="473"/>
      <c r="NHP80" s="473"/>
      <c r="NHQ80" s="473"/>
      <c r="NHR80" s="473"/>
      <c r="NHS80" s="473"/>
      <c r="NHT80" s="473"/>
      <c r="NHU80" s="473"/>
      <c r="NHV80" s="473"/>
      <c r="NHW80" s="473"/>
      <c r="NHX80" s="473"/>
      <c r="NHY80" s="473"/>
      <c r="NHZ80" s="473"/>
      <c r="NIA80" s="473"/>
      <c r="NIB80" s="473"/>
      <c r="NIC80" s="473"/>
      <c r="NID80" s="473"/>
      <c r="NIE80" s="473"/>
      <c r="NIF80" s="473"/>
      <c r="NIG80" s="473"/>
      <c r="NIH80" s="473"/>
      <c r="NII80" s="473"/>
      <c r="NIJ80" s="473"/>
      <c r="NIK80" s="473"/>
      <c r="NIL80" s="473"/>
      <c r="NIM80" s="473"/>
      <c r="NIN80" s="473"/>
      <c r="NIO80" s="473"/>
      <c r="NIP80" s="473"/>
      <c r="NIQ80" s="473"/>
      <c r="NIR80" s="473"/>
      <c r="NIS80" s="473"/>
      <c r="NIT80" s="473"/>
      <c r="NIU80" s="473"/>
      <c r="NIV80" s="473"/>
      <c r="NIW80" s="473"/>
      <c r="NIX80" s="473"/>
      <c r="NIY80" s="473"/>
      <c r="NIZ80" s="473"/>
      <c r="NJA80" s="473"/>
      <c r="NJB80" s="473"/>
      <c r="NJC80" s="473"/>
      <c r="NJD80" s="473"/>
      <c r="NJE80" s="473"/>
      <c r="NJF80" s="473"/>
      <c r="NJG80" s="473"/>
      <c r="NJH80" s="473"/>
      <c r="NJI80" s="473"/>
      <c r="NJJ80" s="473"/>
      <c r="NJK80" s="473"/>
      <c r="NJL80" s="473"/>
      <c r="NJM80" s="473"/>
      <c r="NJN80" s="473"/>
      <c r="NJO80" s="473"/>
      <c r="NJP80" s="473"/>
      <c r="NJQ80" s="473"/>
      <c r="NJR80" s="473"/>
      <c r="NJS80" s="473"/>
      <c r="NJT80" s="473"/>
      <c r="NJU80" s="473"/>
      <c r="NJV80" s="473"/>
      <c r="NJW80" s="473"/>
      <c r="NJX80" s="473"/>
      <c r="NJY80" s="473"/>
      <c r="NJZ80" s="473"/>
      <c r="NKA80" s="473"/>
      <c r="NKB80" s="473"/>
      <c r="NKC80" s="473"/>
      <c r="NKD80" s="473"/>
      <c r="NKE80" s="473"/>
      <c r="NKF80" s="473"/>
      <c r="NKG80" s="473"/>
      <c r="NKH80" s="473"/>
      <c r="NKI80" s="473"/>
      <c r="NKJ80" s="473"/>
      <c r="NKK80" s="473"/>
      <c r="NKL80" s="473"/>
      <c r="NKM80" s="473"/>
      <c r="NKN80" s="473"/>
      <c r="NKO80" s="473"/>
      <c r="NKP80" s="473"/>
      <c r="NKQ80" s="473"/>
      <c r="NKR80" s="473"/>
      <c r="NKS80" s="473"/>
      <c r="NKT80" s="473"/>
      <c r="NKU80" s="473"/>
      <c r="NKV80" s="473"/>
      <c r="NKW80" s="473"/>
      <c r="NKX80" s="473"/>
      <c r="NKY80" s="473"/>
      <c r="NKZ80" s="473"/>
      <c r="NLA80" s="473"/>
      <c r="NLB80" s="473"/>
      <c r="NLC80" s="473"/>
      <c r="NLD80" s="473"/>
      <c r="NLE80" s="473"/>
      <c r="NLF80" s="473"/>
      <c r="NLG80" s="473"/>
      <c r="NLH80" s="473"/>
      <c r="NLI80" s="473"/>
      <c r="NLJ80" s="473"/>
      <c r="NLK80" s="473"/>
      <c r="NLL80" s="473"/>
      <c r="NLM80" s="473"/>
      <c r="NLN80" s="473"/>
      <c r="NLO80" s="473"/>
      <c r="NLP80" s="473"/>
      <c r="NLQ80" s="473"/>
      <c r="NLR80" s="473"/>
      <c r="NLS80" s="473"/>
      <c r="NLT80" s="473"/>
      <c r="NLU80" s="473"/>
      <c r="NLV80" s="473"/>
      <c r="NLW80" s="473"/>
      <c r="NLX80" s="473"/>
      <c r="NLY80" s="473"/>
      <c r="NLZ80" s="473"/>
      <c r="NMA80" s="473"/>
      <c r="NMB80" s="473"/>
      <c r="NMC80" s="473"/>
      <c r="NMD80" s="473"/>
      <c r="NME80" s="473"/>
      <c r="NMF80" s="473"/>
      <c r="NMG80" s="473"/>
      <c r="NMH80" s="473"/>
      <c r="NMI80" s="473"/>
      <c r="NMJ80" s="473"/>
      <c r="NMK80" s="473"/>
      <c r="NML80" s="473"/>
      <c r="NMM80" s="473"/>
      <c r="NMN80" s="473"/>
      <c r="NMO80" s="473"/>
      <c r="NMP80" s="473"/>
      <c r="NMQ80" s="473"/>
      <c r="NMR80" s="473"/>
      <c r="NMS80" s="473"/>
      <c r="NMT80" s="473"/>
      <c r="NMU80" s="473"/>
      <c r="NMV80" s="473"/>
      <c r="NMW80" s="473"/>
      <c r="NMX80" s="473"/>
      <c r="NMY80" s="473"/>
      <c r="NMZ80" s="473"/>
      <c r="NNA80" s="473"/>
      <c r="NNB80" s="473"/>
      <c r="NNC80" s="473"/>
      <c r="NND80" s="473"/>
      <c r="NNE80" s="473"/>
      <c r="NNF80" s="473"/>
      <c r="NNG80" s="473"/>
      <c r="NNH80" s="473"/>
      <c r="NNI80" s="473"/>
      <c r="NNJ80" s="473"/>
      <c r="NNK80" s="473"/>
      <c r="NNL80" s="473"/>
      <c r="NNM80" s="473"/>
      <c r="NNN80" s="473"/>
      <c r="NNO80" s="473"/>
      <c r="NNP80" s="473"/>
      <c r="NNQ80" s="473"/>
      <c r="NNR80" s="473"/>
      <c r="NNS80" s="473"/>
      <c r="NNT80" s="473"/>
      <c r="NNU80" s="473"/>
      <c r="NNV80" s="473"/>
      <c r="NNW80" s="473"/>
      <c r="NNX80" s="473"/>
      <c r="NNY80" s="473"/>
      <c r="NNZ80" s="473"/>
      <c r="NOA80" s="473"/>
      <c r="NOB80" s="473"/>
      <c r="NOC80" s="473"/>
      <c r="NOD80" s="473"/>
      <c r="NOE80" s="473"/>
      <c r="NOF80" s="473"/>
      <c r="NOG80" s="473"/>
      <c r="NOH80" s="473"/>
      <c r="NOI80" s="473"/>
      <c r="NOJ80" s="473"/>
      <c r="NOK80" s="473"/>
      <c r="NOL80" s="473"/>
      <c r="NOM80" s="473"/>
      <c r="NON80" s="473"/>
      <c r="NOO80" s="473"/>
      <c r="NOP80" s="473"/>
      <c r="NOQ80" s="473"/>
      <c r="NOR80" s="473"/>
      <c r="NOS80" s="473"/>
      <c r="NOT80" s="473"/>
      <c r="NOU80" s="473"/>
      <c r="NOV80" s="473"/>
      <c r="NOW80" s="473"/>
      <c r="NOX80" s="473"/>
      <c r="NOY80" s="473"/>
      <c r="NOZ80" s="473"/>
      <c r="NPA80" s="473"/>
      <c r="NPB80" s="473"/>
      <c r="NPC80" s="473"/>
      <c r="NPD80" s="473"/>
      <c r="NPE80" s="473"/>
      <c r="NPF80" s="473"/>
      <c r="NPG80" s="473"/>
      <c r="NPH80" s="473"/>
      <c r="NPI80" s="473"/>
      <c r="NPJ80" s="473"/>
      <c r="NPK80" s="473"/>
      <c r="NPL80" s="473"/>
      <c r="NPM80" s="473"/>
      <c r="NPN80" s="473"/>
      <c r="NPO80" s="473"/>
      <c r="NPP80" s="473"/>
      <c r="NPQ80" s="473"/>
      <c r="NPR80" s="473"/>
      <c r="NPS80" s="473"/>
      <c r="NPT80" s="473"/>
      <c r="NPU80" s="473"/>
      <c r="NPV80" s="473"/>
      <c r="NPW80" s="473"/>
      <c r="NPX80" s="473"/>
      <c r="NPY80" s="473"/>
      <c r="NPZ80" s="473"/>
      <c r="NQA80" s="473"/>
      <c r="NQB80" s="473"/>
      <c r="NQC80" s="473"/>
      <c r="NQD80" s="473"/>
      <c r="NQE80" s="473"/>
      <c r="NQF80" s="473"/>
      <c r="NQG80" s="473"/>
      <c r="NQH80" s="473"/>
      <c r="NQI80" s="473"/>
      <c r="NQJ80" s="473"/>
      <c r="NQK80" s="473"/>
      <c r="NQL80" s="473"/>
      <c r="NQM80" s="473"/>
      <c r="NQN80" s="473"/>
      <c r="NQO80" s="473"/>
      <c r="NQP80" s="473"/>
      <c r="NQQ80" s="473"/>
      <c r="NQR80" s="473"/>
      <c r="NQS80" s="473"/>
      <c r="NQT80" s="473"/>
      <c r="NQU80" s="473"/>
      <c r="NQV80" s="473"/>
      <c r="NQW80" s="473"/>
      <c r="NQX80" s="473"/>
      <c r="NQY80" s="473"/>
      <c r="NQZ80" s="473"/>
      <c r="NRA80" s="473"/>
      <c r="NRB80" s="473"/>
      <c r="NRC80" s="473"/>
      <c r="NRD80" s="473"/>
      <c r="NRE80" s="473"/>
      <c r="NRF80" s="473"/>
      <c r="NRG80" s="473"/>
      <c r="NRH80" s="473"/>
      <c r="NRI80" s="473"/>
      <c r="NRJ80" s="473"/>
      <c r="NRK80" s="473"/>
      <c r="NRL80" s="473"/>
      <c r="NRM80" s="473"/>
      <c r="NRN80" s="473"/>
      <c r="NRO80" s="473"/>
      <c r="NRP80" s="473"/>
      <c r="NRQ80" s="473"/>
      <c r="NRR80" s="473"/>
      <c r="NRS80" s="473"/>
      <c r="NRT80" s="473"/>
      <c r="NRU80" s="473"/>
      <c r="NRV80" s="473"/>
      <c r="NRW80" s="473"/>
      <c r="NRX80" s="473"/>
      <c r="NRY80" s="473"/>
      <c r="NRZ80" s="473"/>
      <c r="NSA80" s="473"/>
      <c r="NSB80" s="473"/>
      <c r="NSC80" s="473"/>
      <c r="NSD80" s="473"/>
      <c r="NSE80" s="473"/>
      <c r="NSF80" s="473"/>
      <c r="NSG80" s="473"/>
      <c r="NSH80" s="473"/>
      <c r="NSI80" s="473"/>
      <c r="NSJ80" s="473"/>
      <c r="NSK80" s="473"/>
      <c r="NSL80" s="473"/>
      <c r="NSM80" s="473"/>
      <c r="NSN80" s="473"/>
      <c r="NSO80" s="473"/>
      <c r="NSP80" s="473"/>
      <c r="NSQ80" s="473"/>
      <c r="NSR80" s="473"/>
      <c r="NSS80" s="473"/>
      <c r="NST80" s="473"/>
      <c r="NSU80" s="473"/>
      <c r="NSV80" s="473"/>
      <c r="NSW80" s="473"/>
      <c r="NSX80" s="473"/>
      <c r="NSY80" s="473"/>
      <c r="NSZ80" s="473"/>
      <c r="NTA80" s="473"/>
      <c r="NTB80" s="473"/>
      <c r="NTC80" s="473"/>
      <c r="NTD80" s="473"/>
      <c r="NTE80" s="473"/>
      <c r="NTF80" s="473"/>
      <c r="NTG80" s="473"/>
      <c r="NTH80" s="473"/>
      <c r="NTI80" s="473"/>
      <c r="NTJ80" s="473"/>
      <c r="NTK80" s="473"/>
      <c r="NTL80" s="473"/>
      <c r="NTM80" s="473"/>
      <c r="NTN80" s="473"/>
      <c r="NTO80" s="473"/>
      <c r="NTP80" s="473"/>
      <c r="NTQ80" s="473"/>
      <c r="NTR80" s="473"/>
      <c r="NTS80" s="473"/>
      <c r="NTT80" s="473"/>
      <c r="NTU80" s="473"/>
      <c r="NTV80" s="473"/>
      <c r="NTW80" s="473"/>
      <c r="NTX80" s="473"/>
      <c r="NTY80" s="473"/>
      <c r="NTZ80" s="473"/>
      <c r="NUA80" s="473"/>
      <c r="NUB80" s="473"/>
      <c r="NUC80" s="473"/>
      <c r="NUD80" s="473"/>
      <c r="NUE80" s="473"/>
      <c r="NUF80" s="473"/>
      <c r="NUG80" s="473"/>
      <c r="NUH80" s="473"/>
      <c r="NUI80" s="473"/>
      <c r="NUJ80" s="473"/>
      <c r="NUK80" s="473"/>
      <c r="NUL80" s="473"/>
      <c r="NUM80" s="473"/>
      <c r="NUN80" s="473"/>
      <c r="NUO80" s="473"/>
      <c r="NUP80" s="473"/>
      <c r="NUQ80" s="473"/>
      <c r="NUR80" s="473"/>
      <c r="NUS80" s="473"/>
      <c r="NUT80" s="473"/>
      <c r="NUU80" s="473"/>
      <c r="NUV80" s="473"/>
      <c r="NUW80" s="473"/>
      <c r="NUX80" s="473"/>
      <c r="NUY80" s="473"/>
      <c r="NUZ80" s="473"/>
      <c r="NVA80" s="473"/>
      <c r="NVB80" s="473"/>
      <c r="NVC80" s="473"/>
      <c r="NVD80" s="473"/>
      <c r="NVE80" s="473"/>
      <c r="NVF80" s="473"/>
      <c r="NVG80" s="473"/>
      <c r="NVH80" s="473"/>
      <c r="NVI80" s="473"/>
      <c r="NVJ80" s="473"/>
      <c r="NVK80" s="473"/>
      <c r="NVL80" s="473"/>
      <c r="NVM80" s="473"/>
      <c r="NVN80" s="473"/>
      <c r="NVO80" s="473"/>
      <c r="NVP80" s="473"/>
      <c r="NVQ80" s="473"/>
      <c r="NVR80" s="473"/>
      <c r="NVS80" s="473"/>
      <c r="NVT80" s="473"/>
      <c r="NVU80" s="473"/>
      <c r="NVV80" s="473"/>
      <c r="NVW80" s="473"/>
      <c r="NVX80" s="473"/>
      <c r="NVY80" s="473"/>
      <c r="NVZ80" s="473"/>
      <c r="NWA80" s="473"/>
      <c r="NWB80" s="473"/>
      <c r="NWC80" s="473"/>
      <c r="NWD80" s="473"/>
      <c r="NWE80" s="473"/>
      <c r="NWF80" s="473"/>
      <c r="NWG80" s="473"/>
      <c r="NWH80" s="473"/>
      <c r="NWI80" s="473"/>
      <c r="NWJ80" s="473"/>
      <c r="NWK80" s="473"/>
      <c r="NWL80" s="473"/>
      <c r="NWM80" s="473"/>
      <c r="NWN80" s="473"/>
      <c r="NWO80" s="473"/>
      <c r="NWP80" s="473"/>
      <c r="NWQ80" s="473"/>
      <c r="NWR80" s="473"/>
      <c r="NWS80" s="473"/>
      <c r="NWT80" s="473"/>
      <c r="NWU80" s="473"/>
      <c r="NWV80" s="473"/>
      <c r="NWW80" s="473"/>
      <c r="NWX80" s="473"/>
      <c r="NWY80" s="473"/>
      <c r="NWZ80" s="473"/>
      <c r="NXA80" s="473"/>
      <c r="NXB80" s="473"/>
      <c r="NXC80" s="473"/>
      <c r="NXD80" s="473"/>
      <c r="NXE80" s="473"/>
      <c r="NXF80" s="473"/>
      <c r="NXG80" s="473"/>
      <c r="NXH80" s="473"/>
      <c r="NXI80" s="473"/>
      <c r="NXJ80" s="473"/>
      <c r="NXK80" s="473"/>
      <c r="NXL80" s="473"/>
      <c r="NXM80" s="473"/>
      <c r="NXN80" s="473"/>
      <c r="NXO80" s="473"/>
      <c r="NXP80" s="473"/>
      <c r="NXQ80" s="473"/>
      <c r="NXR80" s="473"/>
      <c r="NXS80" s="473"/>
      <c r="NXT80" s="473"/>
      <c r="NXU80" s="473"/>
      <c r="NXV80" s="473"/>
      <c r="NXW80" s="473"/>
      <c r="NXX80" s="473"/>
      <c r="NXY80" s="473"/>
      <c r="NXZ80" s="473"/>
      <c r="NYA80" s="473"/>
      <c r="NYB80" s="473"/>
      <c r="NYC80" s="473"/>
      <c r="NYD80" s="473"/>
      <c r="NYE80" s="473"/>
      <c r="NYF80" s="473"/>
      <c r="NYG80" s="473"/>
      <c r="NYH80" s="473"/>
      <c r="NYI80" s="473"/>
      <c r="NYJ80" s="473"/>
      <c r="NYK80" s="473"/>
      <c r="NYL80" s="473"/>
      <c r="NYM80" s="473"/>
      <c r="NYN80" s="473"/>
      <c r="NYO80" s="473"/>
      <c r="NYP80" s="473"/>
      <c r="NYQ80" s="473"/>
      <c r="NYR80" s="473"/>
      <c r="NYS80" s="473"/>
      <c r="NYT80" s="473"/>
      <c r="NYU80" s="473"/>
      <c r="NYV80" s="473"/>
      <c r="NYW80" s="473"/>
      <c r="NYX80" s="473"/>
      <c r="NYY80" s="473"/>
      <c r="NYZ80" s="473"/>
      <c r="NZA80" s="473"/>
      <c r="NZB80" s="473"/>
      <c r="NZC80" s="473"/>
      <c r="NZD80" s="473"/>
      <c r="NZE80" s="473"/>
      <c r="NZF80" s="473"/>
      <c r="NZG80" s="473"/>
      <c r="NZH80" s="473"/>
      <c r="NZI80" s="473"/>
      <c r="NZJ80" s="473"/>
      <c r="NZK80" s="473"/>
      <c r="NZL80" s="473"/>
      <c r="NZM80" s="473"/>
      <c r="NZN80" s="473"/>
      <c r="NZO80" s="473"/>
      <c r="NZP80" s="473"/>
      <c r="NZQ80" s="473"/>
      <c r="NZR80" s="473"/>
      <c r="NZS80" s="473"/>
      <c r="NZT80" s="473"/>
      <c r="NZU80" s="473"/>
      <c r="NZV80" s="473"/>
      <c r="NZW80" s="473"/>
      <c r="NZX80" s="473"/>
      <c r="NZY80" s="473"/>
      <c r="NZZ80" s="473"/>
      <c r="OAA80" s="473"/>
      <c r="OAB80" s="473"/>
      <c r="OAC80" s="473"/>
      <c r="OAD80" s="473"/>
      <c r="OAE80" s="473"/>
      <c r="OAF80" s="473"/>
      <c r="OAG80" s="473"/>
      <c r="OAH80" s="473"/>
      <c r="OAI80" s="473"/>
      <c r="OAJ80" s="473"/>
      <c r="OAK80" s="473"/>
      <c r="OAL80" s="473"/>
      <c r="OAM80" s="473"/>
      <c r="OAN80" s="473"/>
      <c r="OAO80" s="473"/>
      <c r="OAP80" s="473"/>
      <c r="OAQ80" s="473"/>
      <c r="OAR80" s="473"/>
      <c r="OAS80" s="473"/>
      <c r="OAT80" s="473"/>
      <c r="OAU80" s="473"/>
      <c r="OAV80" s="473"/>
      <c r="OAW80" s="473"/>
      <c r="OAX80" s="473"/>
      <c r="OAY80" s="473"/>
      <c r="OAZ80" s="473"/>
      <c r="OBA80" s="473"/>
      <c r="OBB80" s="473"/>
      <c r="OBC80" s="473"/>
      <c r="OBD80" s="473"/>
      <c r="OBE80" s="473"/>
      <c r="OBF80" s="473"/>
      <c r="OBG80" s="473"/>
      <c r="OBH80" s="473"/>
      <c r="OBI80" s="473"/>
      <c r="OBJ80" s="473"/>
      <c r="OBK80" s="473"/>
      <c r="OBL80" s="473"/>
      <c r="OBM80" s="473"/>
      <c r="OBN80" s="473"/>
      <c r="OBO80" s="473"/>
      <c r="OBP80" s="473"/>
      <c r="OBQ80" s="473"/>
      <c r="OBR80" s="473"/>
      <c r="OBS80" s="473"/>
      <c r="OBT80" s="473"/>
      <c r="OBU80" s="473"/>
      <c r="OBV80" s="473"/>
      <c r="OBW80" s="473"/>
      <c r="OBX80" s="473"/>
      <c r="OBY80" s="473"/>
      <c r="OBZ80" s="473"/>
      <c r="OCA80" s="473"/>
      <c r="OCB80" s="473"/>
      <c r="OCC80" s="473"/>
      <c r="OCD80" s="473"/>
      <c r="OCE80" s="473"/>
      <c r="OCF80" s="473"/>
      <c r="OCG80" s="473"/>
      <c r="OCH80" s="473"/>
      <c r="OCI80" s="473"/>
      <c r="OCJ80" s="473"/>
      <c r="OCK80" s="473"/>
      <c r="OCL80" s="473"/>
      <c r="OCM80" s="473"/>
      <c r="OCN80" s="473"/>
      <c r="OCO80" s="473"/>
      <c r="OCP80" s="473"/>
      <c r="OCQ80" s="473"/>
      <c r="OCR80" s="473"/>
      <c r="OCS80" s="473"/>
      <c r="OCT80" s="473"/>
      <c r="OCU80" s="473"/>
      <c r="OCV80" s="473"/>
      <c r="OCW80" s="473"/>
      <c r="OCX80" s="473"/>
      <c r="OCY80" s="473"/>
      <c r="OCZ80" s="473"/>
      <c r="ODA80" s="473"/>
      <c r="ODB80" s="473"/>
      <c r="ODC80" s="473"/>
      <c r="ODD80" s="473"/>
      <c r="ODE80" s="473"/>
      <c r="ODF80" s="473"/>
      <c r="ODG80" s="473"/>
      <c r="ODH80" s="473"/>
      <c r="ODI80" s="473"/>
      <c r="ODJ80" s="473"/>
      <c r="ODK80" s="473"/>
      <c r="ODL80" s="473"/>
      <c r="ODM80" s="473"/>
      <c r="ODN80" s="473"/>
      <c r="ODO80" s="473"/>
      <c r="ODP80" s="473"/>
      <c r="ODQ80" s="473"/>
      <c r="ODR80" s="473"/>
      <c r="ODS80" s="473"/>
      <c r="ODT80" s="473"/>
      <c r="ODU80" s="473"/>
      <c r="ODV80" s="473"/>
      <c r="ODW80" s="473"/>
      <c r="ODX80" s="473"/>
      <c r="ODY80" s="473"/>
      <c r="ODZ80" s="473"/>
      <c r="OEA80" s="473"/>
      <c r="OEB80" s="473"/>
      <c r="OEC80" s="473"/>
      <c r="OED80" s="473"/>
      <c r="OEE80" s="473"/>
      <c r="OEF80" s="473"/>
      <c r="OEG80" s="473"/>
      <c r="OEH80" s="473"/>
      <c r="OEI80" s="473"/>
      <c r="OEJ80" s="473"/>
      <c r="OEK80" s="473"/>
      <c r="OEL80" s="473"/>
      <c r="OEM80" s="473"/>
      <c r="OEN80" s="473"/>
      <c r="OEO80" s="473"/>
      <c r="OEP80" s="473"/>
      <c r="OEQ80" s="473"/>
      <c r="OER80" s="473"/>
      <c r="OES80" s="473"/>
      <c r="OET80" s="473"/>
      <c r="OEU80" s="473"/>
      <c r="OEV80" s="473"/>
      <c r="OEW80" s="473"/>
      <c r="OEX80" s="473"/>
      <c r="OEY80" s="473"/>
      <c r="OEZ80" s="473"/>
      <c r="OFA80" s="473"/>
      <c r="OFB80" s="473"/>
      <c r="OFC80" s="473"/>
      <c r="OFD80" s="473"/>
      <c r="OFE80" s="473"/>
      <c r="OFF80" s="473"/>
      <c r="OFG80" s="473"/>
      <c r="OFH80" s="473"/>
      <c r="OFI80" s="473"/>
      <c r="OFJ80" s="473"/>
      <c r="OFK80" s="473"/>
      <c r="OFL80" s="473"/>
      <c r="OFM80" s="473"/>
      <c r="OFN80" s="473"/>
      <c r="OFO80" s="473"/>
      <c r="OFP80" s="473"/>
      <c r="OFQ80" s="473"/>
      <c r="OFR80" s="473"/>
      <c r="OFS80" s="473"/>
      <c r="OFT80" s="473"/>
      <c r="OFU80" s="473"/>
      <c r="OFV80" s="473"/>
      <c r="OFW80" s="473"/>
      <c r="OFX80" s="473"/>
      <c r="OFY80" s="473"/>
      <c r="OFZ80" s="473"/>
      <c r="OGA80" s="473"/>
      <c r="OGB80" s="473"/>
      <c r="OGC80" s="473"/>
      <c r="OGD80" s="473"/>
      <c r="OGE80" s="473"/>
      <c r="OGF80" s="473"/>
      <c r="OGG80" s="473"/>
      <c r="OGH80" s="473"/>
      <c r="OGI80" s="473"/>
      <c r="OGJ80" s="473"/>
      <c r="OGK80" s="473"/>
      <c r="OGL80" s="473"/>
      <c r="OGM80" s="473"/>
      <c r="OGN80" s="473"/>
      <c r="OGO80" s="473"/>
      <c r="OGP80" s="473"/>
      <c r="OGQ80" s="473"/>
      <c r="OGR80" s="473"/>
      <c r="OGS80" s="473"/>
      <c r="OGT80" s="473"/>
      <c r="OGU80" s="473"/>
      <c r="OGV80" s="473"/>
      <c r="OGW80" s="473"/>
      <c r="OGX80" s="473"/>
      <c r="OGY80" s="473"/>
      <c r="OGZ80" s="473"/>
      <c r="OHA80" s="473"/>
      <c r="OHB80" s="473"/>
      <c r="OHC80" s="473"/>
      <c r="OHD80" s="473"/>
      <c r="OHE80" s="473"/>
      <c r="OHF80" s="473"/>
      <c r="OHG80" s="473"/>
      <c r="OHH80" s="473"/>
      <c r="OHI80" s="473"/>
      <c r="OHJ80" s="473"/>
      <c r="OHK80" s="473"/>
      <c r="OHL80" s="473"/>
      <c r="OHM80" s="473"/>
      <c r="OHN80" s="473"/>
      <c r="OHO80" s="473"/>
      <c r="OHP80" s="473"/>
      <c r="OHQ80" s="473"/>
      <c r="OHR80" s="473"/>
      <c r="OHS80" s="473"/>
      <c r="OHT80" s="473"/>
      <c r="OHU80" s="473"/>
      <c r="OHV80" s="473"/>
      <c r="OHW80" s="473"/>
      <c r="OHX80" s="473"/>
      <c r="OHY80" s="473"/>
      <c r="OHZ80" s="473"/>
      <c r="OIA80" s="473"/>
      <c r="OIB80" s="473"/>
      <c r="OIC80" s="473"/>
      <c r="OID80" s="473"/>
      <c r="OIE80" s="473"/>
      <c r="OIF80" s="473"/>
      <c r="OIG80" s="473"/>
      <c r="OIH80" s="473"/>
      <c r="OII80" s="473"/>
      <c r="OIJ80" s="473"/>
      <c r="OIK80" s="473"/>
      <c r="OIL80" s="473"/>
      <c r="OIM80" s="473"/>
      <c r="OIN80" s="473"/>
      <c r="OIO80" s="473"/>
      <c r="OIP80" s="473"/>
      <c r="OIQ80" s="473"/>
      <c r="OIR80" s="473"/>
      <c r="OIS80" s="473"/>
      <c r="OIT80" s="473"/>
      <c r="OIU80" s="473"/>
      <c r="OIV80" s="473"/>
      <c r="OIW80" s="473"/>
      <c r="OIX80" s="473"/>
      <c r="OIY80" s="473"/>
      <c r="OIZ80" s="473"/>
      <c r="OJA80" s="473"/>
      <c r="OJB80" s="473"/>
      <c r="OJC80" s="473"/>
      <c r="OJD80" s="473"/>
      <c r="OJE80" s="473"/>
      <c r="OJF80" s="473"/>
      <c r="OJG80" s="473"/>
      <c r="OJH80" s="473"/>
      <c r="OJI80" s="473"/>
      <c r="OJJ80" s="473"/>
      <c r="OJK80" s="473"/>
      <c r="OJL80" s="473"/>
      <c r="OJM80" s="473"/>
      <c r="OJN80" s="473"/>
      <c r="OJO80" s="473"/>
      <c r="OJP80" s="473"/>
      <c r="OJQ80" s="473"/>
      <c r="OJR80" s="473"/>
      <c r="OJS80" s="473"/>
      <c r="OJT80" s="473"/>
      <c r="OJU80" s="473"/>
      <c r="OJV80" s="473"/>
      <c r="OJW80" s="473"/>
      <c r="OJX80" s="473"/>
      <c r="OJY80" s="473"/>
      <c r="OJZ80" s="473"/>
      <c r="OKA80" s="473"/>
      <c r="OKB80" s="473"/>
      <c r="OKC80" s="473"/>
      <c r="OKD80" s="473"/>
      <c r="OKE80" s="473"/>
      <c r="OKF80" s="473"/>
      <c r="OKG80" s="473"/>
      <c r="OKH80" s="473"/>
      <c r="OKI80" s="473"/>
      <c r="OKJ80" s="473"/>
      <c r="OKK80" s="473"/>
      <c r="OKL80" s="473"/>
      <c r="OKM80" s="473"/>
      <c r="OKN80" s="473"/>
      <c r="OKO80" s="473"/>
      <c r="OKP80" s="473"/>
      <c r="OKQ80" s="473"/>
      <c r="OKR80" s="473"/>
      <c r="OKS80" s="473"/>
      <c r="OKT80" s="473"/>
      <c r="OKU80" s="473"/>
      <c r="OKV80" s="473"/>
      <c r="OKW80" s="473"/>
      <c r="OKX80" s="473"/>
      <c r="OKY80" s="473"/>
      <c r="OKZ80" s="473"/>
      <c r="OLA80" s="473"/>
      <c r="OLB80" s="473"/>
      <c r="OLC80" s="473"/>
      <c r="OLD80" s="473"/>
      <c r="OLE80" s="473"/>
      <c r="OLF80" s="473"/>
      <c r="OLG80" s="473"/>
      <c r="OLH80" s="473"/>
      <c r="OLI80" s="473"/>
      <c r="OLJ80" s="473"/>
      <c r="OLK80" s="473"/>
      <c r="OLL80" s="473"/>
      <c r="OLM80" s="473"/>
      <c r="OLN80" s="473"/>
      <c r="OLO80" s="473"/>
      <c r="OLP80" s="473"/>
      <c r="OLQ80" s="473"/>
      <c r="OLR80" s="473"/>
      <c r="OLS80" s="473"/>
      <c r="OLT80" s="473"/>
      <c r="OLU80" s="473"/>
      <c r="OLV80" s="473"/>
      <c r="OLW80" s="473"/>
      <c r="OLX80" s="473"/>
      <c r="OLY80" s="473"/>
      <c r="OLZ80" s="473"/>
      <c r="OMA80" s="473"/>
      <c r="OMB80" s="473"/>
      <c r="OMC80" s="473"/>
      <c r="OMD80" s="473"/>
      <c r="OME80" s="473"/>
      <c r="OMF80" s="473"/>
      <c r="OMG80" s="473"/>
      <c r="OMH80" s="473"/>
      <c r="OMI80" s="473"/>
      <c r="OMJ80" s="473"/>
      <c r="OMK80" s="473"/>
      <c r="OML80" s="473"/>
      <c r="OMM80" s="473"/>
      <c r="OMN80" s="473"/>
      <c r="OMO80" s="473"/>
      <c r="OMP80" s="473"/>
      <c r="OMQ80" s="473"/>
      <c r="OMR80" s="473"/>
      <c r="OMS80" s="473"/>
      <c r="OMT80" s="473"/>
      <c r="OMU80" s="473"/>
      <c r="OMV80" s="473"/>
      <c r="OMW80" s="473"/>
      <c r="OMX80" s="473"/>
      <c r="OMY80" s="473"/>
      <c r="OMZ80" s="473"/>
      <c r="ONA80" s="473"/>
      <c r="ONB80" s="473"/>
      <c r="ONC80" s="473"/>
      <c r="OND80" s="473"/>
      <c r="ONE80" s="473"/>
      <c r="ONF80" s="473"/>
      <c r="ONG80" s="473"/>
      <c r="ONH80" s="473"/>
      <c r="ONI80" s="473"/>
      <c r="ONJ80" s="473"/>
      <c r="ONK80" s="473"/>
      <c r="ONL80" s="473"/>
      <c r="ONM80" s="473"/>
      <c r="ONN80" s="473"/>
      <c r="ONO80" s="473"/>
      <c r="ONP80" s="473"/>
      <c r="ONQ80" s="473"/>
      <c r="ONR80" s="473"/>
      <c r="ONS80" s="473"/>
      <c r="ONT80" s="473"/>
      <c r="ONU80" s="473"/>
      <c r="ONV80" s="473"/>
      <c r="ONW80" s="473"/>
      <c r="ONX80" s="473"/>
      <c r="ONY80" s="473"/>
      <c r="ONZ80" s="473"/>
      <c r="OOA80" s="473"/>
      <c r="OOB80" s="473"/>
      <c r="OOC80" s="473"/>
      <c r="OOD80" s="473"/>
      <c r="OOE80" s="473"/>
      <c r="OOF80" s="473"/>
      <c r="OOG80" s="473"/>
      <c r="OOH80" s="473"/>
      <c r="OOI80" s="473"/>
      <c r="OOJ80" s="473"/>
      <c r="OOK80" s="473"/>
      <c r="OOL80" s="473"/>
      <c r="OOM80" s="473"/>
      <c r="OON80" s="473"/>
      <c r="OOO80" s="473"/>
      <c r="OOP80" s="473"/>
      <c r="OOQ80" s="473"/>
      <c r="OOR80" s="473"/>
      <c r="OOS80" s="473"/>
      <c r="OOT80" s="473"/>
      <c r="OOU80" s="473"/>
      <c r="OOV80" s="473"/>
      <c r="OOW80" s="473"/>
      <c r="OOX80" s="473"/>
      <c r="OOY80" s="473"/>
      <c r="OOZ80" s="473"/>
      <c r="OPA80" s="473"/>
      <c r="OPB80" s="473"/>
      <c r="OPC80" s="473"/>
      <c r="OPD80" s="473"/>
      <c r="OPE80" s="473"/>
      <c r="OPF80" s="473"/>
      <c r="OPG80" s="473"/>
      <c r="OPH80" s="473"/>
      <c r="OPI80" s="473"/>
      <c r="OPJ80" s="473"/>
      <c r="OPK80" s="473"/>
      <c r="OPL80" s="473"/>
      <c r="OPM80" s="473"/>
      <c r="OPN80" s="473"/>
      <c r="OPO80" s="473"/>
      <c r="OPP80" s="473"/>
      <c r="OPQ80" s="473"/>
      <c r="OPR80" s="473"/>
      <c r="OPS80" s="473"/>
      <c r="OPT80" s="473"/>
      <c r="OPU80" s="473"/>
      <c r="OPV80" s="473"/>
      <c r="OPW80" s="473"/>
      <c r="OPX80" s="473"/>
      <c r="OPY80" s="473"/>
      <c r="OPZ80" s="473"/>
      <c r="OQA80" s="473"/>
      <c r="OQB80" s="473"/>
      <c r="OQC80" s="473"/>
      <c r="OQD80" s="473"/>
      <c r="OQE80" s="473"/>
      <c r="OQF80" s="473"/>
      <c r="OQG80" s="473"/>
      <c r="OQH80" s="473"/>
      <c r="OQI80" s="473"/>
      <c r="OQJ80" s="473"/>
      <c r="OQK80" s="473"/>
      <c r="OQL80" s="473"/>
      <c r="OQM80" s="473"/>
      <c r="OQN80" s="473"/>
      <c r="OQO80" s="473"/>
      <c r="OQP80" s="473"/>
      <c r="OQQ80" s="473"/>
      <c r="OQR80" s="473"/>
      <c r="OQS80" s="473"/>
      <c r="OQT80" s="473"/>
      <c r="OQU80" s="473"/>
      <c r="OQV80" s="473"/>
      <c r="OQW80" s="473"/>
      <c r="OQX80" s="473"/>
      <c r="OQY80" s="473"/>
      <c r="OQZ80" s="473"/>
      <c r="ORA80" s="473"/>
      <c r="ORB80" s="473"/>
      <c r="ORC80" s="473"/>
      <c r="ORD80" s="473"/>
      <c r="ORE80" s="473"/>
      <c r="ORF80" s="473"/>
      <c r="ORG80" s="473"/>
      <c r="ORH80" s="473"/>
      <c r="ORI80" s="473"/>
      <c r="ORJ80" s="473"/>
      <c r="ORK80" s="473"/>
      <c r="ORL80" s="473"/>
      <c r="ORM80" s="473"/>
      <c r="ORN80" s="473"/>
      <c r="ORO80" s="473"/>
      <c r="ORP80" s="473"/>
      <c r="ORQ80" s="473"/>
      <c r="ORR80" s="473"/>
      <c r="ORS80" s="473"/>
      <c r="ORT80" s="473"/>
      <c r="ORU80" s="473"/>
      <c r="ORV80" s="473"/>
      <c r="ORW80" s="473"/>
      <c r="ORX80" s="473"/>
      <c r="ORY80" s="473"/>
      <c r="ORZ80" s="473"/>
      <c r="OSA80" s="473"/>
      <c r="OSB80" s="473"/>
      <c r="OSC80" s="473"/>
      <c r="OSD80" s="473"/>
      <c r="OSE80" s="473"/>
      <c r="OSF80" s="473"/>
      <c r="OSG80" s="473"/>
      <c r="OSH80" s="473"/>
      <c r="OSI80" s="473"/>
      <c r="OSJ80" s="473"/>
      <c r="OSK80" s="473"/>
      <c r="OSL80" s="473"/>
      <c r="OSM80" s="473"/>
      <c r="OSN80" s="473"/>
      <c r="OSO80" s="473"/>
      <c r="OSP80" s="473"/>
      <c r="OSQ80" s="473"/>
      <c r="OSR80" s="473"/>
      <c r="OSS80" s="473"/>
      <c r="OST80" s="473"/>
      <c r="OSU80" s="473"/>
      <c r="OSV80" s="473"/>
      <c r="OSW80" s="473"/>
      <c r="OSX80" s="473"/>
      <c r="OSY80" s="473"/>
      <c r="OSZ80" s="473"/>
      <c r="OTA80" s="473"/>
      <c r="OTB80" s="473"/>
      <c r="OTC80" s="473"/>
      <c r="OTD80" s="473"/>
      <c r="OTE80" s="473"/>
      <c r="OTF80" s="473"/>
      <c r="OTG80" s="473"/>
      <c r="OTH80" s="473"/>
      <c r="OTI80" s="473"/>
      <c r="OTJ80" s="473"/>
      <c r="OTK80" s="473"/>
      <c r="OTL80" s="473"/>
      <c r="OTM80" s="473"/>
      <c r="OTN80" s="473"/>
      <c r="OTO80" s="473"/>
      <c r="OTP80" s="473"/>
      <c r="OTQ80" s="473"/>
      <c r="OTR80" s="473"/>
      <c r="OTS80" s="473"/>
      <c r="OTT80" s="473"/>
      <c r="OTU80" s="473"/>
      <c r="OTV80" s="473"/>
      <c r="OTW80" s="473"/>
      <c r="OTX80" s="473"/>
      <c r="OTY80" s="473"/>
      <c r="OTZ80" s="473"/>
      <c r="OUA80" s="473"/>
      <c r="OUB80" s="473"/>
      <c r="OUC80" s="473"/>
      <c r="OUD80" s="473"/>
      <c r="OUE80" s="473"/>
      <c r="OUF80" s="473"/>
      <c r="OUG80" s="473"/>
      <c r="OUH80" s="473"/>
      <c r="OUI80" s="473"/>
      <c r="OUJ80" s="473"/>
      <c r="OUK80" s="473"/>
      <c r="OUL80" s="473"/>
      <c r="OUM80" s="473"/>
      <c r="OUN80" s="473"/>
      <c r="OUO80" s="473"/>
      <c r="OUP80" s="473"/>
      <c r="OUQ80" s="473"/>
      <c r="OUR80" s="473"/>
      <c r="OUS80" s="473"/>
      <c r="OUT80" s="473"/>
      <c r="OUU80" s="473"/>
      <c r="OUV80" s="473"/>
      <c r="OUW80" s="473"/>
      <c r="OUX80" s="473"/>
      <c r="OUY80" s="473"/>
      <c r="OUZ80" s="473"/>
      <c r="OVA80" s="473"/>
      <c r="OVB80" s="473"/>
      <c r="OVC80" s="473"/>
      <c r="OVD80" s="473"/>
      <c r="OVE80" s="473"/>
      <c r="OVF80" s="473"/>
      <c r="OVG80" s="473"/>
      <c r="OVH80" s="473"/>
      <c r="OVI80" s="473"/>
      <c r="OVJ80" s="473"/>
      <c r="OVK80" s="473"/>
      <c r="OVL80" s="473"/>
      <c r="OVM80" s="473"/>
      <c r="OVN80" s="473"/>
      <c r="OVO80" s="473"/>
      <c r="OVP80" s="473"/>
      <c r="OVQ80" s="473"/>
      <c r="OVR80" s="473"/>
      <c r="OVS80" s="473"/>
      <c r="OVT80" s="473"/>
      <c r="OVU80" s="473"/>
      <c r="OVV80" s="473"/>
      <c r="OVW80" s="473"/>
      <c r="OVX80" s="473"/>
      <c r="OVY80" s="473"/>
      <c r="OVZ80" s="473"/>
      <c r="OWA80" s="473"/>
      <c r="OWB80" s="473"/>
      <c r="OWC80" s="473"/>
      <c r="OWD80" s="473"/>
      <c r="OWE80" s="473"/>
      <c r="OWF80" s="473"/>
      <c r="OWG80" s="473"/>
      <c r="OWH80" s="473"/>
      <c r="OWI80" s="473"/>
      <c r="OWJ80" s="473"/>
      <c r="OWK80" s="473"/>
      <c r="OWL80" s="473"/>
      <c r="OWM80" s="473"/>
      <c r="OWN80" s="473"/>
      <c r="OWO80" s="473"/>
      <c r="OWP80" s="473"/>
      <c r="OWQ80" s="473"/>
      <c r="OWR80" s="473"/>
      <c r="OWS80" s="473"/>
      <c r="OWT80" s="473"/>
      <c r="OWU80" s="473"/>
      <c r="OWV80" s="473"/>
      <c r="OWW80" s="473"/>
      <c r="OWX80" s="473"/>
      <c r="OWY80" s="473"/>
      <c r="OWZ80" s="473"/>
      <c r="OXA80" s="473"/>
      <c r="OXB80" s="473"/>
      <c r="OXC80" s="473"/>
      <c r="OXD80" s="473"/>
      <c r="OXE80" s="473"/>
      <c r="OXF80" s="473"/>
      <c r="OXG80" s="473"/>
      <c r="OXH80" s="473"/>
      <c r="OXI80" s="473"/>
      <c r="OXJ80" s="473"/>
      <c r="OXK80" s="473"/>
      <c r="OXL80" s="473"/>
      <c r="OXM80" s="473"/>
      <c r="OXN80" s="473"/>
      <c r="OXO80" s="473"/>
      <c r="OXP80" s="473"/>
      <c r="OXQ80" s="473"/>
      <c r="OXR80" s="473"/>
      <c r="OXS80" s="473"/>
      <c r="OXT80" s="473"/>
      <c r="OXU80" s="473"/>
      <c r="OXV80" s="473"/>
      <c r="OXW80" s="473"/>
      <c r="OXX80" s="473"/>
      <c r="OXY80" s="473"/>
      <c r="OXZ80" s="473"/>
      <c r="OYA80" s="473"/>
      <c r="OYB80" s="473"/>
      <c r="OYC80" s="473"/>
      <c r="OYD80" s="473"/>
      <c r="OYE80" s="473"/>
      <c r="OYF80" s="473"/>
      <c r="OYG80" s="473"/>
      <c r="OYH80" s="473"/>
      <c r="OYI80" s="473"/>
      <c r="OYJ80" s="473"/>
      <c r="OYK80" s="473"/>
      <c r="OYL80" s="473"/>
      <c r="OYM80" s="473"/>
      <c r="OYN80" s="473"/>
      <c r="OYO80" s="473"/>
      <c r="OYP80" s="473"/>
      <c r="OYQ80" s="473"/>
      <c r="OYR80" s="473"/>
      <c r="OYS80" s="473"/>
      <c r="OYT80" s="473"/>
      <c r="OYU80" s="473"/>
      <c r="OYV80" s="473"/>
      <c r="OYW80" s="473"/>
      <c r="OYX80" s="473"/>
      <c r="OYY80" s="473"/>
      <c r="OYZ80" s="473"/>
      <c r="OZA80" s="473"/>
      <c r="OZB80" s="473"/>
      <c r="OZC80" s="473"/>
      <c r="OZD80" s="473"/>
      <c r="OZE80" s="473"/>
      <c r="OZF80" s="473"/>
      <c r="OZG80" s="473"/>
      <c r="OZH80" s="473"/>
      <c r="OZI80" s="473"/>
      <c r="OZJ80" s="473"/>
      <c r="OZK80" s="473"/>
      <c r="OZL80" s="473"/>
      <c r="OZM80" s="473"/>
      <c r="OZN80" s="473"/>
      <c r="OZO80" s="473"/>
      <c r="OZP80" s="473"/>
      <c r="OZQ80" s="473"/>
      <c r="OZR80" s="473"/>
      <c r="OZS80" s="473"/>
      <c r="OZT80" s="473"/>
      <c r="OZU80" s="473"/>
      <c r="OZV80" s="473"/>
      <c r="OZW80" s="473"/>
      <c r="OZX80" s="473"/>
      <c r="OZY80" s="473"/>
      <c r="OZZ80" s="473"/>
      <c r="PAA80" s="473"/>
      <c r="PAB80" s="473"/>
      <c r="PAC80" s="473"/>
      <c r="PAD80" s="473"/>
      <c r="PAE80" s="473"/>
      <c r="PAF80" s="473"/>
      <c r="PAG80" s="473"/>
      <c r="PAH80" s="473"/>
      <c r="PAI80" s="473"/>
      <c r="PAJ80" s="473"/>
      <c r="PAK80" s="473"/>
      <c r="PAL80" s="473"/>
      <c r="PAM80" s="473"/>
      <c r="PAN80" s="473"/>
      <c r="PAO80" s="473"/>
      <c r="PAP80" s="473"/>
      <c r="PAQ80" s="473"/>
      <c r="PAR80" s="473"/>
      <c r="PAS80" s="473"/>
      <c r="PAT80" s="473"/>
      <c r="PAU80" s="473"/>
      <c r="PAV80" s="473"/>
      <c r="PAW80" s="473"/>
      <c r="PAX80" s="473"/>
      <c r="PAY80" s="473"/>
      <c r="PAZ80" s="473"/>
      <c r="PBA80" s="473"/>
      <c r="PBB80" s="473"/>
      <c r="PBC80" s="473"/>
      <c r="PBD80" s="473"/>
      <c r="PBE80" s="473"/>
      <c r="PBF80" s="473"/>
      <c r="PBG80" s="473"/>
      <c r="PBH80" s="473"/>
      <c r="PBI80" s="473"/>
      <c r="PBJ80" s="473"/>
      <c r="PBK80" s="473"/>
      <c r="PBL80" s="473"/>
      <c r="PBM80" s="473"/>
      <c r="PBN80" s="473"/>
      <c r="PBO80" s="473"/>
      <c r="PBP80" s="473"/>
      <c r="PBQ80" s="473"/>
      <c r="PBR80" s="473"/>
      <c r="PBS80" s="473"/>
      <c r="PBT80" s="473"/>
      <c r="PBU80" s="473"/>
      <c r="PBV80" s="473"/>
      <c r="PBW80" s="473"/>
      <c r="PBX80" s="473"/>
      <c r="PBY80" s="473"/>
      <c r="PBZ80" s="473"/>
      <c r="PCA80" s="473"/>
      <c r="PCB80" s="473"/>
      <c r="PCC80" s="473"/>
      <c r="PCD80" s="473"/>
      <c r="PCE80" s="473"/>
      <c r="PCF80" s="473"/>
      <c r="PCG80" s="473"/>
      <c r="PCH80" s="473"/>
      <c r="PCI80" s="473"/>
      <c r="PCJ80" s="473"/>
      <c r="PCK80" s="473"/>
      <c r="PCL80" s="473"/>
      <c r="PCM80" s="473"/>
      <c r="PCN80" s="473"/>
      <c r="PCO80" s="473"/>
      <c r="PCP80" s="473"/>
      <c r="PCQ80" s="473"/>
      <c r="PCR80" s="473"/>
      <c r="PCS80" s="473"/>
      <c r="PCT80" s="473"/>
      <c r="PCU80" s="473"/>
      <c r="PCV80" s="473"/>
      <c r="PCW80" s="473"/>
      <c r="PCX80" s="473"/>
      <c r="PCY80" s="473"/>
      <c r="PCZ80" s="473"/>
      <c r="PDA80" s="473"/>
      <c r="PDB80" s="473"/>
      <c r="PDC80" s="473"/>
      <c r="PDD80" s="473"/>
      <c r="PDE80" s="473"/>
      <c r="PDF80" s="473"/>
      <c r="PDG80" s="473"/>
      <c r="PDH80" s="473"/>
      <c r="PDI80" s="473"/>
      <c r="PDJ80" s="473"/>
      <c r="PDK80" s="473"/>
      <c r="PDL80" s="473"/>
      <c r="PDM80" s="473"/>
      <c r="PDN80" s="473"/>
      <c r="PDO80" s="473"/>
      <c r="PDP80" s="473"/>
      <c r="PDQ80" s="473"/>
      <c r="PDR80" s="473"/>
      <c r="PDS80" s="473"/>
      <c r="PDT80" s="473"/>
      <c r="PDU80" s="473"/>
      <c r="PDV80" s="473"/>
      <c r="PDW80" s="473"/>
      <c r="PDX80" s="473"/>
      <c r="PDY80" s="473"/>
      <c r="PDZ80" s="473"/>
      <c r="PEA80" s="473"/>
      <c r="PEB80" s="473"/>
      <c r="PEC80" s="473"/>
      <c r="PED80" s="473"/>
      <c r="PEE80" s="473"/>
      <c r="PEF80" s="473"/>
      <c r="PEG80" s="473"/>
      <c r="PEH80" s="473"/>
      <c r="PEI80" s="473"/>
      <c r="PEJ80" s="473"/>
      <c r="PEK80" s="473"/>
      <c r="PEL80" s="473"/>
      <c r="PEM80" s="473"/>
      <c r="PEN80" s="473"/>
      <c r="PEO80" s="473"/>
      <c r="PEP80" s="473"/>
      <c r="PEQ80" s="473"/>
      <c r="PER80" s="473"/>
      <c r="PES80" s="473"/>
      <c r="PET80" s="473"/>
      <c r="PEU80" s="473"/>
      <c r="PEV80" s="473"/>
      <c r="PEW80" s="473"/>
      <c r="PEX80" s="473"/>
      <c r="PEY80" s="473"/>
      <c r="PEZ80" s="473"/>
      <c r="PFA80" s="473"/>
      <c r="PFB80" s="473"/>
      <c r="PFC80" s="473"/>
      <c r="PFD80" s="473"/>
      <c r="PFE80" s="473"/>
      <c r="PFF80" s="473"/>
      <c r="PFG80" s="473"/>
      <c r="PFH80" s="473"/>
      <c r="PFI80" s="473"/>
      <c r="PFJ80" s="473"/>
      <c r="PFK80" s="473"/>
      <c r="PFL80" s="473"/>
      <c r="PFM80" s="473"/>
      <c r="PFN80" s="473"/>
      <c r="PFO80" s="473"/>
      <c r="PFP80" s="473"/>
      <c r="PFQ80" s="473"/>
      <c r="PFR80" s="473"/>
      <c r="PFS80" s="473"/>
      <c r="PFT80" s="473"/>
      <c r="PFU80" s="473"/>
      <c r="PFV80" s="473"/>
      <c r="PFW80" s="473"/>
      <c r="PFX80" s="473"/>
      <c r="PFY80" s="473"/>
      <c r="PFZ80" s="473"/>
      <c r="PGA80" s="473"/>
      <c r="PGB80" s="473"/>
      <c r="PGC80" s="473"/>
      <c r="PGD80" s="473"/>
      <c r="PGE80" s="473"/>
      <c r="PGF80" s="473"/>
      <c r="PGG80" s="473"/>
      <c r="PGH80" s="473"/>
      <c r="PGI80" s="473"/>
      <c r="PGJ80" s="473"/>
      <c r="PGK80" s="473"/>
      <c r="PGL80" s="473"/>
      <c r="PGM80" s="473"/>
      <c r="PGN80" s="473"/>
      <c r="PGO80" s="473"/>
      <c r="PGP80" s="473"/>
      <c r="PGQ80" s="473"/>
      <c r="PGR80" s="473"/>
      <c r="PGS80" s="473"/>
      <c r="PGT80" s="473"/>
      <c r="PGU80" s="473"/>
      <c r="PGV80" s="473"/>
      <c r="PGW80" s="473"/>
      <c r="PGX80" s="473"/>
      <c r="PGY80" s="473"/>
      <c r="PGZ80" s="473"/>
      <c r="PHA80" s="473"/>
      <c r="PHB80" s="473"/>
      <c r="PHC80" s="473"/>
      <c r="PHD80" s="473"/>
      <c r="PHE80" s="473"/>
      <c r="PHF80" s="473"/>
      <c r="PHG80" s="473"/>
      <c r="PHH80" s="473"/>
      <c r="PHI80" s="473"/>
      <c r="PHJ80" s="473"/>
      <c r="PHK80" s="473"/>
      <c r="PHL80" s="473"/>
      <c r="PHM80" s="473"/>
      <c r="PHN80" s="473"/>
      <c r="PHO80" s="473"/>
      <c r="PHP80" s="473"/>
      <c r="PHQ80" s="473"/>
      <c r="PHR80" s="473"/>
      <c r="PHS80" s="473"/>
      <c r="PHT80" s="473"/>
      <c r="PHU80" s="473"/>
      <c r="PHV80" s="473"/>
      <c r="PHW80" s="473"/>
      <c r="PHX80" s="473"/>
      <c r="PHY80" s="473"/>
      <c r="PHZ80" s="473"/>
      <c r="PIA80" s="473"/>
      <c r="PIB80" s="473"/>
      <c r="PIC80" s="473"/>
      <c r="PID80" s="473"/>
      <c r="PIE80" s="473"/>
      <c r="PIF80" s="473"/>
      <c r="PIG80" s="473"/>
      <c r="PIH80" s="473"/>
      <c r="PII80" s="473"/>
      <c r="PIJ80" s="473"/>
      <c r="PIK80" s="473"/>
      <c r="PIL80" s="473"/>
      <c r="PIM80" s="473"/>
      <c r="PIN80" s="473"/>
      <c r="PIO80" s="473"/>
      <c r="PIP80" s="473"/>
      <c r="PIQ80" s="473"/>
      <c r="PIR80" s="473"/>
      <c r="PIS80" s="473"/>
      <c r="PIT80" s="473"/>
      <c r="PIU80" s="473"/>
      <c r="PIV80" s="473"/>
      <c r="PIW80" s="473"/>
      <c r="PIX80" s="473"/>
      <c r="PIY80" s="473"/>
      <c r="PIZ80" s="473"/>
      <c r="PJA80" s="473"/>
      <c r="PJB80" s="473"/>
      <c r="PJC80" s="473"/>
      <c r="PJD80" s="473"/>
      <c r="PJE80" s="473"/>
      <c r="PJF80" s="473"/>
      <c r="PJG80" s="473"/>
      <c r="PJH80" s="473"/>
      <c r="PJI80" s="473"/>
      <c r="PJJ80" s="473"/>
      <c r="PJK80" s="473"/>
      <c r="PJL80" s="473"/>
      <c r="PJM80" s="473"/>
      <c r="PJN80" s="473"/>
      <c r="PJO80" s="473"/>
      <c r="PJP80" s="473"/>
      <c r="PJQ80" s="473"/>
      <c r="PJR80" s="473"/>
      <c r="PJS80" s="473"/>
      <c r="PJT80" s="473"/>
      <c r="PJU80" s="473"/>
      <c r="PJV80" s="473"/>
      <c r="PJW80" s="473"/>
      <c r="PJX80" s="473"/>
      <c r="PJY80" s="473"/>
      <c r="PJZ80" s="473"/>
      <c r="PKA80" s="473"/>
      <c r="PKB80" s="473"/>
      <c r="PKC80" s="473"/>
      <c r="PKD80" s="473"/>
      <c r="PKE80" s="473"/>
      <c r="PKF80" s="473"/>
      <c r="PKG80" s="473"/>
      <c r="PKH80" s="473"/>
      <c r="PKI80" s="473"/>
      <c r="PKJ80" s="473"/>
      <c r="PKK80" s="473"/>
      <c r="PKL80" s="473"/>
      <c r="PKM80" s="473"/>
      <c r="PKN80" s="473"/>
      <c r="PKO80" s="473"/>
      <c r="PKP80" s="473"/>
      <c r="PKQ80" s="473"/>
      <c r="PKR80" s="473"/>
      <c r="PKS80" s="473"/>
      <c r="PKT80" s="473"/>
      <c r="PKU80" s="473"/>
      <c r="PKV80" s="473"/>
      <c r="PKW80" s="473"/>
      <c r="PKX80" s="473"/>
      <c r="PKY80" s="473"/>
      <c r="PKZ80" s="473"/>
      <c r="PLA80" s="473"/>
      <c r="PLB80" s="473"/>
      <c r="PLC80" s="473"/>
      <c r="PLD80" s="473"/>
      <c r="PLE80" s="473"/>
      <c r="PLF80" s="473"/>
      <c r="PLG80" s="473"/>
      <c r="PLH80" s="473"/>
      <c r="PLI80" s="473"/>
      <c r="PLJ80" s="473"/>
      <c r="PLK80" s="473"/>
      <c r="PLL80" s="473"/>
      <c r="PLM80" s="473"/>
      <c r="PLN80" s="473"/>
      <c r="PLO80" s="473"/>
      <c r="PLP80" s="473"/>
      <c r="PLQ80" s="473"/>
      <c r="PLR80" s="473"/>
      <c r="PLS80" s="473"/>
      <c r="PLT80" s="473"/>
      <c r="PLU80" s="473"/>
      <c r="PLV80" s="473"/>
      <c r="PLW80" s="473"/>
      <c r="PLX80" s="473"/>
      <c r="PLY80" s="473"/>
      <c r="PLZ80" s="473"/>
      <c r="PMA80" s="473"/>
      <c r="PMB80" s="473"/>
      <c r="PMC80" s="473"/>
      <c r="PMD80" s="473"/>
      <c r="PME80" s="473"/>
      <c r="PMF80" s="473"/>
      <c r="PMG80" s="473"/>
      <c r="PMH80" s="473"/>
      <c r="PMI80" s="473"/>
      <c r="PMJ80" s="473"/>
      <c r="PMK80" s="473"/>
      <c r="PML80" s="473"/>
      <c r="PMM80" s="473"/>
      <c r="PMN80" s="473"/>
      <c r="PMO80" s="473"/>
      <c r="PMP80" s="473"/>
      <c r="PMQ80" s="473"/>
      <c r="PMR80" s="473"/>
      <c r="PMS80" s="473"/>
      <c r="PMT80" s="473"/>
      <c r="PMU80" s="473"/>
      <c r="PMV80" s="473"/>
      <c r="PMW80" s="473"/>
      <c r="PMX80" s="473"/>
      <c r="PMY80" s="473"/>
      <c r="PMZ80" s="473"/>
      <c r="PNA80" s="473"/>
      <c r="PNB80" s="473"/>
      <c r="PNC80" s="473"/>
      <c r="PND80" s="473"/>
      <c r="PNE80" s="473"/>
      <c r="PNF80" s="473"/>
      <c r="PNG80" s="473"/>
      <c r="PNH80" s="473"/>
      <c r="PNI80" s="473"/>
      <c r="PNJ80" s="473"/>
      <c r="PNK80" s="473"/>
      <c r="PNL80" s="473"/>
      <c r="PNM80" s="473"/>
      <c r="PNN80" s="473"/>
      <c r="PNO80" s="473"/>
      <c r="PNP80" s="473"/>
      <c r="PNQ80" s="473"/>
      <c r="PNR80" s="473"/>
      <c r="PNS80" s="473"/>
      <c r="PNT80" s="473"/>
      <c r="PNU80" s="473"/>
      <c r="PNV80" s="473"/>
      <c r="PNW80" s="473"/>
      <c r="PNX80" s="473"/>
      <c r="PNY80" s="473"/>
      <c r="PNZ80" s="473"/>
      <c r="POA80" s="473"/>
      <c r="POB80" s="473"/>
      <c r="POC80" s="473"/>
      <c r="POD80" s="473"/>
      <c r="POE80" s="473"/>
      <c r="POF80" s="473"/>
      <c r="POG80" s="473"/>
      <c r="POH80" s="473"/>
      <c r="POI80" s="473"/>
      <c r="POJ80" s="473"/>
      <c r="POK80" s="473"/>
      <c r="POL80" s="473"/>
      <c r="POM80" s="473"/>
      <c r="PON80" s="473"/>
      <c r="POO80" s="473"/>
      <c r="POP80" s="473"/>
      <c r="POQ80" s="473"/>
      <c r="POR80" s="473"/>
      <c r="POS80" s="473"/>
      <c r="POT80" s="473"/>
      <c r="POU80" s="473"/>
      <c r="POV80" s="473"/>
      <c r="POW80" s="473"/>
      <c r="POX80" s="473"/>
      <c r="POY80" s="473"/>
      <c r="POZ80" s="473"/>
      <c r="PPA80" s="473"/>
      <c r="PPB80" s="473"/>
      <c r="PPC80" s="473"/>
      <c r="PPD80" s="473"/>
      <c r="PPE80" s="473"/>
      <c r="PPF80" s="473"/>
      <c r="PPG80" s="473"/>
      <c r="PPH80" s="473"/>
      <c r="PPI80" s="473"/>
      <c r="PPJ80" s="473"/>
      <c r="PPK80" s="473"/>
      <c r="PPL80" s="473"/>
      <c r="PPM80" s="473"/>
      <c r="PPN80" s="473"/>
      <c r="PPO80" s="473"/>
      <c r="PPP80" s="473"/>
      <c r="PPQ80" s="473"/>
      <c r="PPR80" s="473"/>
      <c r="PPS80" s="473"/>
      <c r="PPT80" s="473"/>
      <c r="PPU80" s="473"/>
      <c r="PPV80" s="473"/>
      <c r="PPW80" s="473"/>
      <c r="PPX80" s="473"/>
      <c r="PPY80" s="473"/>
      <c r="PPZ80" s="473"/>
      <c r="PQA80" s="473"/>
      <c r="PQB80" s="473"/>
      <c r="PQC80" s="473"/>
      <c r="PQD80" s="473"/>
      <c r="PQE80" s="473"/>
      <c r="PQF80" s="473"/>
      <c r="PQG80" s="473"/>
      <c r="PQH80" s="473"/>
      <c r="PQI80" s="473"/>
      <c r="PQJ80" s="473"/>
      <c r="PQK80" s="473"/>
      <c r="PQL80" s="473"/>
      <c r="PQM80" s="473"/>
      <c r="PQN80" s="473"/>
      <c r="PQO80" s="473"/>
      <c r="PQP80" s="473"/>
      <c r="PQQ80" s="473"/>
      <c r="PQR80" s="473"/>
      <c r="PQS80" s="473"/>
      <c r="PQT80" s="473"/>
      <c r="PQU80" s="473"/>
      <c r="PQV80" s="473"/>
      <c r="PQW80" s="473"/>
      <c r="PQX80" s="473"/>
      <c r="PQY80" s="473"/>
      <c r="PQZ80" s="473"/>
      <c r="PRA80" s="473"/>
      <c r="PRB80" s="473"/>
      <c r="PRC80" s="473"/>
      <c r="PRD80" s="473"/>
      <c r="PRE80" s="473"/>
      <c r="PRF80" s="473"/>
      <c r="PRG80" s="473"/>
      <c r="PRH80" s="473"/>
      <c r="PRI80" s="473"/>
      <c r="PRJ80" s="473"/>
      <c r="PRK80" s="473"/>
      <c r="PRL80" s="473"/>
      <c r="PRM80" s="473"/>
      <c r="PRN80" s="473"/>
      <c r="PRO80" s="473"/>
      <c r="PRP80" s="473"/>
      <c r="PRQ80" s="473"/>
      <c r="PRR80" s="473"/>
      <c r="PRS80" s="473"/>
      <c r="PRT80" s="473"/>
      <c r="PRU80" s="473"/>
      <c r="PRV80" s="473"/>
      <c r="PRW80" s="473"/>
      <c r="PRX80" s="473"/>
      <c r="PRY80" s="473"/>
      <c r="PRZ80" s="473"/>
      <c r="PSA80" s="473"/>
      <c r="PSB80" s="473"/>
      <c r="PSC80" s="473"/>
      <c r="PSD80" s="473"/>
      <c r="PSE80" s="473"/>
      <c r="PSF80" s="473"/>
      <c r="PSG80" s="473"/>
      <c r="PSH80" s="473"/>
      <c r="PSI80" s="473"/>
      <c r="PSJ80" s="473"/>
      <c r="PSK80" s="473"/>
      <c r="PSL80" s="473"/>
      <c r="PSM80" s="473"/>
      <c r="PSN80" s="473"/>
      <c r="PSO80" s="473"/>
      <c r="PSP80" s="473"/>
      <c r="PSQ80" s="473"/>
      <c r="PSR80" s="473"/>
      <c r="PSS80" s="473"/>
      <c r="PST80" s="473"/>
      <c r="PSU80" s="473"/>
      <c r="PSV80" s="473"/>
      <c r="PSW80" s="473"/>
      <c r="PSX80" s="473"/>
      <c r="PSY80" s="473"/>
      <c r="PSZ80" s="473"/>
      <c r="PTA80" s="473"/>
      <c r="PTB80" s="473"/>
      <c r="PTC80" s="473"/>
      <c r="PTD80" s="473"/>
      <c r="PTE80" s="473"/>
      <c r="PTF80" s="473"/>
      <c r="PTG80" s="473"/>
      <c r="PTH80" s="473"/>
      <c r="PTI80" s="473"/>
      <c r="PTJ80" s="473"/>
      <c r="PTK80" s="473"/>
      <c r="PTL80" s="473"/>
      <c r="PTM80" s="473"/>
      <c r="PTN80" s="473"/>
      <c r="PTO80" s="473"/>
      <c r="PTP80" s="473"/>
      <c r="PTQ80" s="473"/>
      <c r="PTR80" s="473"/>
      <c r="PTS80" s="473"/>
      <c r="PTT80" s="473"/>
      <c r="PTU80" s="473"/>
      <c r="PTV80" s="473"/>
      <c r="PTW80" s="473"/>
      <c r="PTX80" s="473"/>
      <c r="PTY80" s="473"/>
      <c r="PTZ80" s="473"/>
      <c r="PUA80" s="473"/>
      <c r="PUB80" s="473"/>
      <c r="PUC80" s="473"/>
      <c r="PUD80" s="473"/>
      <c r="PUE80" s="473"/>
      <c r="PUF80" s="473"/>
      <c r="PUG80" s="473"/>
      <c r="PUH80" s="473"/>
      <c r="PUI80" s="473"/>
      <c r="PUJ80" s="473"/>
      <c r="PUK80" s="473"/>
      <c r="PUL80" s="473"/>
      <c r="PUM80" s="473"/>
      <c r="PUN80" s="473"/>
      <c r="PUO80" s="473"/>
      <c r="PUP80" s="473"/>
      <c r="PUQ80" s="473"/>
      <c r="PUR80" s="473"/>
      <c r="PUS80" s="473"/>
      <c r="PUT80" s="473"/>
      <c r="PUU80" s="473"/>
      <c r="PUV80" s="473"/>
      <c r="PUW80" s="473"/>
      <c r="PUX80" s="473"/>
      <c r="PUY80" s="473"/>
      <c r="PUZ80" s="473"/>
      <c r="PVA80" s="473"/>
      <c r="PVB80" s="473"/>
      <c r="PVC80" s="473"/>
      <c r="PVD80" s="473"/>
      <c r="PVE80" s="473"/>
      <c r="PVF80" s="473"/>
      <c r="PVG80" s="473"/>
      <c r="PVH80" s="473"/>
      <c r="PVI80" s="473"/>
      <c r="PVJ80" s="473"/>
      <c r="PVK80" s="473"/>
      <c r="PVL80" s="473"/>
      <c r="PVM80" s="473"/>
      <c r="PVN80" s="473"/>
      <c r="PVO80" s="473"/>
      <c r="PVP80" s="473"/>
      <c r="PVQ80" s="473"/>
      <c r="PVR80" s="473"/>
      <c r="PVS80" s="473"/>
      <c r="PVT80" s="473"/>
      <c r="PVU80" s="473"/>
      <c r="PVV80" s="473"/>
      <c r="PVW80" s="473"/>
      <c r="PVX80" s="473"/>
      <c r="PVY80" s="473"/>
      <c r="PVZ80" s="473"/>
      <c r="PWA80" s="473"/>
      <c r="PWB80" s="473"/>
      <c r="PWC80" s="473"/>
      <c r="PWD80" s="473"/>
      <c r="PWE80" s="473"/>
      <c r="PWF80" s="473"/>
      <c r="PWG80" s="473"/>
      <c r="PWH80" s="473"/>
      <c r="PWI80" s="473"/>
      <c r="PWJ80" s="473"/>
      <c r="PWK80" s="473"/>
      <c r="PWL80" s="473"/>
      <c r="PWM80" s="473"/>
      <c r="PWN80" s="473"/>
      <c r="PWO80" s="473"/>
      <c r="PWP80" s="473"/>
      <c r="PWQ80" s="473"/>
      <c r="PWR80" s="473"/>
      <c r="PWS80" s="473"/>
      <c r="PWT80" s="473"/>
      <c r="PWU80" s="473"/>
      <c r="PWV80" s="473"/>
      <c r="PWW80" s="473"/>
      <c r="PWX80" s="473"/>
      <c r="PWY80" s="473"/>
      <c r="PWZ80" s="473"/>
      <c r="PXA80" s="473"/>
      <c r="PXB80" s="473"/>
      <c r="PXC80" s="473"/>
      <c r="PXD80" s="473"/>
      <c r="PXE80" s="473"/>
      <c r="PXF80" s="473"/>
      <c r="PXG80" s="473"/>
      <c r="PXH80" s="473"/>
      <c r="PXI80" s="473"/>
      <c r="PXJ80" s="473"/>
      <c r="PXK80" s="473"/>
      <c r="PXL80" s="473"/>
      <c r="PXM80" s="473"/>
      <c r="PXN80" s="473"/>
      <c r="PXO80" s="473"/>
      <c r="PXP80" s="473"/>
      <c r="PXQ80" s="473"/>
      <c r="PXR80" s="473"/>
      <c r="PXS80" s="473"/>
      <c r="PXT80" s="473"/>
      <c r="PXU80" s="473"/>
      <c r="PXV80" s="473"/>
      <c r="PXW80" s="473"/>
      <c r="PXX80" s="473"/>
      <c r="PXY80" s="473"/>
      <c r="PXZ80" s="473"/>
      <c r="PYA80" s="473"/>
      <c r="PYB80" s="473"/>
      <c r="PYC80" s="473"/>
      <c r="PYD80" s="473"/>
      <c r="PYE80" s="473"/>
      <c r="PYF80" s="473"/>
      <c r="PYG80" s="473"/>
      <c r="PYH80" s="473"/>
      <c r="PYI80" s="473"/>
      <c r="PYJ80" s="473"/>
      <c r="PYK80" s="473"/>
      <c r="PYL80" s="473"/>
      <c r="PYM80" s="473"/>
      <c r="PYN80" s="473"/>
      <c r="PYO80" s="473"/>
      <c r="PYP80" s="473"/>
      <c r="PYQ80" s="473"/>
      <c r="PYR80" s="473"/>
      <c r="PYS80" s="473"/>
      <c r="PYT80" s="473"/>
      <c r="PYU80" s="473"/>
      <c r="PYV80" s="473"/>
      <c r="PYW80" s="473"/>
      <c r="PYX80" s="473"/>
      <c r="PYY80" s="473"/>
      <c r="PYZ80" s="473"/>
      <c r="PZA80" s="473"/>
      <c r="PZB80" s="473"/>
      <c r="PZC80" s="473"/>
      <c r="PZD80" s="473"/>
      <c r="PZE80" s="473"/>
      <c r="PZF80" s="473"/>
      <c r="PZG80" s="473"/>
      <c r="PZH80" s="473"/>
      <c r="PZI80" s="473"/>
      <c r="PZJ80" s="473"/>
      <c r="PZK80" s="473"/>
      <c r="PZL80" s="473"/>
      <c r="PZM80" s="473"/>
      <c r="PZN80" s="473"/>
      <c r="PZO80" s="473"/>
      <c r="PZP80" s="473"/>
      <c r="PZQ80" s="473"/>
      <c r="PZR80" s="473"/>
      <c r="PZS80" s="473"/>
      <c r="PZT80" s="473"/>
      <c r="PZU80" s="473"/>
      <c r="PZV80" s="473"/>
      <c r="PZW80" s="473"/>
      <c r="PZX80" s="473"/>
      <c r="PZY80" s="473"/>
      <c r="PZZ80" s="473"/>
      <c r="QAA80" s="473"/>
      <c r="QAB80" s="473"/>
      <c r="QAC80" s="473"/>
      <c r="QAD80" s="473"/>
      <c r="QAE80" s="473"/>
      <c r="QAF80" s="473"/>
      <c r="QAG80" s="473"/>
      <c r="QAH80" s="473"/>
      <c r="QAI80" s="473"/>
      <c r="QAJ80" s="473"/>
      <c r="QAK80" s="473"/>
      <c r="QAL80" s="473"/>
      <c r="QAM80" s="473"/>
      <c r="QAN80" s="473"/>
      <c r="QAO80" s="473"/>
      <c r="QAP80" s="473"/>
      <c r="QAQ80" s="473"/>
      <c r="QAR80" s="473"/>
      <c r="QAS80" s="473"/>
      <c r="QAT80" s="473"/>
      <c r="QAU80" s="473"/>
      <c r="QAV80" s="473"/>
      <c r="QAW80" s="473"/>
      <c r="QAX80" s="473"/>
      <c r="QAY80" s="473"/>
      <c r="QAZ80" s="473"/>
      <c r="QBA80" s="473"/>
      <c r="QBB80" s="473"/>
      <c r="QBC80" s="473"/>
      <c r="QBD80" s="473"/>
      <c r="QBE80" s="473"/>
      <c r="QBF80" s="473"/>
      <c r="QBG80" s="473"/>
      <c r="QBH80" s="473"/>
      <c r="QBI80" s="473"/>
      <c r="QBJ80" s="473"/>
      <c r="QBK80" s="473"/>
      <c r="QBL80" s="473"/>
      <c r="QBM80" s="473"/>
      <c r="QBN80" s="473"/>
      <c r="QBO80" s="473"/>
      <c r="QBP80" s="473"/>
      <c r="QBQ80" s="473"/>
      <c r="QBR80" s="473"/>
      <c r="QBS80" s="473"/>
      <c r="QBT80" s="473"/>
      <c r="QBU80" s="473"/>
      <c r="QBV80" s="473"/>
      <c r="QBW80" s="473"/>
      <c r="QBX80" s="473"/>
      <c r="QBY80" s="473"/>
      <c r="QBZ80" s="473"/>
      <c r="QCA80" s="473"/>
      <c r="QCB80" s="473"/>
      <c r="QCC80" s="473"/>
      <c r="QCD80" s="473"/>
      <c r="QCE80" s="473"/>
      <c r="QCF80" s="473"/>
      <c r="QCG80" s="473"/>
      <c r="QCH80" s="473"/>
      <c r="QCI80" s="473"/>
      <c r="QCJ80" s="473"/>
      <c r="QCK80" s="473"/>
      <c r="QCL80" s="473"/>
      <c r="QCM80" s="473"/>
      <c r="QCN80" s="473"/>
      <c r="QCO80" s="473"/>
      <c r="QCP80" s="473"/>
      <c r="QCQ80" s="473"/>
      <c r="QCR80" s="473"/>
      <c r="QCS80" s="473"/>
      <c r="QCT80" s="473"/>
      <c r="QCU80" s="473"/>
      <c r="QCV80" s="473"/>
      <c r="QCW80" s="473"/>
      <c r="QCX80" s="473"/>
      <c r="QCY80" s="473"/>
      <c r="QCZ80" s="473"/>
      <c r="QDA80" s="473"/>
      <c r="QDB80" s="473"/>
      <c r="QDC80" s="473"/>
      <c r="QDD80" s="473"/>
      <c r="QDE80" s="473"/>
      <c r="QDF80" s="473"/>
      <c r="QDG80" s="473"/>
      <c r="QDH80" s="473"/>
      <c r="QDI80" s="473"/>
      <c r="QDJ80" s="473"/>
      <c r="QDK80" s="473"/>
      <c r="QDL80" s="473"/>
      <c r="QDM80" s="473"/>
      <c r="QDN80" s="473"/>
      <c r="QDO80" s="473"/>
      <c r="QDP80" s="473"/>
      <c r="QDQ80" s="473"/>
      <c r="QDR80" s="473"/>
      <c r="QDS80" s="473"/>
      <c r="QDT80" s="473"/>
      <c r="QDU80" s="473"/>
      <c r="QDV80" s="473"/>
      <c r="QDW80" s="473"/>
      <c r="QDX80" s="473"/>
      <c r="QDY80" s="473"/>
      <c r="QDZ80" s="473"/>
      <c r="QEA80" s="473"/>
      <c r="QEB80" s="473"/>
      <c r="QEC80" s="473"/>
      <c r="QED80" s="473"/>
      <c r="QEE80" s="473"/>
      <c r="QEF80" s="473"/>
      <c r="QEG80" s="473"/>
      <c r="QEH80" s="473"/>
      <c r="QEI80" s="473"/>
      <c r="QEJ80" s="473"/>
      <c r="QEK80" s="473"/>
      <c r="QEL80" s="473"/>
      <c r="QEM80" s="473"/>
      <c r="QEN80" s="473"/>
      <c r="QEO80" s="473"/>
      <c r="QEP80" s="473"/>
      <c r="QEQ80" s="473"/>
      <c r="QER80" s="473"/>
      <c r="QES80" s="473"/>
      <c r="QET80" s="473"/>
      <c r="QEU80" s="473"/>
      <c r="QEV80" s="473"/>
      <c r="QEW80" s="473"/>
      <c r="QEX80" s="473"/>
      <c r="QEY80" s="473"/>
      <c r="QEZ80" s="473"/>
      <c r="QFA80" s="473"/>
      <c r="QFB80" s="473"/>
      <c r="QFC80" s="473"/>
      <c r="QFD80" s="473"/>
      <c r="QFE80" s="473"/>
      <c r="QFF80" s="473"/>
      <c r="QFG80" s="473"/>
      <c r="QFH80" s="473"/>
      <c r="QFI80" s="473"/>
      <c r="QFJ80" s="473"/>
      <c r="QFK80" s="473"/>
      <c r="QFL80" s="473"/>
      <c r="QFM80" s="473"/>
      <c r="QFN80" s="473"/>
      <c r="QFO80" s="473"/>
      <c r="QFP80" s="473"/>
      <c r="QFQ80" s="473"/>
      <c r="QFR80" s="473"/>
      <c r="QFS80" s="473"/>
      <c r="QFT80" s="473"/>
      <c r="QFU80" s="473"/>
      <c r="QFV80" s="473"/>
      <c r="QFW80" s="473"/>
      <c r="QFX80" s="473"/>
      <c r="QFY80" s="473"/>
      <c r="QFZ80" s="473"/>
      <c r="QGA80" s="473"/>
      <c r="QGB80" s="473"/>
      <c r="QGC80" s="473"/>
      <c r="QGD80" s="473"/>
      <c r="QGE80" s="473"/>
      <c r="QGF80" s="473"/>
      <c r="QGG80" s="473"/>
      <c r="QGH80" s="473"/>
      <c r="QGI80" s="473"/>
      <c r="QGJ80" s="473"/>
      <c r="QGK80" s="473"/>
      <c r="QGL80" s="473"/>
      <c r="QGM80" s="473"/>
      <c r="QGN80" s="473"/>
      <c r="QGO80" s="473"/>
      <c r="QGP80" s="473"/>
      <c r="QGQ80" s="473"/>
      <c r="QGR80" s="473"/>
      <c r="QGS80" s="473"/>
      <c r="QGT80" s="473"/>
      <c r="QGU80" s="473"/>
      <c r="QGV80" s="473"/>
      <c r="QGW80" s="473"/>
      <c r="QGX80" s="473"/>
      <c r="QGY80" s="473"/>
      <c r="QGZ80" s="473"/>
      <c r="QHA80" s="473"/>
      <c r="QHB80" s="473"/>
      <c r="QHC80" s="473"/>
      <c r="QHD80" s="473"/>
      <c r="QHE80" s="473"/>
      <c r="QHF80" s="473"/>
      <c r="QHG80" s="473"/>
      <c r="QHH80" s="473"/>
      <c r="QHI80" s="473"/>
      <c r="QHJ80" s="473"/>
      <c r="QHK80" s="473"/>
      <c r="QHL80" s="473"/>
      <c r="QHM80" s="473"/>
      <c r="QHN80" s="473"/>
      <c r="QHO80" s="473"/>
      <c r="QHP80" s="473"/>
      <c r="QHQ80" s="473"/>
      <c r="QHR80" s="473"/>
      <c r="QHS80" s="473"/>
      <c r="QHT80" s="473"/>
      <c r="QHU80" s="473"/>
      <c r="QHV80" s="473"/>
      <c r="QHW80" s="473"/>
      <c r="QHX80" s="473"/>
      <c r="QHY80" s="473"/>
      <c r="QHZ80" s="473"/>
      <c r="QIA80" s="473"/>
      <c r="QIB80" s="473"/>
      <c r="QIC80" s="473"/>
      <c r="QID80" s="473"/>
      <c r="QIE80" s="473"/>
      <c r="QIF80" s="473"/>
      <c r="QIG80" s="473"/>
      <c r="QIH80" s="473"/>
      <c r="QII80" s="473"/>
      <c r="QIJ80" s="473"/>
      <c r="QIK80" s="473"/>
      <c r="QIL80" s="473"/>
      <c r="QIM80" s="473"/>
      <c r="QIN80" s="473"/>
      <c r="QIO80" s="473"/>
      <c r="QIP80" s="473"/>
      <c r="QIQ80" s="473"/>
      <c r="QIR80" s="473"/>
      <c r="QIS80" s="473"/>
      <c r="QIT80" s="473"/>
      <c r="QIU80" s="473"/>
      <c r="QIV80" s="473"/>
      <c r="QIW80" s="473"/>
      <c r="QIX80" s="473"/>
      <c r="QIY80" s="473"/>
      <c r="QIZ80" s="473"/>
      <c r="QJA80" s="473"/>
      <c r="QJB80" s="473"/>
      <c r="QJC80" s="473"/>
      <c r="QJD80" s="473"/>
      <c r="QJE80" s="473"/>
      <c r="QJF80" s="473"/>
      <c r="QJG80" s="473"/>
      <c r="QJH80" s="473"/>
      <c r="QJI80" s="473"/>
      <c r="QJJ80" s="473"/>
      <c r="QJK80" s="473"/>
      <c r="QJL80" s="473"/>
      <c r="QJM80" s="473"/>
      <c r="QJN80" s="473"/>
      <c r="QJO80" s="473"/>
      <c r="QJP80" s="473"/>
      <c r="QJQ80" s="473"/>
      <c r="QJR80" s="473"/>
      <c r="QJS80" s="473"/>
      <c r="QJT80" s="473"/>
      <c r="QJU80" s="473"/>
      <c r="QJV80" s="473"/>
      <c r="QJW80" s="473"/>
      <c r="QJX80" s="473"/>
      <c r="QJY80" s="473"/>
      <c r="QJZ80" s="473"/>
      <c r="QKA80" s="473"/>
      <c r="QKB80" s="473"/>
      <c r="QKC80" s="473"/>
      <c r="QKD80" s="473"/>
      <c r="QKE80" s="473"/>
      <c r="QKF80" s="473"/>
      <c r="QKG80" s="473"/>
      <c r="QKH80" s="473"/>
      <c r="QKI80" s="473"/>
      <c r="QKJ80" s="473"/>
      <c r="QKK80" s="473"/>
      <c r="QKL80" s="473"/>
      <c r="QKM80" s="473"/>
      <c r="QKN80" s="473"/>
      <c r="QKO80" s="473"/>
      <c r="QKP80" s="473"/>
      <c r="QKQ80" s="473"/>
      <c r="QKR80" s="473"/>
      <c r="QKS80" s="473"/>
      <c r="QKT80" s="473"/>
      <c r="QKU80" s="473"/>
      <c r="QKV80" s="473"/>
      <c r="QKW80" s="473"/>
      <c r="QKX80" s="473"/>
      <c r="QKY80" s="473"/>
      <c r="QKZ80" s="473"/>
      <c r="QLA80" s="473"/>
      <c r="QLB80" s="473"/>
      <c r="QLC80" s="473"/>
      <c r="QLD80" s="473"/>
      <c r="QLE80" s="473"/>
      <c r="QLF80" s="473"/>
      <c r="QLG80" s="473"/>
      <c r="QLH80" s="473"/>
      <c r="QLI80" s="473"/>
      <c r="QLJ80" s="473"/>
      <c r="QLK80" s="473"/>
      <c r="QLL80" s="473"/>
      <c r="QLM80" s="473"/>
      <c r="QLN80" s="473"/>
      <c r="QLO80" s="473"/>
      <c r="QLP80" s="473"/>
      <c r="QLQ80" s="473"/>
      <c r="QLR80" s="473"/>
      <c r="QLS80" s="473"/>
      <c r="QLT80" s="473"/>
      <c r="QLU80" s="473"/>
      <c r="QLV80" s="473"/>
      <c r="QLW80" s="473"/>
      <c r="QLX80" s="473"/>
      <c r="QLY80" s="473"/>
      <c r="QLZ80" s="473"/>
      <c r="QMA80" s="473"/>
      <c r="QMB80" s="473"/>
      <c r="QMC80" s="473"/>
      <c r="QMD80" s="473"/>
      <c r="QME80" s="473"/>
      <c r="QMF80" s="473"/>
      <c r="QMG80" s="473"/>
      <c r="QMH80" s="473"/>
      <c r="QMI80" s="473"/>
      <c r="QMJ80" s="473"/>
      <c r="QMK80" s="473"/>
      <c r="QML80" s="473"/>
      <c r="QMM80" s="473"/>
      <c r="QMN80" s="473"/>
      <c r="QMO80" s="473"/>
      <c r="QMP80" s="473"/>
      <c r="QMQ80" s="473"/>
      <c r="QMR80" s="473"/>
      <c r="QMS80" s="473"/>
      <c r="QMT80" s="473"/>
      <c r="QMU80" s="473"/>
      <c r="QMV80" s="473"/>
      <c r="QMW80" s="473"/>
      <c r="QMX80" s="473"/>
      <c r="QMY80" s="473"/>
      <c r="QMZ80" s="473"/>
      <c r="QNA80" s="473"/>
      <c r="QNB80" s="473"/>
      <c r="QNC80" s="473"/>
      <c r="QND80" s="473"/>
      <c r="QNE80" s="473"/>
      <c r="QNF80" s="473"/>
      <c r="QNG80" s="473"/>
      <c r="QNH80" s="473"/>
      <c r="QNI80" s="473"/>
      <c r="QNJ80" s="473"/>
      <c r="QNK80" s="473"/>
      <c r="QNL80" s="473"/>
      <c r="QNM80" s="473"/>
      <c r="QNN80" s="473"/>
      <c r="QNO80" s="473"/>
      <c r="QNP80" s="473"/>
      <c r="QNQ80" s="473"/>
      <c r="QNR80" s="473"/>
      <c r="QNS80" s="473"/>
      <c r="QNT80" s="473"/>
      <c r="QNU80" s="473"/>
      <c r="QNV80" s="473"/>
      <c r="QNW80" s="473"/>
      <c r="QNX80" s="473"/>
      <c r="QNY80" s="473"/>
      <c r="QNZ80" s="473"/>
      <c r="QOA80" s="473"/>
      <c r="QOB80" s="473"/>
      <c r="QOC80" s="473"/>
      <c r="QOD80" s="473"/>
      <c r="QOE80" s="473"/>
      <c r="QOF80" s="473"/>
      <c r="QOG80" s="473"/>
      <c r="QOH80" s="473"/>
      <c r="QOI80" s="473"/>
      <c r="QOJ80" s="473"/>
      <c r="QOK80" s="473"/>
      <c r="QOL80" s="473"/>
      <c r="QOM80" s="473"/>
      <c r="QON80" s="473"/>
      <c r="QOO80" s="473"/>
      <c r="QOP80" s="473"/>
      <c r="QOQ80" s="473"/>
      <c r="QOR80" s="473"/>
      <c r="QOS80" s="473"/>
      <c r="QOT80" s="473"/>
      <c r="QOU80" s="473"/>
      <c r="QOV80" s="473"/>
      <c r="QOW80" s="473"/>
      <c r="QOX80" s="473"/>
      <c r="QOY80" s="473"/>
      <c r="QOZ80" s="473"/>
      <c r="QPA80" s="473"/>
      <c r="QPB80" s="473"/>
      <c r="QPC80" s="473"/>
      <c r="QPD80" s="473"/>
      <c r="QPE80" s="473"/>
      <c r="QPF80" s="473"/>
      <c r="QPG80" s="473"/>
      <c r="QPH80" s="473"/>
      <c r="QPI80" s="473"/>
      <c r="QPJ80" s="473"/>
      <c r="QPK80" s="473"/>
      <c r="QPL80" s="473"/>
      <c r="QPM80" s="473"/>
      <c r="QPN80" s="473"/>
      <c r="QPO80" s="473"/>
      <c r="QPP80" s="473"/>
      <c r="QPQ80" s="473"/>
      <c r="QPR80" s="473"/>
      <c r="QPS80" s="473"/>
      <c r="QPT80" s="473"/>
      <c r="QPU80" s="473"/>
      <c r="QPV80" s="473"/>
      <c r="QPW80" s="473"/>
      <c r="QPX80" s="473"/>
      <c r="QPY80" s="473"/>
      <c r="QPZ80" s="473"/>
      <c r="QQA80" s="473"/>
      <c r="QQB80" s="473"/>
      <c r="QQC80" s="473"/>
      <c r="QQD80" s="473"/>
      <c r="QQE80" s="473"/>
      <c r="QQF80" s="473"/>
      <c r="QQG80" s="473"/>
      <c r="QQH80" s="473"/>
      <c r="QQI80" s="473"/>
      <c r="QQJ80" s="473"/>
      <c r="QQK80" s="473"/>
      <c r="QQL80" s="473"/>
      <c r="QQM80" s="473"/>
      <c r="QQN80" s="473"/>
      <c r="QQO80" s="473"/>
      <c r="QQP80" s="473"/>
      <c r="QQQ80" s="473"/>
      <c r="QQR80" s="473"/>
      <c r="QQS80" s="473"/>
      <c r="QQT80" s="473"/>
      <c r="QQU80" s="473"/>
      <c r="QQV80" s="473"/>
      <c r="QQW80" s="473"/>
      <c r="QQX80" s="473"/>
      <c r="QQY80" s="473"/>
      <c r="QQZ80" s="473"/>
      <c r="QRA80" s="473"/>
      <c r="QRB80" s="473"/>
      <c r="QRC80" s="473"/>
      <c r="QRD80" s="473"/>
      <c r="QRE80" s="473"/>
      <c r="QRF80" s="473"/>
      <c r="QRG80" s="473"/>
      <c r="QRH80" s="473"/>
      <c r="QRI80" s="473"/>
      <c r="QRJ80" s="473"/>
      <c r="QRK80" s="473"/>
      <c r="QRL80" s="473"/>
      <c r="QRM80" s="473"/>
      <c r="QRN80" s="473"/>
      <c r="QRO80" s="473"/>
      <c r="QRP80" s="473"/>
      <c r="QRQ80" s="473"/>
      <c r="QRR80" s="473"/>
      <c r="QRS80" s="473"/>
      <c r="QRT80" s="473"/>
      <c r="QRU80" s="473"/>
      <c r="QRV80" s="473"/>
      <c r="QRW80" s="473"/>
      <c r="QRX80" s="473"/>
      <c r="QRY80" s="473"/>
      <c r="QRZ80" s="473"/>
      <c r="QSA80" s="473"/>
      <c r="QSB80" s="473"/>
      <c r="QSC80" s="473"/>
      <c r="QSD80" s="473"/>
      <c r="QSE80" s="473"/>
      <c r="QSF80" s="473"/>
      <c r="QSG80" s="473"/>
      <c r="QSH80" s="473"/>
      <c r="QSI80" s="473"/>
      <c r="QSJ80" s="473"/>
      <c r="QSK80" s="473"/>
      <c r="QSL80" s="473"/>
      <c r="QSM80" s="473"/>
      <c r="QSN80" s="473"/>
      <c r="QSO80" s="473"/>
      <c r="QSP80" s="473"/>
      <c r="QSQ80" s="473"/>
      <c r="QSR80" s="473"/>
      <c r="QSS80" s="473"/>
      <c r="QST80" s="473"/>
      <c r="QSU80" s="473"/>
      <c r="QSV80" s="473"/>
      <c r="QSW80" s="473"/>
      <c r="QSX80" s="473"/>
      <c r="QSY80" s="473"/>
      <c r="QSZ80" s="473"/>
      <c r="QTA80" s="473"/>
      <c r="QTB80" s="473"/>
      <c r="QTC80" s="473"/>
      <c r="QTD80" s="473"/>
      <c r="QTE80" s="473"/>
      <c r="QTF80" s="473"/>
      <c r="QTG80" s="473"/>
      <c r="QTH80" s="473"/>
      <c r="QTI80" s="473"/>
      <c r="QTJ80" s="473"/>
      <c r="QTK80" s="473"/>
      <c r="QTL80" s="473"/>
      <c r="QTM80" s="473"/>
      <c r="QTN80" s="473"/>
      <c r="QTO80" s="473"/>
      <c r="QTP80" s="473"/>
      <c r="QTQ80" s="473"/>
      <c r="QTR80" s="473"/>
      <c r="QTS80" s="473"/>
      <c r="QTT80" s="473"/>
      <c r="QTU80" s="473"/>
      <c r="QTV80" s="473"/>
      <c r="QTW80" s="473"/>
      <c r="QTX80" s="473"/>
      <c r="QTY80" s="473"/>
      <c r="QTZ80" s="473"/>
      <c r="QUA80" s="473"/>
      <c r="QUB80" s="473"/>
      <c r="QUC80" s="473"/>
      <c r="QUD80" s="473"/>
      <c r="QUE80" s="473"/>
      <c r="QUF80" s="473"/>
      <c r="QUG80" s="473"/>
      <c r="QUH80" s="473"/>
      <c r="QUI80" s="473"/>
      <c r="QUJ80" s="473"/>
      <c r="QUK80" s="473"/>
      <c r="QUL80" s="473"/>
      <c r="QUM80" s="473"/>
      <c r="QUN80" s="473"/>
      <c r="QUO80" s="473"/>
      <c r="QUP80" s="473"/>
      <c r="QUQ80" s="473"/>
      <c r="QUR80" s="473"/>
      <c r="QUS80" s="473"/>
      <c r="QUT80" s="473"/>
      <c r="QUU80" s="473"/>
      <c r="QUV80" s="473"/>
      <c r="QUW80" s="473"/>
      <c r="QUX80" s="473"/>
      <c r="QUY80" s="473"/>
      <c r="QUZ80" s="473"/>
      <c r="QVA80" s="473"/>
      <c r="QVB80" s="473"/>
      <c r="QVC80" s="473"/>
      <c r="QVD80" s="473"/>
      <c r="QVE80" s="473"/>
      <c r="QVF80" s="473"/>
      <c r="QVG80" s="473"/>
      <c r="QVH80" s="473"/>
      <c r="QVI80" s="473"/>
      <c r="QVJ80" s="473"/>
      <c r="QVK80" s="473"/>
      <c r="QVL80" s="473"/>
      <c r="QVM80" s="473"/>
      <c r="QVN80" s="473"/>
      <c r="QVO80" s="473"/>
      <c r="QVP80" s="473"/>
      <c r="QVQ80" s="473"/>
      <c r="QVR80" s="473"/>
      <c r="QVS80" s="473"/>
      <c r="QVT80" s="473"/>
      <c r="QVU80" s="473"/>
      <c r="QVV80" s="473"/>
      <c r="QVW80" s="473"/>
      <c r="QVX80" s="473"/>
      <c r="QVY80" s="473"/>
      <c r="QVZ80" s="473"/>
      <c r="QWA80" s="473"/>
      <c r="QWB80" s="473"/>
      <c r="QWC80" s="473"/>
      <c r="QWD80" s="473"/>
      <c r="QWE80" s="473"/>
      <c r="QWF80" s="473"/>
      <c r="QWG80" s="473"/>
      <c r="QWH80" s="473"/>
      <c r="QWI80" s="473"/>
      <c r="QWJ80" s="473"/>
      <c r="QWK80" s="473"/>
      <c r="QWL80" s="473"/>
      <c r="QWM80" s="473"/>
      <c r="QWN80" s="473"/>
      <c r="QWO80" s="473"/>
      <c r="QWP80" s="473"/>
      <c r="QWQ80" s="473"/>
      <c r="QWR80" s="473"/>
      <c r="QWS80" s="473"/>
      <c r="QWT80" s="473"/>
      <c r="QWU80" s="473"/>
      <c r="QWV80" s="473"/>
      <c r="QWW80" s="473"/>
      <c r="QWX80" s="473"/>
      <c r="QWY80" s="473"/>
      <c r="QWZ80" s="473"/>
      <c r="QXA80" s="473"/>
      <c r="QXB80" s="473"/>
      <c r="QXC80" s="473"/>
      <c r="QXD80" s="473"/>
      <c r="QXE80" s="473"/>
      <c r="QXF80" s="473"/>
      <c r="QXG80" s="473"/>
      <c r="QXH80" s="473"/>
      <c r="QXI80" s="473"/>
      <c r="QXJ80" s="473"/>
      <c r="QXK80" s="473"/>
      <c r="QXL80" s="473"/>
      <c r="QXM80" s="473"/>
      <c r="QXN80" s="473"/>
      <c r="QXO80" s="473"/>
      <c r="QXP80" s="473"/>
      <c r="QXQ80" s="473"/>
      <c r="QXR80" s="473"/>
      <c r="QXS80" s="473"/>
      <c r="QXT80" s="473"/>
      <c r="QXU80" s="473"/>
      <c r="QXV80" s="473"/>
      <c r="QXW80" s="473"/>
      <c r="QXX80" s="473"/>
      <c r="QXY80" s="473"/>
      <c r="QXZ80" s="473"/>
      <c r="QYA80" s="473"/>
      <c r="QYB80" s="473"/>
      <c r="QYC80" s="473"/>
      <c r="QYD80" s="473"/>
      <c r="QYE80" s="473"/>
      <c r="QYF80" s="473"/>
      <c r="QYG80" s="473"/>
      <c r="QYH80" s="473"/>
      <c r="QYI80" s="473"/>
      <c r="QYJ80" s="473"/>
      <c r="QYK80" s="473"/>
      <c r="QYL80" s="473"/>
      <c r="QYM80" s="473"/>
      <c r="QYN80" s="473"/>
      <c r="QYO80" s="473"/>
      <c r="QYP80" s="473"/>
      <c r="QYQ80" s="473"/>
      <c r="QYR80" s="473"/>
      <c r="QYS80" s="473"/>
      <c r="QYT80" s="473"/>
      <c r="QYU80" s="473"/>
      <c r="QYV80" s="473"/>
      <c r="QYW80" s="473"/>
      <c r="QYX80" s="473"/>
      <c r="QYY80" s="473"/>
      <c r="QYZ80" s="473"/>
      <c r="QZA80" s="473"/>
      <c r="QZB80" s="473"/>
      <c r="QZC80" s="473"/>
      <c r="QZD80" s="473"/>
      <c r="QZE80" s="473"/>
      <c r="QZF80" s="473"/>
      <c r="QZG80" s="473"/>
      <c r="QZH80" s="473"/>
      <c r="QZI80" s="473"/>
      <c r="QZJ80" s="473"/>
      <c r="QZK80" s="473"/>
      <c r="QZL80" s="473"/>
      <c r="QZM80" s="473"/>
      <c r="QZN80" s="473"/>
      <c r="QZO80" s="473"/>
      <c r="QZP80" s="473"/>
      <c r="QZQ80" s="473"/>
      <c r="QZR80" s="473"/>
      <c r="QZS80" s="473"/>
      <c r="QZT80" s="473"/>
      <c r="QZU80" s="473"/>
      <c r="QZV80" s="473"/>
      <c r="QZW80" s="473"/>
      <c r="QZX80" s="473"/>
      <c r="QZY80" s="473"/>
      <c r="QZZ80" s="473"/>
      <c r="RAA80" s="473"/>
      <c r="RAB80" s="473"/>
      <c r="RAC80" s="473"/>
      <c r="RAD80" s="473"/>
      <c r="RAE80" s="473"/>
      <c r="RAF80" s="473"/>
      <c r="RAG80" s="473"/>
      <c r="RAH80" s="473"/>
      <c r="RAI80" s="473"/>
      <c r="RAJ80" s="473"/>
      <c r="RAK80" s="473"/>
      <c r="RAL80" s="473"/>
      <c r="RAM80" s="473"/>
      <c r="RAN80" s="473"/>
      <c r="RAO80" s="473"/>
      <c r="RAP80" s="473"/>
      <c r="RAQ80" s="473"/>
      <c r="RAR80" s="473"/>
      <c r="RAS80" s="473"/>
      <c r="RAT80" s="473"/>
      <c r="RAU80" s="473"/>
      <c r="RAV80" s="473"/>
      <c r="RAW80" s="473"/>
      <c r="RAX80" s="473"/>
      <c r="RAY80" s="473"/>
      <c r="RAZ80" s="473"/>
      <c r="RBA80" s="473"/>
      <c r="RBB80" s="473"/>
      <c r="RBC80" s="473"/>
      <c r="RBD80" s="473"/>
      <c r="RBE80" s="473"/>
      <c r="RBF80" s="473"/>
      <c r="RBG80" s="473"/>
      <c r="RBH80" s="473"/>
      <c r="RBI80" s="473"/>
      <c r="RBJ80" s="473"/>
      <c r="RBK80" s="473"/>
      <c r="RBL80" s="473"/>
      <c r="RBM80" s="473"/>
      <c r="RBN80" s="473"/>
      <c r="RBO80" s="473"/>
      <c r="RBP80" s="473"/>
      <c r="RBQ80" s="473"/>
      <c r="RBR80" s="473"/>
      <c r="RBS80" s="473"/>
      <c r="RBT80" s="473"/>
      <c r="RBU80" s="473"/>
      <c r="RBV80" s="473"/>
      <c r="RBW80" s="473"/>
      <c r="RBX80" s="473"/>
      <c r="RBY80" s="473"/>
      <c r="RBZ80" s="473"/>
      <c r="RCA80" s="473"/>
      <c r="RCB80" s="473"/>
      <c r="RCC80" s="473"/>
      <c r="RCD80" s="473"/>
      <c r="RCE80" s="473"/>
      <c r="RCF80" s="473"/>
      <c r="RCG80" s="473"/>
      <c r="RCH80" s="473"/>
      <c r="RCI80" s="473"/>
      <c r="RCJ80" s="473"/>
      <c r="RCK80" s="473"/>
      <c r="RCL80" s="473"/>
      <c r="RCM80" s="473"/>
      <c r="RCN80" s="473"/>
      <c r="RCO80" s="473"/>
      <c r="RCP80" s="473"/>
      <c r="RCQ80" s="473"/>
      <c r="RCR80" s="473"/>
      <c r="RCS80" s="473"/>
      <c r="RCT80" s="473"/>
      <c r="RCU80" s="473"/>
      <c r="RCV80" s="473"/>
      <c r="RCW80" s="473"/>
      <c r="RCX80" s="473"/>
      <c r="RCY80" s="473"/>
      <c r="RCZ80" s="473"/>
      <c r="RDA80" s="473"/>
      <c r="RDB80" s="473"/>
      <c r="RDC80" s="473"/>
      <c r="RDD80" s="473"/>
      <c r="RDE80" s="473"/>
      <c r="RDF80" s="473"/>
      <c r="RDG80" s="473"/>
      <c r="RDH80" s="473"/>
      <c r="RDI80" s="473"/>
      <c r="RDJ80" s="473"/>
      <c r="RDK80" s="473"/>
      <c r="RDL80" s="473"/>
      <c r="RDM80" s="473"/>
      <c r="RDN80" s="473"/>
      <c r="RDO80" s="473"/>
      <c r="RDP80" s="473"/>
      <c r="RDQ80" s="473"/>
      <c r="RDR80" s="473"/>
      <c r="RDS80" s="473"/>
      <c r="RDT80" s="473"/>
      <c r="RDU80" s="473"/>
      <c r="RDV80" s="473"/>
      <c r="RDW80" s="473"/>
      <c r="RDX80" s="473"/>
      <c r="RDY80" s="473"/>
      <c r="RDZ80" s="473"/>
      <c r="REA80" s="473"/>
      <c r="REB80" s="473"/>
      <c r="REC80" s="473"/>
      <c r="RED80" s="473"/>
      <c r="REE80" s="473"/>
      <c r="REF80" s="473"/>
      <c r="REG80" s="473"/>
      <c r="REH80" s="473"/>
      <c r="REI80" s="473"/>
      <c r="REJ80" s="473"/>
      <c r="REK80" s="473"/>
      <c r="REL80" s="473"/>
      <c r="REM80" s="473"/>
      <c r="REN80" s="473"/>
      <c r="REO80" s="473"/>
      <c r="REP80" s="473"/>
      <c r="REQ80" s="473"/>
      <c r="RER80" s="473"/>
      <c r="RES80" s="473"/>
      <c r="RET80" s="473"/>
      <c r="REU80" s="473"/>
      <c r="REV80" s="473"/>
      <c r="REW80" s="473"/>
      <c r="REX80" s="473"/>
      <c r="REY80" s="473"/>
      <c r="REZ80" s="473"/>
      <c r="RFA80" s="473"/>
      <c r="RFB80" s="473"/>
      <c r="RFC80" s="473"/>
      <c r="RFD80" s="473"/>
      <c r="RFE80" s="473"/>
      <c r="RFF80" s="473"/>
      <c r="RFG80" s="473"/>
      <c r="RFH80" s="473"/>
      <c r="RFI80" s="473"/>
      <c r="RFJ80" s="473"/>
      <c r="RFK80" s="473"/>
      <c r="RFL80" s="473"/>
      <c r="RFM80" s="473"/>
      <c r="RFN80" s="473"/>
      <c r="RFO80" s="473"/>
      <c r="RFP80" s="473"/>
      <c r="RFQ80" s="473"/>
      <c r="RFR80" s="473"/>
      <c r="RFS80" s="473"/>
      <c r="RFT80" s="473"/>
      <c r="RFU80" s="473"/>
      <c r="RFV80" s="473"/>
      <c r="RFW80" s="473"/>
      <c r="RFX80" s="473"/>
      <c r="RFY80" s="473"/>
      <c r="RFZ80" s="473"/>
      <c r="RGA80" s="473"/>
      <c r="RGB80" s="473"/>
      <c r="RGC80" s="473"/>
      <c r="RGD80" s="473"/>
      <c r="RGE80" s="473"/>
      <c r="RGF80" s="473"/>
      <c r="RGG80" s="473"/>
      <c r="RGH80" s="473"/>
      <c r="RGI80" s="473"/>
      <c r="RGJ80" s="473"/>
      <c r="RGK80" s="473"/>
      <c r="RGL80" s="473"/>
      <c r="RGM80" s="473"/>
      <c r="RGN80" s="473"/>
      <c r="RGO80" s="473"/>
      <c r="RGP80" s="473"/>
      <c r="RGQ80" s="473"/>
      <c r="RGR80" s="473"/>
      <c r="RGS80" s="473"/>
      <c r="RGT80" s="473"/>
      <c r="RGU80" s="473"/>
      <c r="RGV80" s="473"/>
      <c r="RGW80" s="473"/>
      <c r="RGX80" s="473"/>
      <c r="RGY80" s="473"/>
      <c r="RGZ80" s="473"/>
      <c r="RHA80" s="473"/>
      <c r="RHB80" s="473"/>
      <c r="RHC80" s="473"/>
      <c r="RHD80" s="473"/>
      <c r="RHE80" s="473"/>
      <c r="RHF80" s="473"/>
      <c r="RHG80" s="473"/>
      <c r="RHH80" s="473"/>
      <c r="RHI80" s="473"/>
      <c r="RHJ80" s="473"/>
      <c r="RHK80" s="473"/>
      <c r="RHL80" s="473"/>
      <c r="RHM80" s="473"/>
      <c r="RHN80" s="473"/>
      <c r="RHO80" s="473"/>
      <c r="RHP80" s="473"/>
      <c r="RHQ80" s="473"/>
      <c r="RHR80" s="473"/>
      <c r="RHS80" s="473"/>
      <c r="RHT80" s="473"/>
      <c r="RHU80" s="473"/>
      <c r="RHV80" s="473"/>
      <c r="RHW80" s="473"/>
      <c r="RHX80" s="473"/>
      <c r="RHY80" s="473"/>
      <c r="RHZ80" s="473"/>
      <c r="RIA80" s="473"/>
      <c r="RIB80" s="473"/>
      <c r="RIC80" s="473"/>
      <c r="RID80" s="473"/>
      <c r="RIE80" s="473"/>
      <c r="RIF80" s="473"/>
      <c r="RIG80" s="473"/>
      <c r="RIH80" s="473"/>
      <c r="RII80" s="473"/>
      <c r="RIJ80" s="473"/>
      <c r="RIK80" s="473"/>
      <c r="RIL80" s="473"/>
      <c r="RIM80" s="473"/>
      <c r="RIN80" s="473"/>
      <c r="RIO80" s="473"/>
      <c r="RIP80" s="473"/>
      <c r="RIQ80" s="473"/>
      <c r="RIR80" s="473"/>
      <c r="RIS80" s="473"/>
      <c r="RIT80" s="473"/>
      <c r="RIU80" s="473"/>
      <c r="RIV80" s="473"/>
      <c r="RIW80" s="473"/>
      <c r="RIX80" s="473"/>
      <c r="RIY80" s="473"/>
      <c r="RIZ80" s="473"/>
      <c r="RJA80" s="473"/>
      <c r="RJB80" s="473"/>
      <c r="RJC80" s="473"/>
      <c r="RJD80" s="473"/>
      <c r="RJE80" s="473"/>
      <c r="RJF80" s="473"/>
      <c r="RJG80" s="473"/>
      <c r="RJH80" s="473"/>
      <c r="RJI80" s="473"/>
      <c r="RJJ80" s="473"/>
      <c r="RJK80" s="473"/>
      <c r="RJL80" s="473"/>
      <c r="RJM80" s="473"/>
      <c r="RJN80" s="473"/>
      <c r="RJO80" s="473"/>
      <c r="RJP80" s="473"/>
      <c r="RJQ80" s="473"/>
      <c r="RJR80" s="473"/>
      <c r="RJS80" s="473"/>
      <c r="RJT80" s="473"/>
      <c r="RJU80" s="473"/>
      <c r="RJV80" s="473"/>
      <c r="RJW80" s="473"/>
      <c r="RJX80" s="473"/>
      <c r="RJY80" s="473"/>
      <c r="RJZ80" s="473"/>
      <c r="RKA80" s="473"/>
      <c r="RKB80" s="473"/>
      <c r="RKC80" s="473"/>
      <c r="RKD80" s="473"/>
      <c r="RKE80" s="473"/>
      <c r="RKF80" s="473"/>
      <c r="RKG80" s="473"/>
      <c r="RKH80" s="473"/>
      <c r="RKI80" s="473"/>
      <c r="RKJ80" s="473"/>
      <c r="RKK80" s="473"/>
      <c r="RKL80" s="473"/>
      <c r="RKM80" s="473"/>
      <c r="RKN80" s="473"/>
      <c r="RKO80" s="473"/>
      <c r="RKP80" s="473"/>
      <c r="RKQ80" s="473"/>
      <c r="RKR80" s="473"/>
      <c r="RKS80" s="473"/>
      <c r="RKT80" s="473"/>
      <c r="RKU80" s="473"/>
      <c r="RKV80" s="473"/>
      <c r="RKW80" s="473"/>
      <c r="RKX80" s="473"/>
      <c r="RKY80" s="473"/>
      <c r="RKZ80" s="473"/>
      <c r="RLA80" s="473"/>
      <c r="RLB80" s="473"/>
      <c r="RLC80" s="473"/>
      <c r="RLD80" s="473"/>
      <c r="RLE80" s="473"/>
      <c r="RLF80" s="473"/>
      <c r="RLG80" s="473"/>
      <c r="RLH80" s="473"/>
      <c r="RLI80" s="473"/>
      <c r="RLJ80" s="473"/>
      <c r="RLK80" s="473"/>
      <c r="RLL80" s="473"/>
      <c r="RLM80" s="473"/>
      <c r="RLN80" s="473"/>
      <c r="RLO80" s="473"/>
      <c r="RLP80" s="473"/>
      <c r="RLQ80" s="473"/>
      <c r="RLR80" s="473"/>
      <c r="RLS80" s="473"/>
      <c r="RLT80" s="473"/>
      <c r="RLU80" s="473"/>
      <c r="RLV80" s="473"/>
      <c r="RLW80" s="473"/>
      <c r="RLX80" s="473"/>
      <c r="RLY80" s="473"/>
      <c r="RLZ80" s="473"/>
      <c r="RMA80" s="473"/>
      <c r="RMB80" s="473"/>
      <c r="RMC80" s="473"/>
      <c r="RMD80" s="473"/>
      <c r="RME80" s="473"/>
      <c r="RMF80" s="473"/>
      <c r="RMG80" s="473"/>
      <c r="RMH80" s="473"/>
      <c r="RMI80" s="473"/>
      <c r="RMJ80" s="473"/>
      <c r="RMK80" s="473"/>
      <c r="RML80" s="473"/>
      <c r="RMM80" s="473"/>
      <c r="RMN80" s="473"/>
      <c r="RMO80" s="473"/>
      <c r="RMP80" s="473"/>
      <c r="RMQ80" s="473"/>
      <c r="RMR80" s="473"/>
      <c r="RMS80" s="473"/>
      <c r="RMT80" s="473"/>
      <c r="RMU80" s="473"/>
      <c r="RMV80" s="473"/>
      <c r="RMW80" s="473"/>
      <c r="RMX80" s="473"/>
      <c r="RMY80" s="473"/>
      <c r="RMZ80" s="473"/>
      <c r="RNA80" s="473"/>
      <c r="RNB80" s="473"/>
      <c r="RNC80" s="473"/>
      <c r="RND80" s="473"/>
      <c r="RNE80" s="473"/>
      <c r="RNF80" s="473"/>
      <c r="RNG80" s="473"/>
      <c r="RNH80" s="473"/>
      <c r="RNI80" s="473"/>
      <c r="RNJ80" s="473"/>
      <c r="RNK80" s="473"/>
      <c r="RNL80" s="473"/>
      <c r="RNM80" s="473"/>
      <c r="RNN80" s="473"/>
      <c r="RNO80" s="473"/>
      <c r="RNP80" s="473"/>
      <c r="RNQ80" s="473"/>
      <c r="RNR80" s="473"/>
      <c r="RNS80" s="473"/>
      <c r="RNT80" s="473"/>
      <c r="RNU80" s="473"/>
      <c r="RNV80" s="473"/>
      <c r="RNW80" s="473"/>
      <c r="RNX80" s="473"/>
      <c r="RNY80" s="473"/>
      <c r="RNZ80" s="473"/>
      <c r="ROA80" s="473"/>
      <c r="ROB80" s="473"/>
      <c r="ROC80" s="473"/>
      <c r="ROD80" s="473"/>
      <c r="ROE80" s="473"/>
      <c r="ROF80" s="473"/>
      <c r="ROG80" s="473"/>
      <c r="ROH80" s="473"/>
      <c r="ROI80" s="473"/>
      <c r="ROJ80" s="473"/>
      <c r="ROK80" s="473"/>
      <c r="ROL80" s="473"/>
      <c r="ROM80" s="473"/>
      <c r="RON80" s="473"/>
      <c r="ROO80" s="473"/>
      <c r="ROP80" s="473"/>
      <c r="ROQ80" s="473"/>
      <c r="ROR80" s="473"/>
      <c r="ROS80" s="473"/>
      <c r="ROT80" s="473"/>
      <c r="ROU80" s="473"/>
      <c r="ROV80" s="473"/>
      <c r="ROW80" s="473"/>
      <c r="ROX80" s="473"/>
      <c r="ROY80" s="473"/>
      <c r="ROZ80" s="473"/>
      <c r="RPA80" s="473"/>
      <c r="RPB80" s="473"/>
      <c r="RPC80" s="473"/>
      <c r="RPD80" s="473"/>
      <c r="RPE80" s="473"/>
      <c r="RPF80" s="473"/>
      <c r="RPG80" s="473"/>
      <c r="RPH80" s="473"/>
      <c r="RPI80" s="473"/>
      <c r="RPJ80" s="473"/>
      <c r="RPK80" s="473"/>
      <c r="RPL80" s="473"/>
      <c r="RPM80" s="473"/>
      <c r="RPN80" s="473"/>
      <c r="RPO80" s="473"/>
      <c r="RPP80" s="473"/>
      <c r="RPQ80" s="473"/>
      <c r="RPR80" s="473"/>
      <c r="RPS80" s="473"/>
      <c r="RPT80" s="473"/>
      <c r="RPU80" s="473"/>
      <c r="RPV80" s="473"/>
      <c r="RPW80" s="473"/>
      <c r="RPX80" s="473"/>
      <c r="RPY80" s="473"/>
      <c r="RPZ80" s="473"/>
      <c r="RQA80" s="473"/>
      <c r="RQB80" s="473"/>
      <c r="RQC80" s="473"/>
      <c r="RQD80" s="473"/>
      <c r="RQE80" s="473"/>
      <c r="RQF80" s="473"/>
      <c r="RQG80" s="473"/>
      <c r="RQH80" s="473"/>
      <c r="RQI80" s="473"/>
      <c r="RQJ80" s="473"/>
      <c r="RQK80" s="473"/>
      <c r="RQL80" s="473"/>
      <c r="RQM80" s="473"/>
      <c r="RQN80" s="473"/>
      <c r="RQO80" s="473"/>
      <c r="RQP80" s="473"/>
      <c r="RQQ80" s="473"/>
      <c r="RQR80" s="473"/>
      <c r="RQS80" s="473"/>
      <c r="RQT80" s="473"/>
      <c r="RQU80" s="473"/>
      <c r="RQV80" s="473"/>
      <c r="RQW80" s="473"/>
      <c r="RQX80" s="473"/>
      <c r="RQY80" s="473"/>
      <c r="RQZ80" s="473"/>
      <c r="RRA80" s="473"/>
      <c r="RRB80" s="473"/>
      <c r="RRC80" s="473"/>
      <c r="RRD80" s="473"/>
      <c r="RRE80" s="473"/>
      <c r="RRF80" s="473"/>
      <c r="RRG80" s="473"/>
      <c r="RRH80" s="473"/>
      <c r="RRI80" s="473"/>
      <c r="RRJ80" s="473"/>
      <c r="RRK80" s="473"/>
      <c r="RRL80" s="473"/>
      <c r="RRM80" s="473"/>
      <c r="RRN80" s="473"/>
      <c r="RRO80" s="473"/>
      <c r="RRP80" s="473"/>
      <c r="RRQ80" s="473"/>
      <c r="RRR80" s="473"/>
      <c r="RRS80" s="473"/>
      <c r="RRT80" s="473"/>
      <c r="RRU80" s="473"/>
      <c r="RRV80" s="473"/>
      <c r="RRW80" s="473"/>
      <c r="RRX80" s="473"/>
      <c r="RRY80" s="473"/>
      <c r="RRZ80" s="473"/>
      <c r="RSA80" s="473"/>
      <c r="RSB80" s="473"/>
      <c r="RSC80" s="473"/>
      <c r="RSD80" s="473"/>
      <c r="RSE80" s="473"/>
      <c r="RSF80" s="473"/>
      <c r="RSG80" s="473"/>
      <c r="RSH80" s="473"/>
      <c r="RSI80" s="473"/>
      <c r="RSJ80" s="473"/>
      <c r="RSK80" s="473"/>
      <c r="RSL80" s="473"/>
      <c r="RSM80" s="473"/>
      <c r="RSN80" s="473"/>
      <c r="RSO80" s="473"/>
      <c r="RSP80" s="473"/>
      <c r="RSQ80" s="473"/>
      <c r="RSR80" s="473"/>
      <c r="RSS80" s="473"/>
      <c r="RST80" s="473"/>
      <c r="RSU80" s="473"/>
      <c r="RSV80" s="473"/>
      <c r="RSW80" s="473"/>
      <c r="RSX80" s="473"/>
      <c r="RSY80" s="473"/>
      <c r="RSZ80" s="473"/>
      <c r="RTA80" s="473"/>
      <c r="RTB80" s="473"/>
      <c r="RTC80" s="473"/>
      <c r="RTD80" s="473"/>
      <c r="RTE80" s="473"/>
      <c r="RTF80" s="473"/>
      <c r="RTG80" s="473"/>
      <c r="RTH80" s="473"/>
      <c r="RTI80" s="473"/>
      <c r="RTJ80" s="473"/>
      <c r="RTK80" s="473"/>
      <c r="RTL80" s="473"/>
      <c r="RTM80" s="473"/>
      <c r="RTN80" s="473"/>
      <c r="RTO80" s="473"/>
      <c r="RTP80" s="473"/>
      <c r="RTQ80" s="473"/>
      <c r="RTR80" s="473"/>
      <c r="RTS80" s="473"/>
      <c r="RTT80" s="473"/>
      <c r="RTU80" s="473"/>
      <c r="RTV80" s="473"/>
      <c r="RTW80" s="473"/>
      <c r="RTX80" s="473"/>
      <c r="RTY80" s="473"/>
      <c r="RTZ80" s="473"/>
      <c r="RUA80" s="473"/>
      <c r="RUB80" s="473"/>
      <c r="RUC80" s="473"/>
      <c r="RUD80" s="473"/>
      <c r="RUE80" s="473"/>
      <c r="RUF80" s="473"/>
      <c r="RUG80" s="473"/>
      <c r="RUH80" s="473"/>
      <c r="RUI80" s="473"/>
      <c r="RUJ80" s="473"/>
      <c r="RUK80" s="473"/>
      <c r="RUL80" s="473"/>
      <c r="RUM80" s="473"/>
      <c r="RUN80" s="473"/>
      <c r="RUO80" s="473"/>
      <c r="RUP80" s="473"/>
      <c r="RUQ80" s="473"/>
      <c r="RUR80" s="473"/>
      <c r="RUS80" s="473"/>
      <c r="RUT80" s="473"/>
      <c r="RUU80" s="473"/>
      <c r="RUV80" s="473"/>
      <c r="RUW80" s="473"/>
      <c r="RUX80" s="473"/>
      <c r="RUY80" s="473"/>
      <c r="RUZ80" s="473"/>
      <c r="RVA80" s="473"/>
      <c r="RVB80" s="473"/>
      <c r="RVC80" s="473"/>
      <c r="RVD80" s="473"/>
      <c r="RVE80" s="473"/>
      <c r="RVF80" s="473"/>
      <c r="RVG80" s="473"/>
      <c r="RVH80" s="473"/>
      <c r="RVI80" s="473"/>
      <c r="RVJ80" s="473"/>
      <c r="RVK80" s="473"/>
      <c r="RVL80" s="473"/>
      <c r="RVM80" s="473"/>
      <c r="RVN80" s="473"/>
      <c r="RVO80" s="473"/>
      <c r="RVP80" s="473"/>
      <c r="RVQ80" s="473"/>
      <c r="RVR80" s="473"/>
      <c r="RVS80" s="473"/>
      <c r="RVT80" s="473"/>
      <c r="RVU80" s="473"/>
      <c r="RVV80" s="473"/>
      <c r="RVW80" s="473"/>
      <c r="RVX80" s="473"/>
      <c r="RVY80" s="473"/>
      <c r="RVZ80" s="473"/>
      <c r="RWA80" s="473"/>
      <c r="RWB80" s="473"/>
      <c r="RWC80" s="473"/>
      <c r="RWD80" s="473"/>
      <c r="RWE80" s="473"/>
      <c r="RWF80" s="473"/>
      <c r="RWG80" s="473"/>
      <c r="RWH80" s="473"/>
      <c r="RWI80" s="473"/>
      <c r="RWJ80" s="473"/>
      <c r="RWK80" s="473"/>
      <c r="RWL80" s="473"/>
      <c r="RWM80" s="473"/>
      <c r="RWN80" s="473"/>
      <c r="RWO80" s="473"/>
      <c r="RWP80" s="473"/>
      <c r="RWQ80" s="473"/>
      <c r="RWR80" s="473"/>
      <c r="RWS80" s="473"/>
      <c r="RWT80" s="473"/>
      <c r="RWU80" s="473"/>
      <c r="RWV80" s="473"/>
      <c r="RWW80" s="473"/>
      <c r="RWX80" s="473"/>
      <c r="RWY80" s="473"/>
      <c r="RWZ80" s="473"/>
      <c r="RXA80" s="473"/>
      <c r="RXB80" s="473"/>
      <c r="RXC80" s="473"/>
      <c r="RXD80" s="473"/>
      <c r="RXE80" s="473"/>
      <c r="RXF80" s="473"/>
      <c r="RXG80" s="473"/>
      <c r="RXH80" s="473"/>
      <c r="RXI80" s="473"/>
      <c r="RXJ80" s="473"/>
      <c r="RXK80" s="473"/>
      <c r="RXL80" s="473"/>
      <c r="RXM80" s="473"/>
      <c r="RXN80" s="473"/>
      <c r="RXO80" s="473"/>
      <c r="RXP80" s="473"/>
      <c r="RXQ80" s="473"/>
      <c r="RXR80" s="473"/>
      <c r="RXS80" s="473"/>
      <c r="RXT80" s="473"/>
      <c r="RXU80" s="473"/>
      <c r="RXV80" s="473"/>
      <c r="RXW80" s="473"/>
      <c r="RXX80" s="473"/>
      <c r="RXY80" s="473"/>
      <c r="RXZ80" s="473"/>
      <c r="RYA80" s="473"/>
      <c r="RYB80" s="473"/>
      <c r="RYC80" s="473"/>
      <c r="RYD80" s="473"/>
      <c r="RYE80" s="473"/>
      <c r="RYF80" s="473"/>
      <c r="RYG80" s="473"/>
      <c r="RYH80" s="473"/>
      <c r="RYI80" s="473"/>
      <c r="RYJ80" s="473"/>
      <c r="RYK80" s="473"/>
      <c r="RYL80" s="473"/>
      <c r="RYM80" s="473"/>
      <c r="RYN80" s="473"/>
      <c r="RYO80" s="473"/>
      <c r="RYP80" s="473"/>
      <c r="RYQ80" s="473"/>
      <c r="RYR80" s="473"/>
      <c r="RYS80" s="473"/>
      <c r="RYT80" s="473"/>
      <c r="RYU80" s="473"/>
      <c r="RYV80" s="473"/>
      <c r="RYW80" s="473"/>
      <c r="RYX80" s="473"/>
      <c r="RYY80" s="473"/>
      <c r="RYZ80" s="473"/>
      <c r="RZA80" s="473"/>
      <c r="RZB80" s="473"/>
      <c r="RZC80" s="473"/>
      <c r="RZD80" s="473"/>
      <c r="RZE80" s="473"/>
      <c r="RZF80" s="473"/>
      <c r="RZG80" s="473"/>
      <c r="RZH80" s="473"/>
      <c r="RZI80" s="473"/>
      <c r="RZJ80" s="473"/>
      <c r="RZK80" s="473"/>
      <c r="RZL80" s="473"/>
      <c r="RZM80" s="473"/>
      <c r="RZN80" s="473"/>
      <c r="RZO80" s="473"/>
      <c r="RZP80" s="473"/>
      <c r="RZQ80" s="473"/>
      <c r="RZR80" s="473"/>
      <c r="RZS80" s="473"/>
      <c r="RZT80" s="473"/>
      <c r="RZU80" s="473"/>
      <c r="RZV80" s="473"/>
      <c r="RZW80" s="473"/>
      <c r="RZX80" s="473"/>
      <c r="RZY80" s="473"/>
      <c r="RZZ80" s="473"/>
      <c r="SAA80" s="473"/>
      <c r="SAB80" s="473"/>
      <c r="SAC80" s="473"/>
      <c r="SAD80" s="473"/>
      <c r="SAE80" s="473"/>
      <c r="SAF80" s="473"/>
      <c r="SAG80" s="473"/>
      <c r="SAH80" s="473"/>
      <c r="SAI80" s="473"/>
      <c r="SAJ80" s="473"/>
      <c r="SAK80" s="473"/>
      <c r="SAL80" s="473"/>
      <c r="SAM80" s="473"/>
      <c r="SAN80" s="473"/>
      <c r="SAO80" s="473"/>
      <c r="SAP80" s="473"/>
      <c r="SAQ80" s="473"/>
      <c r="SAR80" s="473"/>
      <c r="SAS80" s="473"/>
      <c r="SAT80" s="473"/>
      <c r="SAU80" s="473"/>
      <c r="SAV80" s="473"/>
      <c r="SAW80" s="473"/>
      <c r="SAX80" s="473"/>
      <c r="SAY80" s="473"/>
      <c r="SAZ80" s="473"/>
      <c r="SBA80" s="473"/>
      <c r="SBB80" s="473"/>
      <c r="SBC80" s="473"/>
      <c r="SBD80" s="473"/>
      <c r="SBE80" s="473"/>
      <c r="SBF80" s="473"/>
      <c r="SBG80" s="473"/>
      <c r="SBH80" s="473"/>
      <c r="SBI80" s="473"/>
      <c r="SBJ80" s="473"/>
      <c r="SBK80" s="473"/>
      <c r="SBL80" s="473"/>
      <c r="SBM80" s="473"/>
      <c r="SBN80" s="473"/>
      <c r="SBO80" s="473"/>
      <c r="SBP80" s="473"/>
      <c r="SBQ80" s="473"/>
      <c r="SBR80" s="473"/>
      <c r="SBS80" s="473"/>
      <c r="SBT80" s="473"/>
      <c r="SBU80" s="473"/>
      <c r="SBV80" s="473"/>
      <c r="SBW80" s="473"/>
      <c r="SBX80" s="473"/>
      <c r="SBY80" s="473"/>
      <c r="SBZ80" s="473"/>
      <c r="SCA80" s="473"/>
      <c r="SCB80" s="473"/>
      <c r="SCC80" s="473"/>
      <c r="SCD80" s="473"/>
      <c r="SCE80" s="473"/>
      <c r="SCF80" s="473"/>
      <c r="SCG80" s="473"/>
      <c r="SCH80" s="473"/>
      <c r="SCI80" s="473"/>
      <c r="SCJ80" s="473"/>
      <c r="SCK80" s="473"/>
      <c r="SCL80" s="473"/>
      <c r="SCM80" s="473"/>
      <c r="SCN80" s="473"/>
      <c r="SCO80" s="473"/>
      <c r="SCP80" s="473"/>
      <c r="SCQ80" s="473"/>
      <c r="SCR80" s="473"/>
      <c r="SCS80" s="473"/>
      <c r="SCT80" s="473"/>
      <c r="SCU80" s="473"/>
      <c r="SCV80" s="473"/>
      <c r="SCW80" s="473"/>
      <c r="SCX80" s="473"/>
      <c r="SCY80" s="473"/>
      <c r="SCZ80" s="473"/>
      <c r="SDA80" s="473"/>
      <c r="SDB80" s="473"/>
      <c r="SDC80" s="473"/>
      <c r="SDD80" s="473"/>
      <c r="SDE80" s="473"/>
      <c r="SDF80" s="473"/>
      <c r="SDG80" s="473"/>
      <c r="SDH80" s="473"/>
      <c r="SDI80" s="473"/>
      <c r="SDJ80" s="473"/>
      <c r="SDK80" s="473"/>
      <c r="SDL80" s="473"/>
      <c r="SDM80" s="473"/>
      <c r="SDN80" s="473"/>
      <c r="SDO80" s="473"/>
      <c r="SDP80" s="473"/>
      <c r="SDQ80" s="473"/>
      <c r="SDR80" s="473"/>
      <c r="SDS80" s="473"/>
      <c r="SDT80" s="473"/>
      <c r="SDU80" s="473"/>
      <c r="SDV80" s="473"/>
      <c r="SDW80" s="473"/>
      <c r="SDX80" s="473"/>
      <c r="SDY80" s="473"/>
      <c r="SDZ80" s="473"/>
      <c r="SEA80" s="473"/>
      <c r="SEB80" s="473"/>
      <c r="SEC80" s="473"/>
      <c r="SED80" s="473"/>
      <c r="SEE80" s="473"/>
      <c r="SEF80" s="473"/>
      <c r="SEG80" s="473"/>
      <c r="SEH80" s="473"/>
      <c r="SEI80" s="473"/>
      <c r="SEJ80" s="473"/>
      <c r="SEK80" s="473"/>
      <c r="SEL80" s="473"/>
      <c r="SEM80" s="473"/>
      <c r="SEN80" s="473"/>
      <c r="SEO80" s="473"/>
      <c r="SEP80" s="473"/>
      <c r="SEQ80" s="473"/>
      <c r="SER80" s="473"/>
      <c r="SES80" s="473"/>
      <c r="SET80" s="473"/>
      <c r="SEU80" s="473"/>
      <c r="SEV80" s="473"/>
      <c r="SEW80" s="473"/>
      <c r="SEX80" s="473"/>
      <c r="SEY80" s="473"/>
      <c r="SEZ80" s="473"/>
      <c r="SFA80" s="473"/>
      <c r="SFB80" s="473"/>
      <c r="SFC80" s="473"/>
      <c r="SFD80" s="473"/>
      <c r="SFE80" s="473"/>
      <c r="SFF80" s="473"/>
      <c r="SFG80" s="473"/>
      <c r="SFH80" s="473"/>
      <c r="SFI80" s="473"/>
      <c r="SFJ80" s="473"/>
      <c r="SFK80" s="473"/>
      <c r="SFL80" s="473"/>
      <c r="SFM80" s="473"/>
      <c r="SFN80" s="473"/>
      <c r="SFO80" s="473"/>
      <c r="SFP80" s="473"/>
      <c r="SFQ80" s="473"/>
      <c r="SFR80" s="473"/>
      <c r="SFS80" s="473"/>
      <c r="SFT80" s="473"/>
      <c r="SFU80" s="473"/>
      <c r="SFV80" s="473"/>
      <c r="SFW80" s="473"/>
      <c r="SFX80" s="473"/>
      <c r="SFY80" s="473"/>
      <c r="SFZ80" s="473"/>
      <c r="SGA80" s="473"/>
      <c r="SGB80" s="473"/>
      <c r="SGC80" s="473"/>
      <c r="SGD80" s="473"/>
      <c r="SGE80" s="473"/>
      <c r="SGF80" s="473"/>
      <c r="SGG80" s="473"/>
      <c r="SGH80" s="473"/>
      <c r="SGI80" s="473"/>
      <c r="SGJ80" s="473"/>
      <c r="SGK80" s="473"/>
      <c r="SGL80" s="473"/>
      <c r="SGM80" s="473"/>
      <c r="SGN80" s="473"/>
      <c r="SGO80" s="473"/>
      <c r="SGP80" s="473"/>
      <c r="SGQ80" s="473"/>
      <c r="SGR80" s="473"/>
      <c r="SGS80" s="473"/>
      <c r="SGT80" s="473"/>
      <c r="SGU80" s="473"/>
      <c r="SGV80" s="473"/>
      <c r="SGW80" s="473"/>
      <c r="SGX80" s="473"/>
      <c r="SGY80" s="473"/>
      <c r="SGZ80" s="473"/>
      <c r="SHA80" s="473"/>
      <c r="SHB80" s="473"/>
      <c r="SHC80" s="473"/>
      <c r="SHD80" s="473"/>
      <c r="SHE80" s="473"/>
      <c r="SHF80" s="473"/>
      <c r="SHG80" s="473"/>
      <c r="SHH80" s="473"/>
      <c r="SHI80" s="473"/>
      <c r="SHJ80" s="473"/>
      <c r="SHK80" s="473"/>
      <c r="SHL80" s="473"/>
      <c r="SHM80" s="473"/>
      <c r="SHN80" s="473"/>
      <c r="SHO80" s="473"/>
      <c r="SHP80" s="473"/>
      <c r="SHQ80" s="473"/>
      <c r="SHR80" s="473"/>
      <c r="SHS80" s="473"/>
      <c r="SHT80" s="473"/>
      <c r="SHU80" s="473"/>
      <c r="SHV80" s="473"/>
      <c r="SHW80" s="473"/>
      <c r="SHX80" s="473"/>
      <c r="SHY80" s="473"/>
      <c r="SHZ80" s="473"/>
      <c r="SIA80" s="473"/>
      <c r="SIB80" s="473"/>
      <c r="SIC80" s="473"/>
      <c r="SID80" s="473"/>
      <c r="SIE80" s="473"/>
      <c r="SIF80" s="473"/>
      <c r="SIG80" s="473"/>
      <c r="SIH80" s="473"/>
      <c r="SII80" s="473"/>
      <c r="SIJ80" s="473"/>
      <c r="SIK80" s="473"/>
      <c r="SIL80" s="473"/>
      <c r="SIM80" s="473"/>
      <c r="SIN80" s="473"/>
      <c r="SIO80" s="473"/>
      <c r="SIP80" s="473"/>
      <c r="SIQ80" s="473"/>
      <c r="SIR80" s="473"/>
      <c r="SIS80" s="473"/>
      <c r="SIT80" s="473"/>
      <c r="SIU80" s="473"/>
      <c r="SIV80" s="473"/>
      <c r="SIW80" s="473"/>
      <c r="SIX80" s="473"/>
      <c r="SIY80" s="473"/>
      <c r="SIZ80" s="473"/>
      <c r="SJA80" s="473"/>
      <c r="SJB80" s="473"/>
      <c r="SJC80" s="473"/>
      <c r="SJD80" s="473"/>
      <c r="SJE80" s="473"/>
      <c r="SJF80" s="473"/>
      <c r="SJG80" s="473"/>
      <c r="SJH80" s="473"/>
      <c r="SJI80" s="473"/>
      <c r="SJJ80" s="473"/>
      <c r="SJK80" s="473"/>
      <c r="SJL80" s="473"/>
      <c r="SJM80" s="473"/>
      <c r="SJN80" s="473"/>
      <c r="SJO80" s="473"/>
      <c r="SJP80" s="473"/>
      <c r="SJQ80" s="473"/>
      <c r="SJR80" s="473"/>
      <c r="SJS80" s="473"/>
      <c r="SJT80" s="473"/>
      <c r="SJU80" s="473"/>
      <c r="SJV80" s="473"/>
      <c r="SJW80" s="473"/>
      <c r="SJX80" s="473"/>
      <c r="SJY80" s="473"/>
      <c r="SJZ80" s="473"/>
      <c r="SKA80" s="473"/>
      <c r="SKB80" s="473"/>
      <c r="SKC80" s="473"/>
      <c r="SKD80" s="473"/>
      <c r="SKE80" s="473"/>
      <c r="SKF80" s="473"/>
      <c r="SKG80" s="473"/>
      <c r="SKH80" s="473"/>
      <c r="SKI80" s="473"/>
      <c r="SKJ80" s="473"/>
      <c r="SKK80" s="473"/>
      <c r="SKL80" s="473"/>
      <c r="SKM80" s="473"/>
      <c r="SKN80" s="473"/>
      <c r="SKO80" s="473"/>
      <c r="SKP80" s="473"/>
      <c r="SKQ80" s="473"/>
      <c r="SKR80" s="473"/>
      <c r="SKS80" s="473"/>
      <c r="SKT80" s="473"/>
      <c r="SKU80" s="473"/>
      <c r="SKV80" s="473"/>
      <c r="SKW80" s="473"/>
      <c r="SKX80" s="473"/>
      <c r="SKY80" s="473"/>
      <c r="SKZ80" s="473"/>
      <c r="SLA80" s="473"/>
      <c r="SLB80" s="473"/>
      <c r="SLC80" s="473"/>
      <c r="SLD80" s="473"/>
      <c r="SLE80" s="473"/>
      <c r="SLF80" s="473"/>
      <c r="SLG80" s="473"/>
      <c r="SLH80" s="473"/>
      <c r="SLI80" s="473"/>
      <c r="SLJ80" s="473"/>
      <c r="SLK80" s="473"/>
      <c r="SLL80" s="473"/>
      <c r="SLM80" s="473"/>
      <c r="SLN80" s="473"/>
      <c r="SLO80" s="473"/>
      <c r="SLP80" s="473"/>
      <c r="SLQ80" s="473"/>
      <c r="SLR80" s="473"/>
      <c r="SLS80" s="473"/>
      <c r="SLT80" s="473"/>
      <c r="SLU80" s="473"/>
      <c r="SLV80" s="473"/>
      <c r="SLW80" s="473"/>
      <c r="SLX80" s="473"/>
      <c r="SLY80" s="473"/>
      <c r="SLZ80" s="473"/>
      <c r="SMA80" s="473"/>
      <c r="SMB80" s="473"/>
      <c r="SMC80" s="473"/>
      <c r="SMD80" s="473"/>
      <c r="SME80" s="473"/>
      <c r="SMF80" s="473"/>
      <c r="SMG80" s="473"/>
      <c r="SMH80" s="473"/>
      <c r="SMI80" s="473"/>
      <c r="SMJ80" s="473"/>
      <c r="SMK80" s="473"/>
      <c r="SML80" s="473"/>
      <c r="SMM80" s="473"/>
      <c r="SMN80" s="473"/>
      <c r="SMO80" s="473"/>
      <c r="SMP80" s="473"/>
      <c r="SMQ80" s="473"/>
      <c r="SMR80" s="473"/>
      <c r="SMS80" s="473"/>
      <c r="SMT80" s="473"/>
      <c r="SMU80" s="473"/>
      <c r="SMV80" s="473"/>
      <c r="SMW80" s="473"/>
      <c r="SMX80" s="473"/>
      <c r="SMY80" s="473"/>
      <c r="SMZ80" s="473"/>
      <c r="SNA80" s="473"/>
      <c r="SNB80" s="473"/>
      <c r="SNC80" s="473"/>
      <c r="SND80" s="473"/>
      <c r="SNE80" s="473"/>
      <c r="SNF80" s="473"/>
      <c r="SNG80" s="473"/>
      <c r="SNH80" s="473"/>
      <c r="SNI80" s="473"/>
      <c r="SNJ80" s="473"/>
      <c r="SNK80" s="473"/>
      <c r="SNL80" s="473"/>
      <c r="SNM80" s="473"/>
      <c r="SNN80" s="473"/>
      <c r="SNO80" s="473"/>
      <c r="SNP80" s="473"/>
      <c r="SNQ80" s="473"/>
      <c r="SNR80" s="473"/>
      <c r="SNS80" s="473"/>
      <c r="SNT80" s="473"/>
      <c r="SNU80" s="473"/>
      <c r="SNV80" s="473"/>
      <c r="SNW80" s="473"/>
      <c r="SNX80" s="473"/>
      <c r="SNY80" s="473"/>
      <c r="SNZ80" s="473"/>
      <c r="SOA80" s="473"/>
      <c r="SOB80" s="473"/>
      <c r="SOC80" s="473"/>
      <c r="SOD80" s="473"/>
      <c r="SOE80" s="473"/>
      <c r="SOF80" s="473"/>
      <c r="SOG80" s="473"/>
      <c r="SOH80" s="473"/>
      <c r="SOI80" s="473"/>
      <c r="SOJ80" s="473"/>
      <c r="SOK80" s="473"/>
      <c r="SOL80" s="473"/>
      <c r="SOM80" s="473"/>
      <c r="SON80" s="473"/>
      <c r="SOO80" s="473"/>
      <c r="SOP80" s="473"/>
      <c r="SOQ80" s="473"/>
      <c r="SOR80" s="473"/>
      <c r="SOS80" s="473"/>
      <c r="SOT80" s="473"/>
      <c r="SOU80" s="473"/>
      <c r="SOV80" s="473"/>
      <c r="SOW80" s="473"/>
      <c r="SOX80" s="473"/>
      <c r="SOY80" s="473"/>
      <c r="SOZ80" s="473"/>
      <c r="SPA80" s="473"/>
      <c r="SPB80" s="473"/>
      <c r="SPC80" s="473"/>
      <c r="SPD80" s="473"/>
      <c r="SPE80" s="473"/>
      <c r="SPF80" s="473"/>
      <c r="SPG80" s="473"/>
      <c r="SPH80" s="473"/>
      <c r="SPI80" s="473"/>
      <c r="SPJ80" s="473"/>
      <c r="SPK80" s="473"/>
      <c r="SPL80" s="473"/>
      <c r="SPM80" s="473"/>
      <c r="SPN80" s="473"/>
      <c r="SPO80" s="473"/>
      <c r="SPP80" s="473"/>
      <c r="SPQ80" s="473"/>
      <c r="SPR80" s="473"/>
      <c r="SPS80" s="473"/>
      <c r="SPT80" s="473"/>
      <c r="SPU80" s="473"/>
      <c r="SPV80" s="473"/>
      <c r="SPW80" s="473"/>
      <c r="SPX80" s="473"/>
      <c r="SPY80" s="473"/>
      <c r="SPZ80" s="473"/>
      <c r="SQA80" s="473"/>
      <c r="SQB80" s="473"/>
      <c r="SQC80" s="473"/>
      <c r="SQD80" s="473"/>
      <c r="SQE80" s="473"/>
      <c r="SQF80" s="473"/>
      <c r="SQG80" s="473"/>
      <c r="SQH80" s="473"/>
      <c r="SQI80" s="473"/>
      <c r="SQJ80" s="473"/>
      <c r="SQK80" s="473"/>
      <c r="SQL80" s="473"/>
      <c r="SQM80" s="473"/>
      <c r="SQN80" s="473"/>
      <c r="SQO80" s="473"/>
      <c r="SQP80" s="473"/>
      <c r="SQQ80" s="473"/>
      <c r="SQR80" s="473"/>
      <c r="SQS80" s="473"/>
      <c r="SQT80" s="473"/>
      <c r="SQU80" s="473"/>
      <c r="SQV80" s="473"/>
      <c r="SQW80" s="473"/>
      <c r="SQX80" s="473"/>
      <c r="SQY80" s="473"/>
      <c r="SQZ80" s="473"/>
      <c r="SRA80" s="473"/>
      <c r="SRB80" s="473"/>
      <c r="SRC80" s="473"/>
      <c r="SRD80" s="473"/>
      <c r="SRE80" s="473"/>
      <c r="SRF80" s="473"/>
      <c r="SRG80" s="473"/>
      <c r="SRH80" s="473"/>
      <c r="SRI80" s="473"/>
      <c r="SRJ80" s="473"/>
      <c r="SRK80" s="473"/>
      <c r="SRL80" s="473"/>
      <c r="SRM80" s="473"/>
      <c r="SRN80" s="473"/>
      <c r="SRO80" s="473"/>
      <c r="SRP80" s="473"/>
      <c r="SRQ80" s="473"/>
      <c r="SRR80" s="473"/>
      <c r="SRS80" s="473"/>
      <c r="SRT80" s="473"/>
      <c r="SRU80" s="473"/>
      <c r="SRV80" s="473"/>
      <c r="SRW80" s="473"/>
      <c r="SRX80" s="473"/>
      <c r="SRY80" s="473"/>
      <c r="SRZ80" s="473"/>
      <c r="SSA80" s="473"/>
      <c r="SSB80" s="473"/>
      <c r="SSC80" s="473"/>
      <c r="SSD80" s="473"/>
      <c r="SSE80" s="473"/>
      <c r="SSF80" s="473"/>
      <c r="SSG80" s="473"/>
      <c r="SSH80" s="473"/>
      <c r="SSI80" s="473"/>
      <c r="SSJ80" s="473"/>
      <c r="SSK80" s="473"/>
      <c r="SSL80" s="473"/>
      <c r="SSM80" s="473"/>
      <c r="SSN80" s="473"/>
      <c r="SSO80" s="473"/>
      <c r="SSP80" s="473"/>
      <c r="SSQ80" s="473"/>
      <c r="SSR80" s="473"/>
      <c r="SSS80" s="473"/>
      <c r="SST80" s="473"/>
      <c r="SSU80" s="473"/>
      <c r="SSV80" s="473"/>
      <c r="SSW80" s="473"/>
      <c r="SSX80" s="473"/>
      <c r="SSY80" s="473"/>
      <c r="SSZ80" s="473"/>
      <c r="STA80" s="473"/>
      <c r="STB80" s="473"/>
      <c r="STC80" s="473"/>
      <c r="STD80" s="473"/>
      <c r="STE80" s="473"/>
      <c r="STF80" s="473"/>
      <c r="STG80" s="473"/>
      <c r="STH80" s="473"/>
      <c r="STI80" s="473"/>
      <c r="STJ80" s="473"/>
      <c r="STK80" s="473"/>
      <c r="STL80" s="473"/>
      <c r="STM80" s="473"/>
      <c r="STN80" s="473"/>
      <c r="STO80" s="473"/>
      <c r="STP80" s="473"/>
      <c r="STQ80" s="473"/>
      <c r="STR80" s="473"/>
      <c r="STS80" s="473"/>
      <c r="STT80" s="473"/>
      <c r="STU80" s="473"/>
      <c r="STV80" s="473"/>
      <c r="STW80" s="473"/>
      <c r="STX80" s="473"/>
      <c r="STY80" s="473"/>
      <c r="STZ80" s="473"/>
      <c r="SUA80" s="473"/>
      <c r="SUB80" s="473"/>
      <c r="SUC80" s="473"/>
      <c r="SUD80" s="473"/>
      <c r="SUE80" s="473"/>
      <c r="SUF80" s="473"/>
      <c r="SUG80" s="473"/>
      <c r="SUH80" s="473"/>
      <c r="SUI80" s="473"/>
      <c r="SUJ80" s="473"/>
      <c r="SUK80" s="473"/>
      <c r="SUL80" s="473"/>
      <c r="SUM80" s="473"/>
      <c r="SUN80" s="473"/>
      <c r="SUO80" s="473"/>
      <c r="SUP80" s="473"/>
      <c r="SUQ80" s="473"/>
      <c r="SUR80" s="473"/>
      <c r="SUS80" s="473"/>
      <c r="SUT80" s="473"/>
      <c r="SUU80" s="473"/>
      <c r="SUV80" s="473"/>
      <c r="SUW80" s="473"/>
      <c r="SUX80" s="473"/>
      <c r="SUY80" s="473"/>
      <c r="SUZ80" s="473"/>
      <c r="SVA80" s="473"/>
      <c r="SVB80" s="473"/>
      <c r="SVC80" s="473"/>
      <c r="SVD80" s="473"/>
      <c r="SVE80" s="473"/>
      <c r="SVF80" s="473"/>
      <c r="SVG80" s="473"/>
      <c r="SVH80" s="473"/>
      <c r="SVI80" s="473"/>
      <c r="SVJ80" s="473"/>
      <c r="SVK80" s="473"/>
      <c r="SVL80" s="473"/>
      <c r="SVM80" s="473"/>
      <c r="SVN80" s="473"/>
      <c r="SVO80" s="473"/>
      <c r="SVP80" s="473"/>
      <c r="SVQ80" s="473"/>
      <c r="SVR80" s="473"/>
      <c r="SVS80" s="473"/>
      <c r="SVT80" s="473"/>
      <c r="SVU80" s="473"/>
      <c r="SVV80" s="473"/>
      <c r="SVW80" s="473"/>
      <c r="SVX80" s="473"/>
      <c r="SVY80" s="473"/>
      <c r="SVZ80" s="473"/>
      <c r="SWA80" s="473"/>
      <c r="SWB80" s="473"/>
      <c r="SWC80" s="473"/>
      <c r="SWD80" s="473"/>
      <c r="SWE80" s="473"/>
      <c r="SWF80" s="473"/>
      <c r="SWG80" s="473"/>
      <c r="SWH80" s="473"/>
      <c r="SWI80" s="473"/>
      <c r="SWJ80" s="473"/>
      <c r="SWK80" s="473"/>
      <c r="SWL80" s="473"/>
      <c r="SWM80" s="473"/>
      <c r="SWN80" s="473"/>
      <c r="SWO80" s="473"/>
      <c r="SWP80" s="473"/>
      <c r="SWQ80" s="473"/>
      <c r="SWR80" s="473"/>
      <c r="SWS80" s="473"/>
      <c r="SWT80" s="473"/>
      <c r="SWU80" s="473"/>
      <c r="SWV80" s="473"/>
      <c r="SWW80" s="473"/>
      <c r="SWX80" s="473"/>
      <c r="SWY80" s="473"/>
      <c r="SWZ80" s="473"/>
      <c r="SXA80" s="473"/>
      <c r="SXB80" s="473"/>
      <c r="SXC80" s="473"/>
      <c r="SXD80" s="473"/>
      <c r="SXE80" s="473"/>
      <c r="SXF80" s="473"/>
      <c r="SXG80" s="473"/>
      <c r="SXH80" s="473"/>
      <c r="SXI80" s="473"/>
      <c r="SXJ80" s="473"/>
      <c r="SXK80" s="473"/>
      <c r="SXL80" s="473"/>
      <c r="SXM80" s="473"/>
      <c r="SXN80" s="473"/>
      <c r="SXO80" s="473"/>
      <c r="SXP80" s="473"/>
      <c r="SXQ80" s="473"/>
      <c r="SXR80" s="473"/>
      <c r="SXS80" s="473"/>
      <c r="SXT80" s="473"/>
      <c r="SXU80" s="473"/>
      <c r="SXV80" s="473"/>
      <c r="SXW80" s="473"/>
      <c r="SXX80" s="473"/>
      <c r="SXY80" s="473"/>
      <c r="SXZ80" s="473"/>
      <c r="SYA80" s="473"/>
      <c r="SYB80" s="473"/>
      <c r="SYC80" s="473"/>
      <c r="SYD80" s="473"/>
      <c r="SYE80" s="473"/>
      <c r="SYF80" s="473"/>
      <c r="SYG80" s="473"/>
      <c r="SYH80" s="473"/>
      <c r="SYI80" s="473"/>
      <c r="SYJ80" s="473"/>
      <c r="SYK80" s="473"/>
      <c r="SYL80" s="473"/>
      <c r="SYM80" s="473"/>
      <c r="SYN80" s="473"/>
      <c r="SYO80" s="473"/>
      <c r="SYP80" s="473"/>
      <c r="SYQ80" s="473"/>
      <c r="SYR80" s="473"/>
      <c r="SYS80" s="473"/>
      <c r="SYT80" s="473"/>
      <c r="SYU80" s="473"/>
      <c r="SYV80" s="473"/>
      <c r="SYW80" s="473"/>
      <c r="SYX80" s="473"/>
      <c r="SYY80" s="473"/>
      <c r="SYZ80" s="473"/>
      <c r="SZA80" s="473"/>
      <c r="SZB80" s="473"/>
      <c r="SZC80" s="473"/>
      <c r="SZD80" s="473"/>
      <c r="SZE80" s="473"/>
      <c r="SZF80" s="473"/>
      <c r="SZG80" s="473"/>
      <c r="SZH80" s="473"/>
      <c r="SZI80" s="473"/>
      <c r="SZJ80" s="473"/>
      <c r="SZK80" s="473"/>
      <c r="SZL80" s="473"/>
      <c r="SZM80" s="473"/>
      <c r="SZN80" s="473"/>
      <c r="SZO80" s="473"/>
      <c r="SZP80" s="473"/>
      <c r="SZQ80" s="473"/>
      <c r="SZR80" s="473"/>
      <c r="SZS80" s="473"/>
      <c r="SZT80" s="473"/>
      <c r="SZU80" s="473"/>
      <c r="SZV80" s="473"/>
      <c r="SZW80" s="473"/>
      <c r="SZX80" s="473"/>
      <c r="SZY80" s="473"/>
      <c r="SZZ80" s="473"/>
      <c r="TAA80" s="473"/>
      <c r="TAB80" s="473"/>
      <c r="TAC80" s="473"/>
      <c r="TAD80" s="473"/>
      <c r="TAE80" s="473"/>
      <c r="TAF80" s="473"/>
      <c r="TAG80" s="473"/>
      <c r="TAH80" s="473"/>
      <c r="TAI80" s="473"/>
      <c r="TAJ80" s="473"/>
      <c r="TAK80" s="473"/>
      <c r="TAL80" s="473"/>
      <c r="TAM80" s="473"/>
      <c r="TAN80" s="473"/>
      <c r="TAO80" s="473"/>
      <c r="TAP80" s="473"/>
      <c r="TAQ80" s="473"/>
      <c r="TAR80" s="473"/>
      <c r="TAS80" s="473"/>
      <c r="TAT80" s="473"/>
      <c r="TAU80" s="473"/>
      <c r="TAV80" s="473"/>
      <c r="TAW80" s="473"/>
      <c r="TAX80" s="473"/>
      <c r="TAY80" s="473"/>
      <c r="TAZ80" s="473"/>
      <c r="TBA80" s="473"/>
      <c r="TBB80" s="473"/>
      <c r="TBC80" s="473"/>
      <c r="TBD80" s="473"/>
      <c r="TBE80" s="473"/>
      <c r="TBF80" s="473"/>
      <c r="TBG80" s="473"/>
      <c r="TBH80" s="473"/>
      <c r="TBI80" s="473"/>
      <c r="TBJ80" s="473"/>
      <c r="TBK80" s="473"/>
      <c r="TBL80" s="473"/>
      <c r="TBM80" s="473"/>
      <c r="TBN80" s="473"/>
      <c r="TBO80" s="473"/>
      <c r="TBP80" s="473"/>
      <c r="TBQ80" s="473"/>
      <c r="TBR80" s="473"/>
      <c r="TBS80" s="473"/>
      <c r="TBT80" s="473"/>
      <c r="TBU80" s="473"/>
      <c r="TBV80" s="473"/>
      <c r="TBW80" s="473"/>
      <c r="TBX80" s="473"/>
      <c r="TBY80" s="473"/>
      <c r="TBZ80" s="473"/>
      <c r="TCA80" s="473"/>
      <c r="TCB80" s="473"/>
      <c r="TCC80" s="473"/>
      <c r="TCD80" s="473"/>
      <c r="TCE80" s="473"/>
      <c r="TCF80" s="473"/>
      <c r="TCG80" s="473"/>
      <c r="TCH80" s="473"/>
      <c r="TCI80" s="473"/>
      <c r="TCJ80" s="473"/>
      <c r="TCK80" s="473"/>
      <c r="TCL80" s="473"/>
      <c r="TCM80" s="473"/>
      <c r="TCN80" s="473"/>
      <c r="TCO80" s="473"/>
      <c r="TCP80" s="473"/>
      <c r="TCQ80" s="473"/>
      <c r="TCR80" s="473"/>
      <c r="TCS80" s="473"/>
      <c r="TCT80" s="473"/>
      <c r="TCU80" s="473"/>
      <c r="TCV80" s="473"/>
      <c r="TCW80" s="473"/>
      <c r="TCX80" s="473"/>
      <c r="TCY80" s="473"/>
      <c r="TCZ80" s="473"/>
      <c r="TDA80" s="473"/>
      <c r="TDB80" s="473"/>
      <c r="TDC80" s="473"/>
      <c r="TDD80" s="473"/>
      <c r="TDE80" s="473"/>
      <c r="TDF80" s="473"/>
      <c r="TDG80" s="473"/>
      <c r="TDH80" s="473"/>
      <c r="TDI80" s="473"/>
      <c r="TDJ80" s="473"/>
      <c r="TDK80" s="473"/>
      <c r="TDL80" s="473"/>
      <c r="TDM80" s="473"/>
      <c r="TDN80" s="473"/>
      <c r="TDO80" s="473"/>
      <c r="TDP80" s="473"/>
      <c r="TDQ80" s="473"/>
      <c r="TDR80" s="473"/>
      <c r="TDS80" s="473"/>
      <c r="TDT80" s="473"/>
      <c r="TDU80" s="473"/>
      <c r="TDV80" s="473"/>
      <c r="TDW80" s="473"/>
      <c r="TDX80" s="473"/>
      <c r="TDY80" s="473"/>
      <c r="TDZ80" s="473"/>
      <c r="TEA80" s="473"/>
      <c r="TEB80" s="473"/>
      <c r="TEC80" s="473"/>
      <c r="TED80" s="473"/>
      <c r="TEE80" s="473"/>
      <c r="TEF80" s="473"/>
      <c r="TEG80" s="473"/>
      <c r="TEH80" s="473"/>
      <c r="TEI80" s="473"/>
      <c r="TEJ80" s="473"/>
      <c r="TEK80" s="473"/>
      <c r="TEL80" s="473"/>
      <c r="TEM80" s="473"/>
      <c r="TEN80" s="473"/>
      <c r="TEO80" s="473"/>
      <c r="TEP80" s="473"/>
      <c r="TEQ80" s="473"/>
      <c r="TER80" s="473"/>
      <c r="TES80" s="473"/>
      <c r="TET80" s="473"/>
      <c r="TEU80" s="473"/>
      <c r="TEV80" s="473"/>
      <c r="TEW80" s="473"/>
      <c r="TEX80" s="473"/>
      <c r="TEY80" s="473"/>
      <c r="TEZ80" s="473"/>
      <c r="TFA80" s="473"/>
      <c r="TFB80" s="473"/>
      <c r="TFC80" s="473"/>
      <c r="TFD80" s="473"/>
      <c r="TFE80" s="473"/>
      <c r="TFF80" s="473"/>
      <c r="TFG80" s="473"/>
      <c r="TFH80" s="473"/>
      <c r="TFI80" s="473"/>
      <c r="TFJ80" s="473"/>
      <c r="TFK80" s="473"/>
      <c r="TFL80" s="473"/>
      <c r="TFM80" s="473"/>
      <c r="TFN80" s="473"/>
      <c r="TFO80" s="473"/>
      <c r="TFP80" s="473"/>
      <c r="TFQ80" s="473"/>
      <c r="TFR80" s="473"/>
      <c r="TFS80" s="473"/>
      <c r="TFT80" s="473"/>
      <c r="TFU80" s="473"/>
      <c r="TFV80" s="473"/>
      <c r="TFW80" s="473"/>
      <c r="TFX80" s="473"/>
      <c r="TFY80" s="473"/>
      <c r="TFZ80" s="473"/>
      <c r="TGA80" s="473"/>
      <c r="TGB80" s="473"/>
      <c r="TGC80" s="473"/>
      <c r="TGD80" s="473"/>
      <c r="TGE80" s="473"/>
      <c r="TGF80" s="473"/>
      <c r="TGG80" s="473"/>
      <c r="TGH80" s="473"/>
      <c r="TGI80" s="473"/>
      <c r="TGJ80" s="473"/>
      <c r="TGK80" s="473"/>
      <c r="TGL80" s="473"/>
      <c r="TGM80" s="473"/>
      <c r="TGN80" s="473"/>
      <c r="TGO80" s="473"/>
      <c r="TGP80" s="473"/>
      <c r="TGQ80" s="473"/>
      <c r="TGR80" s="473"/>
      <c r="TGS80" s="473"/>
      <c r="TGT80" s="473"/>
      <c r="TGU80" s="473"/>
      <c r="TGV80" s="473"/>
      <c r="TGW80" s="473"/>
      <c r="TGX80" s="473"/>
      <c r="TGY80" s="473"/>
      <c r="TGZ80" s="473"/>
      <c r="THA80" s="473"/>
      <c r="THB80" s="473"/>
      <c r="THC80" s="473"/>
      <c r="THD80" s="473"/>
      <c r="THE80" s="473"/>
      <c r="THF80" s="473"/>
      <c r="THG80" s="473"/>
      <c r="THH80" s="473"/>
      <c r="THI80" s="473"/>
      <c r="THJ80" s="473"/>
      <c r="THK80" s="473"/>
      <c r="THL80" s="473"/>
      <c r="THM80" s="473"/>
      <c r="THN80" s="473"/>
      <c r="THO80" s="473"/>
      <c r="THP80" s="473"/>
      <c r="THQ80" s="473"/>
      <c r="THR80" s="473"/>
      <c r="THS80" s="473"/>
      <c r="THT80" s="473"/>
      <c r="THU80" s="473"/>
      <c r="THV80" s="473"/>
      <c r="THW80" s="473"/>
      <c r="THX80" s="473"/>
      <c r="THY80" s="473"/>
      <c r="THZ80" s="473"/>
      <c r="TIA80" s="473"/>
      <c r="TIB80" s="473"/>
      <c r="TIC80" s="473"/>
      <c r="TID80" s="473"/>
      <c r="TIE80" s="473"/>
      <c r="TIF80" s="473"/>
      <c r="TIG80" s="473"/>
      <c r="TIH80" s="473"/>
      <c r="TII80" s="473"/>
      <c r="TIJ80" s="473"/>
      <c r="TIK80" s="473"/>
      <c r="TIL80" s="473"/>
      <c r="TIM80" s="473"/>
      <c r="TIN80" s="473"/>
      <c r="TIO80" s="473"/>
      <c r="TIP80" s="473"/>
      <c r="TIQ80" s="473"/>
      <c r="TIR80" s="473"/>
      <c r="TIS80" s="473"/>
      <c r="TIT80" s="473"/>
      <c r="TIU80" s="473"/>
      <c r="TIV80" s="473"/>
      <c r="TIW80" s="473"/>
      <c r="TIX80" s="473"/>
      <c r="TIY80" s="473"/>
      <c r="TIZ80" s="473"/>
      <c r="TJA80" s="473"/>
      <c r="TJB80" s="473"/>
      <c r="TJC80" s="473"/>
      <c r="TJD80" s="473"/>
      <c r="TJE80" s="473"/>
      <c r="TJF80" s="473"/>
      <c r="TJG80" s="473"/>
      <c r="TJH80" s="473"/>
      <c r="TJI80" s="473"/>
      <c r="TJJ80" s="473"/>
      <c r="TJK80" s="473"/>
      <c r="TJL80" s="473"/>
      <c r="TJM80" s="473"/>
      <c r="TJN80" s="473"/>
      <c r="TJO80" s="473"/>
      <c r="TJP80" s="473"/>
      <c r="TJQ80" s="473"/>
      <c r="TJR80" s="473"/>
      <c r="TJS80" s="473"/>
      <c r="TJT80" s="473"/>
      <c r="TJU80" s="473"/>
      <c r="TJV80" s="473"/>
      <c r="TJW80" s="473"/>
      <c r="TJX80" s="473"/>
      <c r="TJY80" s="473"/>
      <c r="TJZ80" s="473"/>
      <c r="TKA80" s="473"/>
      <c r="TKB80" s="473"/>
      <c r="TKC80" s="473"/>
      <c r="TKD80" s="473"/>
      <c r="TKE80" s="473"/>
      <c r="TKF80" s="473"/>
      <c r="TKG80" s="473"/>
      <c r="TKH80" s="473"/>
      <c r="TKI80" s="473"/>
      <c r="TKJ80" s="473"/>
      <c r="TKK80" s="473"/>
      <c r="TKL80" s="473"/>
      <c r="TKM80" s="473"/>
      <c r="TKN80" s="473"/>
      <c r="TKO80" s="473"/>
      <c r="TKP80" s="473"/>
      <c r="TKQ80" s="473"/>
      <c r="TKR80" s="473"/>
      <c r="TKS80" s="473"/>
      <c r="TKT80" s="473"/>
      <c r="TKU80" s="473"/>
      <c r="TKV80" s="473"/>
      <c r="TKW80" s="473"/>
      <c r="TKX80" s="473"/>
      <c r="TKY80" s="473"/>
      <c r="TKZ80" s="473"/>
      <c r="TLA80" s="473"/>
      <c r="TLB80" s="473"/>
      <c r="TLC80" s="473"/>
      <c r="TLD80" s="473"/>
      <c r="TLE80" s="473"/>
      <c r="TLF80" s="473"/>
      <c r="TLG80" s="473"/>
      <c r="TLH80" s="473"/>
      <c r="TLI80" s="473"/>
      <c r="TLJ80" s="473"/>
      <c r="TLK80" s="473"/>
      <c r="TLL80" s="473"/>
      <c r="TLM80" s="473"/>
      <c r="TLN80" s="473"/>
      <c r="TLO80" s="473"/>
      <c r="TLP80" s="473"/>
      <c r="TLQ80" s="473"/>
      <c r="TLR80" s="473"/>
      <c r="TLS80" s="473"/>
      <c r="TLT80" s="473"/>
      <c r="TLU80" s="473"/>
      <c r="TLV80" s="473"/>
      <c r="TLW80" s="473"/>
      <c r="TLX80" s="473"/>
      <c r="TLY80" s="473"/>
      <c r="TLZ80" s="473"/>
      <c r="TMA80" s="473"/>
      <c r="TMB80" s="473"/>
      <c r="TMC80" s="473"/>
      <c r="TMD80" s="473"/>
      <c r="TME80" s="473"/>
      <c r="TMF80" s="473"/>
      <c r="TMG80" s="473"/>
      <c r="TMH80" s="473"/>
      <c r="TMI80" s="473"/>
      <c r="TMJ80" s="473"/>
      <c r="TMK80" s="473"/>
      <c r="TML80" s="473"/>
      <c r="TMM80" s="473"/>
      <c r="TMN80" s="473"/>
      <c r="TMO80" s="473"/>
      <c r="TMP80" s="473"/>
      <c r="TMQ80" s="473"/>
      <c r="TMR80" s="473"/>
      <c r="TMS80" s="473"/>
      <c r="TMT80" s="473"/>
      <c r="TMU80" s="473"/>
      <c r="TMV80" s="473"/>
      <c r="TMW80" s="473"/>
      <c r="TMX80" s="473"/>
      <c r="TMY80" s="473"/>
      <c r="TMZ80" s="473"/>
      <c r="TNA80" s="473"/>
      <c r="TNB80" s="473"/>
      <c r="TNC80" s="473"/>
      <c r="TND80" s="473"/>
      <c r="TNE80" s="473"/>
      <c r="TNF80" s="473"/>
      <c r="TNG80" s="473"/>
      <c r="TNH80" s="473"/>
      <c r="TNI80" s="473"/>
      <c r="TNJ80" s="473"/>
      <c r="TNK80" s="473"/>
      <c r="TNL80" s="473"/>
      <c r="TNM80" s="473"/>
      <c r="TNN80" s="473"/>
      <c r="TNO80" s="473"/>
      <c r="TNP80" s="473"/>
      <c r="TNQ80" s="473"/>
      <c r="TNR80" s="473"/>
      <c r="TNS80" s="473"/>
      <c r="TNT80" s="473"/>
      <c r="TNU80" s="473"/>
      <c r="TNV80" s="473"/>
      <c r="TNW80" s="473"/>
      <c r="TNX80" s="473"/>
      <c r="TNY80" s="473"/>
      <c r="TNZ80" s="473"/>
      <c r="TOA80" s="473"/>
      <c r="TOB80" s="473"/>
      <c r="TOC80" s="473"/>
      <c r="TOD80" s="473"/>
      <c r="TOE80" s="473"/>
      <c r="TOF80" s="473"/>
      <c r="TOG80" s="473"/>
      <c r="TOH80" s="473"/>
      <c r="TOI80" s="473"/>
      <c r="TOJ80" s="473"/>
      <c r="TOK80" s="473"/>
      <c r="TOL80" s="473"/>
      <c r="TOM80" s="473"/>
      <c r="TON80" s="473"/>
      <c r="TOO80" s="473"/>
      <c r="TOP80" s="473"/>
      <c r="TOQ80" s="473"/>
      <c r="TOR80" s="473"/>
      <c r="TOS80" s="473"/>
      <c r="TOT80" s="473"/>
      <c r="TOU80" s="473"/>
      <c r="TOV80" s="473"/>
      <c r="TOW80" s="473"/>
      <c r="TOX80" s="473"/>
      <c r="TOY80" s="473"/>
      <c r="TOZ80" s="473"/>
      <c r="TPA80" s="473"/>
      <c r="TPB80" s="473"/>
      <c r="TPC80" s="473"/>
      <c r="TPD80" s="473"/>
      <c r="TPE80" s="473"/>
      <c r="TPF80" s="473"/>
      <c r="TPG80" s="473"/>
      <c r="TPH80" s="473"/>
      <c r="TPI80" s="473"/>
      <c r="TPJ80" s="473"/>
      <c r="TPK80" s="473"/>
      <c r="TPL80" s="473"/>
      <c r="TPM80" s="473"/>
      <c r="TPN80" s="473"/>
      <c r="TPO80" s="473"/>
      <c r="TPP80" s="473"/>
      <c r="TPQ80" s="473"/>
      <c r="TPR80" s="473"/>
      <c r="TPS80" s="473"/>
      <c r="TPT80" s="473"/>
      <c r="TPU80" s="473"/>
      <c r="TPV80" s="473"/>
      <c r="TPW80" s="473"/>
      <c r="TPX80" s="473"/>
      <c r="TPY80" s="473"/>
      <c r="TPZ80" s="473"/>
      <c r="TQA80" s="473"/>
      <c r="TQB80" s="473"/>
      <c r="TQC80" s="473"/>
      <c r="TQD80" s="473"/>
      <c r="TQE80" s="473"/>
      <c r="TQF80" s="473"/>
      <c r="TQG80" s="473"/>
      <c r="TQH80" s="473"/>
      <c r="TQI80" s="473"/>
      <c r="TQJ80" s="473"/>
      <c r="TQK80" s="473"/>
      <c r="TQL80" s="473"/>
      <c r="TQM80" s="473"/>
      <c r="TQN80" s="473"/>
      <c r="TQO80" s="473"/>
      <c r="TQP80" s="473"/>
      <c r="TQQ80" s="473"/>
      <c r="TQR80" s="473"/>
      <c r="TQS80" s="473"/>
      <c r="TQT80" s="473"/>
      <c r="TQU80" s="473"/>
      <c r="TQV80" s="473"/>
      <c r="TQW80" s="473"/>
      <c r="TQX80" s="473"/>
      <c r="TQY80" s="473"/>
      <c r="TQZ80" s="473"/>
      <c r="TRA80" s="473"/>
      <c r="TRB80" s="473"/>
      <c r="TRC80" s="473"/>
      <c r="TRD80" s="473"/>
      <c r="TRE80" s="473"/>
      <c r="TRF80" s="473"/>
      <c r="TRG80" s="473"/>
      <c r="TRH80" s="473"/>
      <c r="TRI80" s="473"/>
      <c r="TRJ80" s="473"/>
      <c r="TRK80" s="473"/>
      <c r="TRL80" s="473"/>
      <c r="TRM80" s="473"/>
      <c r="TRN80" s="473"/>
      <c r="TRO80" s="473"/>
      <c r="TRP80" s="473"/>
      <c r="TRQ80" s="473"/>
      <c r="TRR80" s="473"/>
      <c r="TRS80" s="473"/>
      <c r="TRT80" s="473"/>
      <c r="TRU80" s="473"/>
      <c r="TRV80" s="473"/>
      <c r="TRW80" s="473"/>
      <c r="TRX80" s="473"/>
      <c r="TRY80" s="473"/>
      <c r="TRZ80" s="473"/>
      <c r="TSA80" s="473"/>
      <c r="TSB80" s="473"/>
      <c r="TSC80" s="473"/>
      <c r="TSD80" s="473"/>
      <c r="TSE80" s="473"/>
      <c r="TSF80" s="473"/>
      <c r="TSG80" s="473"/>
      <c r="TSH80" s="473"/>
      <c r="TSI80" s="473"/>
      <c r="TSJ80" s="473"/>
      <c r="TSK80" s="473"/>
      <c r="TSL80" s="473"/>
      <c r="TSM80" s="473"/>
      <c r="TSN80" s="473"/>
      <c r="TSO80" s="473"/>
      <c r="TSP80" s="473"/>
      <c r="TSQ80" s="473"/>
      <c r="TSR80" s="473"/>
      <c r="TSS80" s="473"/>
      <c r="TST80" s="473"/>
      <c r="TSU80" s="473"/>
      <c r="TSV80" s="473"/>
      <c r="TSW80" s="473"/>
      <c r="TSX80" s="473"/>
      <c r="TSY80" s="473"/>
      <c r="TSZ80" s="473"/>
      <c r="TTA80" s="473"/>
      <c r="TTB80" s="473"/>
      <c r="TTC80" s="473"/>
      <c r="TTD80" s="473"/>
      <c r="TTE80" s="473"/>
      <c r="TTF80" s="473"/>
      <c r="TTG80" s="473"/>
      <c r="TTH80" s="473"/>
      <c r="TTI80" s="473"/>
      <c r="TTJ80" s="473"/>
      <c r="TTK80" s="473"/>
      <c r="TTL80" s="473"/>
      <c r="TTM80" s="473"/>
      <c r="TTN80" s="473"/>
      <c r="TTO80" s="473"/>
      <c r="TTP80" s="473"/>
      <c r="TTQ80" s="473"/>
      <c r="TTR80" s="473"/>
      <c r="TTS80" s="473"/>
      <c r="TTT80" s="473"/>
      <c r="TTU80" s="473"/>
      <c r="TTV80" s="473"/>
      <c r="TTW80" s="473"/>
      <c r="TTX80" s="473"/>
      <c r="TTY80" s="473"/>
      <c r="TTZ80" s="473"/>
      <c r="TUA80" s="473"/>
      <c r="TUB80" s="473"/>
      <c r="TUC80" s="473"/>
      <c r="TUD80" s="473"/>
      <c r="TUE80" s="473"/>
      <c r="TUF80" s="473"/>
      <c r="TUG80" s="473"/>
      <c r="TUH80" s="473"/>
      <c r="TUI80" s="473"/>
      <c r="TUJ80" s="473"/>
      <c r="TUK80" s="473"/>
      <c r="TUL80" s="473"/>
      <c r="TUM80" s="473"/>
      <c r="TUN80" s="473"/>
      <c r="TUO80" s="473"/>
      <c r="TUP80" s="473"/>
      <c r="TUQ80" s="473"/>
      <c r="TUR80" s="473"/>
      <c r="TUS80" s="473"/>
      <c r="TUT80" s="473"/>
      <c r="TUU80" s="473"/>
      <c r="TUV80" s="473"/>
      <c r="TUW80" s="473"/>
      <c r="TUX80" s="473"/>
      <c r="TUY80" s="473"/>
      <c r="TUZ80" s="473"/>
      <c r="TVA80" s="473"/>
      <c r="TVB80" s="473"/>
      <c r="TVC80" s="473"/>
      <c r="TVD80" s="473"/>
      <c r="TVE80" s="473"/>
      <c r="TVF80" s="473"/>
      <c r="TVG80" s="473"/>
      <c r="TVH80" s="473"/>
      <c r="TVI80" s="473"/>
      <c r="TVJ80" s="473"/>
      <c r="TVK80" s="473"/>
      <c r="TVL80" s="473"/>
      <c r="TVM80" s="473"/>
      <c r="TVN80" s="473"/>
      <c r="TVO80" s="473"/>
      <c r="TVP80" s="473"/>
      <c r="TVQ80" s="473"/>
      <c r="TVR80" s="473"/>
      <c r="TVS80" s="473"/>
      <c r="TVT80" s="473"/>
      <c r="TVU80" s="473"/>
      <c r="TVV80" s="473"/>
      <c r="TVW80" s="473"/>
      <c r="TVX80" s="473"/>
      <c r="TVY80" s="473"/>
      <c r="TVZ80" s="473"/>
      <c r="TWA80" s="473"/>
      <c r="TWB80" s="473"/>
      <c r="TWC80" s="473"/>
      <c r="TWD80" s="473"/>
      <c r="TWE80" s="473"/>
      <c r="TWF80" s="473"/>
      <c r="TWG80" s="473"/>
      <c r="TWH80" s="473"/>
      <c r="TWI80" s="473"/>
      <c r="TWJ80" s="473"/>
      <c r="TWK80" s="473"/>
      <c r="TWL80" s="473"/>
      <c r="TWM80" s="473"/>
      <c r="TWN80" s="473"/>
      <c r="TWO80" s="473"/>
      <c r="TWP80" s="473"/>
      <c r="TWQ80" s="473"/>
      <c r="TWR80" s="473"/>
      <c r="TWS80" s="473"/>
      <c r="TWT80" s="473"/>
      <c r="TWU80" s="473"/>
      <c r="TWV80" s="473"/>
      <c r="TWW80" s="473"/>
      <c r="TWX80" s="473"/>
      <c r="TWY80" s="473"/>
      <c r="TWZ80" s="473"/>
      <c r="TXA80" s="473"/>
      <c r="TXB80" s="473"/>
      <c r="TXC80" s="473"/>
      <c r="TXD80" s="473"/>
      <c r="TXE80" s="473"/>
      <c r="TXF80" s="473"/>
      <c r="TXG80" s="473"/>
      <c r="TXH80" s="473"/>
      <c r="TXI80" s="473"/>
      <c r="TXJ80" s="473"/>
      <c r="TXK80" s="473"/>
      <c r="TXL80" s="473"/>
      <c r="TXM80" s="473"/>
      <c r="TXN80" s="473"/>
      <c r="TXO80" s="473"/>
      <c r="TXP80" s="473"/>
      <c r="TXQ80" s="473"/>
      <c r="TXR80" s="473"/>
      <c r="TXS80" s="473"/>
      <c r="TXT80" s="473"/>
      <c r="TXU80" s="473"/>
      <c r="TXV80" s="473"/>
      <c r="TXW80" s="473"/>
      <c r="TXX80" s="473"/>
      <c r="TXY80" s="473"/>
      <c r="TXZ80" s="473"/>
      <c r="TYA80" s="473"/>
      <c r="TYB80" s="473"/>
      <c r="TYC80" s="473"/>
      <c r="TYD80" s="473"/>
      <c r="TYE80" s="473"/>
      <c r="TYF80" s="473"/>
      <c r="TYG80" s="473"/>
      <c r="TYH80" s="473"/>
      <c r="TYI80" s="473"/>
      <c r="TYJ80" s="473"/>
      <c r="TYK80" s="473"/>
      <c r="TYL80" s="473"/>
      <c r="TYM80" s="473"/>
      <c r="TYN80" s="473"/>
      <c r="TYO80" s="473"/>
      <c r="TYP80" s="473"/>
      <c r="TYQ80" s="473"/>
      <c r="TYR80" s="473"/>
      <c r="TYS80" s="473"/>
      <c r="TYT80" s="473"/>
      <c r="TYU80" s="473"/>
      <c r="TYV80" s="473"/>
      <c r="TYW80" s="473"/>
      <c r="TYX80" s="473"/>
      <c r="TYY80" s="473"/>
      <c r="TYZ80" s="473"/>
      <c r="TZA80" s="473"/>
      <c r="TZB80" s="473"/>
      <c r="TZC80" s="473"/>
      <c r="TZD80" s="473"/>
      <c r="TZE80" s="473"/>
      <c r="TZF80" s="473"/>
      <c r="TZG80" s="473"/>
      <c r="TZH80" s="473"/>
      <c r="TZI80" s="473"/>
      <c r="TZJ80" s="473"/>
      <c r="TZK80" s="473"/>
      <c r="TZL80" s="473"/>
      <c r="TZM80" s="473"/>
      <c r="TZN80" s="473"/>
      <c r="TZO80" s="473"/>
      <c r="TZP80" s="473"/>
      <c r="TZQ80" s="473"/>
      <c r="TZR80" s="473"/>
      <c r="TZS80" s="473"/>
      <c r="TZT80" s="473"/>
      <c r="TZU80" s="473"/>
      <c r="TZV80" s="473"/>
      <c r="TZW80" s="473"/>
      <c r="TZX80" s="473"/>
      <c r="TZY80" s="473"/>
      <c r="TZZ80" s="473"/>
      <c r="UAA80" s="473"/>
      <c r="UAB80" s="473"/>
      <c r="UAC80" s="473"/>
      <c r="UAD80" s="473"/>
      <c r="UAE80" s="473"/>
      <c r="UAF80" s="473"/>
      <c r="UAG80" s="473"/>
      <c r="UAH80" s="473"/>
      <c r="UAI80" s="473"/>
      <c r="UAJ80" s="473"/>
      <c r="UAK80" s="473"/>
      <c r="UAL80" s="473"/>
      <c r="UAM80" s="473"/>
      <c r="UAN80" s="473"/>
      <c r="UAO80" s="473"/>
      <c r="UAP80" s="473"/>
      <c r="UAQ80" s="473"/>
      <c r="UAR80" s="473"/>
      <c r="UAS80" s="473"/>
      <c r="UAT80" s="473"/>
      <c r="UAU80" s="473"/>
      <c r="UAV80" s="473"/>
      <c r="UAW80" s="473"/>
      <c r="UAX80" s="473"/>
      <c r="UAY80" s="473"/>
      <c r="UAZ80" s="473"/>
      <c r="UBA80" s="473"/>
      <c r="UBB80" s="473"/>
      <c r="UBC80" s="473"/>
      <c r="UBD80" s="473"/>
      <c r="UBE80" s="473"/>
      <c r="UBF80" s="473"/>
      <c r="UBG80" s="473"/>
      <c r="UBH80" s="473"/>
      <c r="UBI80" s="473"/>
      <c r="UBJ80" s="473"/>
      <c r="UBK80" s="473"/>
      <c r="UBL80" s="473"/>
      <c r="UBM80" s="473"/>
      <c r="UBN80" s="473"/>
      <c r="UBO80" s="473"/>
      <c r="UBP80" s="473"/>
      <c r="UBQ80" s="473"/>
      <c r="UBR80" s="473"/>
      <c r="UBS80" s="473"/>
      <c r="UBT80" s="473"/>
      <c r="UBU80" s="473"/>
      <c r="UBV80" s="473"/>
      <c r="UBW80" s="473"/>
      <c r="UBX80" s="473"/>
      <c r="UBY80" s="473"/>
      <c r="UBZ80" s="473"/>
      <c r="UCA80" s="473"/>
      <c r="UCB80" s="473"/>
      <c r="UCC80" s="473"/>
      <c r="UCD80" s="473"/>
      <c r="UCE80" s="473"/>
      <c r="UCF80" s="473"/>
      <c r="UCG80" s="473"/>
      <c r="UCH80" s="473"/>
      <c r="UCI80" s="473"/>
      <c r="UCJ80" s="473"/>
      <c r="UCK80" s="473"/>
      <c r="UCL80" s="473"/>
      <c r="UCM80" s="473"/>
      <c r="UCN80" s="473"/>
      <c r="UCO80" s="473"/>
      <c r="UCP80" s="473"/>
      <c r="UCQ80" s="473"/>
      <c r="UCR80" s="473"/>
      <c r="UCS80" s="473"/>
      <c r="UCT80" s="473"/>
      <c r="UCU80" s="473"/>
      <c r="UCV80" s="473"/>
      <c r="UCW80" s="473"/>
      <c r="UCX80" s="473"/>
      <c r="UCY80" s="473"/>
      <c r="UCZ80" s="473"/>
      <c r="UDA80" s="473"/>
      <c r="UDB80" s="473"/>
      <c r="UDC80" s="473"/>
      <c r="UDD80" s="473"/>
      <c r="UDE80" s="473"/>
      <c r="UDF80" s="473"/>
      <c r="UDG80" s="473"/>
      <c r="UDH80" s="473"/>
      <c r="UDI80" s="473"/>
      <c r="UDJ80" s="473"/>
      <c r="UDK80" s="473"/>
      <c r="UDL80" s="473"/>
      <c r="UDM80" s="473"/>
      <c r="UDN80" s="473"/>
      <c r="UDO80" s="473"/>
      <c r="UDP80" s="473"/>
      <c r="UDQ80" s="473"/>
      <c r="UDR80" s="473"/>
      <c r="UDS80" s="473"/>
      <c r="UDT80" s="473"/>
      <c r="UDU80" s="473"/>
      <c r="UDV80" s="473"/>
      <c r="UDW80" s="473"/>
      <c r="UDX80" s="473"/>
      <c r="UDY80" s="473"/>
      <c r="UDZ80" s="473"/>
      <c r="UEA80" s="473"/>
      <c r="UEB80" s="473"/>
      <c r="UEC80" s="473"/>
      <c r="UED80" s="473"/>
      <c r="UEE80" s="473"/>
      <c r="UEF80" s="473"/>
      <c r="UEG80" s="473"/>
      <c r="UEH80" s="473"/>
      <c r="UEI80" s="473"/>
      <c r="UEJ80" s="473"/>
      <c r="UEK80" s="473"/>
      <c r="UEL80" s="473"/>
      <c r="UEM80" s="473"/>
      <c r="UEN80" s="473"/>
      <c r="UEO80" s="473"/>
      <c r="UEP80" s="473"/>
      <c r="UEQ80" s="473"/>
      <c r="UER80" s="473"/>
      <c r="UES80" s="473"/>
      <c r="UET80" s="473"/>
      <c r="UEU80" s="473"/>
      <c r="UEV80" s="473"/>
      <c r="UEW80" s="473"/>
      <c r="UEX80" s="473"/>
      <c r="UEY80" s="473"/>
      <c r="UEZ80" s="473"/>
      <c r="UFA80" s="473"/>
      <c r="UFB80" s="473"/>
      <c r="UFC80" s="473"/>
      <c r="UFD80" s="473"/>
      <c r="UFE80" s="473"/>
      <c r="UFF80" s="473"/>
      <c r="UFG80" s="473"/>
      <c r="UFH80" s="473"/>
      <c r="UFI80" s="473"/>
      <c r="UFJ80" s="473"/>
      <c r="UFK80" s="473"/>
      <c r="UFL80" s="473"/>
      <c r="UFM80" s="473"/>
      <c r="UFN80" s="473"/>
      <c r="UFO80" s="473"/>
      <c r="UFP80" s="473"/>
      <c r="UFQ80" s="473"/>
      <c r="UFR80" s="473"/>
      <c r="UFS80" s="473"/>
      <c r="UFT80" s="473"/>
      <c r="UFU80" s="473"/>
      <c r="UFV80" s="473"/>
      <c r="UFW80" s="473"/>
      <c r="UFX80" s="473"/>
      <c r="UFY80" s="473"/>
      <c r="UFZ80" s="473"/>
      <c r="UGA80" s="473"/>
      <c r="UGB80" s="473"/>
      <c r="UGC80" s="473"/>
      <c r="UGD80" s="473"/>
      <c r="UGE80" s="473"/>
      <c r="UGF80" s="473"/>
      <c r="UGG80" s="473"/>
      <c r="UGH80" s="473"/>
      <c r="UGI80" s="473"/>
      <c r="UGJ80" s="473"/>
      <c r="UGK80" s="473"/>
      <c r="UGL80" s="473"/>
      <c r="UGM80" s="473"/>
      <c r="UGN80" s="473"/>
      <c r="UGO80" s="473"/>
      <c r="UGP80" s="473"/>
      <c r="UGQ80" s="473"/>
      <c r="UGR80" s="473"/>
      <c r="UGS80" s="473"/>
      <c r="UGT80" s="473"/>
      <c r="UGU80" s="473"/>
      <c r="UGV80" s="473"/>
      <c r="UGW80" s="473"/>
      <c r="UGX80" s="473"/>
      <c r="UGY80" s="473"/>
      <c r="UGZ80" s="473"/>
      <c r="UHA80" s="473"/>
      <c r="UHB80" s="473"/>
      <c r="UHC80" s="473"/>
      <c r="UHD80" s="473"/>
      <c r="UHE80" s="473"/>
      <c r="UHF80" s="473"/>
      <c r="UHG80" s="473"/>
      <c r="UHH80" s="473"/>
      <c r="UHI80" s="473"/>
      <c r="UHJ80" s="473"/>
      <c r="UHK80" s="473"/>
      <c r="UHL80" s="473"/>
      <c r="UHM80" s="473"/>
      <c r="UHN80" s="473"/>
      <c r="UHO80" s="473"/>
      <c r="UHP80" s="473"/>
      <c r="UHQ80" s="473"/>
      <c r="UHR80" s="473"/>
      <c r="UHS80" s="473"/>
      <c r="UHT80" s="473"/>
      <c r="UHU80" s="473"/>
      <c r="UHV80" s="473"/>
      <c r="UHW80" s="473"/>
      <c r="UHX80" s="473"/>
      <c r="UHY80" s="473"/>
      <c r="UHZ80" s="473"/>
      <c r="UIA80" s="473"/>
      <c r="UIB80" s="473"/>
      <c r="UIC80" s="473"/>
      <c r="UID80" s="473"/>
      <c r="UIE80" s="473"/>
      <c r="UIF80" s="473"/>
      <c r="UIG80" s="473"/>
      <c r="UIH80" s="473"/>
      <c r="UII80" s="473"/>
      <c r="UIJ80" s="473"/>
      <c r="UIK80" s="473"/>
      <c r="UIL80" s="473"/>
      <c r="UIM80" s="473"/>
      <c r="UIN80" s="473"/>
      <c r="UIO80" s="473"/>
      <c r="UIP80" s="473"/>
      <c r="UIQ80" s="473"/>
      <c r="UIR80" s="473"/>
      <c r="UIS80" s="473"/>
      <c r="UIT80" s="473"/>
      <c r="UIU80" s="473"/>
      <c r="UIV80" s="473"/>
      <c r="UIW80" s="473"/>
      <c r="UIX80" s="473"/>
      <c r="UIY80" s="473"/>
      <c r="UIZ80" s="473"/>
      <c r="UJA80" s="473"/>
      <c r="UJB80" s="473"/>
      <c r="UJC80" s="473"/>
      <c r="UJD80" s="473"/>
      <c r="UJE80" s="473"/>
      <c r="UJF80" s="473"/>
      <c r="UJG80" s="473"/>
      <c r="UJH80" s="473"/>
      <c r="UJI80" s="473"/>
      <c r="UJJ80" s="473"/>
      <c r="UJK80" s="473"/>
      <c r="UJL80" s="473"/>
      <c r="UJM80" s="473"/>
      <c r="UJN80" s="473"/>
      <c r="UJO80" s="473"/>
      <c r="UJP80" s="473"/>
      <c r="UJQ80" s="473"/>
      <c r="UJR80" s="473"/>
      <c r="UJS80" s="473"/>
      <c r="UJT80" s="473"/>
      <c r="UJU80" s="473"/>
      <c r="UJV80" s="473"/>
      <c r="UJW80" s="473"/>
      <c r="UJX80" s="473"/>
      <c r="UJY80" s="473"/>
      <c r="UJZ80" s="473"/>
      <c r="UKA80" s="473"/>
      <c r="UKB80" s="473"/>
      <c r="UKC80" s="473"/>
      <c r="UKD80" s="473"/>
      <c r="UKE80" s="473"/>
      <c r="UKF80" s="473"/>
      <c r="UKG80" s="473"/>
      <c r="UKH80" s="473"/>
      <c r="UKI80" s="473"/>
      <c r="UKJ80" s="473"/>
      <c r="UKK80" s="473"/>
      <c r="UKL80" s="473"/>
      <c r="UKM80" s="473"/>
      <c r="UKN80" s="473"/>
      <c r="UKO80" s="473"/>
      <c r="UKP80" s="473"/>
      <c r="UKQ80" s="473"/>
      <c r="UKR80" s="473"/>
      <c r="UKS80" s="473"/>
      <c r="UKT80" s="473"/>
      <c r="UKU80" s="473"/>
      <c r="UKV80" s="473"/>
      <c r="UKW80" s="473"/>
      <c r="UKX80" s="473"/>
      <c r="UKY80" s="473"/>
      <c r="UKZ80" s="473"/>
      <c r="ULA80" s="473"/>
      <c r="ULB80" s="473"/>
      <c r="ULC80" s="473"/>
      <c r="ULD80" s="473"/>
      <c r="ULE80" s="473"/>
      <c r="ULF80" s="473"/>
      <c r="ULG80" s="473"/>
      <c r="ULH80" s="473"/>
      <c r="ULI80" s="473"/>
      <c r="ULJ80" s="473"/>
      <c r="ULK80" s="473"/>
      <c r="ULL80" s="473"/>
      <c r="ULM80" s="473"/>
      <c r="ULN80" s="473"/>
      <c r="ULO80" s="473"/>
      <c r="ULP80" s="473"/>
      <c r="ULQ80" s="473"/>
      <c r="ULR80" s="473"/>
      <c r="ULS80" s="473"/>
      <c r="ULT80" s="473"/>
      <c r="ULU80" s="473"/>
      <c r="ULV80" s="473"/>
      <c r="ULW80" s="473"/>
      <c r="ULX80" s="473"/>
      <c r="ULY80" s="473"/>
      <c r="ULZ80" s="473"/>
      <c r="UMA80" s="473"/>
      <c r="UMB80" s="473"/>
      <c r="UMC80" s="473"/>
      <c r="UMD80" s="473"/>
      <c r="UME80" s="473"/>
      <c r="UMF80" s="473"/>
      <c r="UMG80" s="473"/>
      <c r="UMH80" s="473"/>
      <c r="UMI80" s="473"/>
      <c r="UMJ80" s="473"/>
      <c r="UMK80" s="473"/>
      <c r="UML80" s="473"/>
      <c r="UMM80" s="473"/>
      <c r="UMN80" s="473"/>
      <c r="UMO80" s="473"/>
      <c r="UMP80" s="473"/>
      <c r="UMQ80" s="473"/>
      <c r="UMR80" s="473"/>
      <c r="UMS80" s="473"/>
      <c r="UMT80" s="473"/>
      <c r="UMU80" s="473"/>
      <c r="UMV80" s="473"/>
      <c r="UMW80" s="473"/>
      <c r="UMX80" s="473"/>
      <c r="UMY80" s="473"/>
      <c r="UMZ80" s="473"/>
      <c r="UNA80" s="473"/>
      <c r="UNB80" s="473"/>
      <c r="UNC80" s="473"/>
      <c r="UND80" s="473"/>
      <c r="UNE80" s="473"/>
      <c r="UNF80" s="473"/>
      <c r="UNG80" s="473"/>
      <c r="UNH80" s="473"/>
      <c r="UNI80" s="473"/>
      <c r="UNJ80" s="473"/>
      <c r="UNK80" s="473"/>
      <c r="UNL80" s="473"/>
      <c r="UNM80" s="473"/>
      <c r="UNN80" s="473"/>
      <c r="UNO80" s="473"/>
      <c r="UNP80" s="473"/>
      <c r="UNQ80" s="473"/>
      <c r="UNR80" s="473"/>
      <c r="UNS80" s="473"/>
      <c r="UNT80" s="473"/>
      <c r="UNU80" s="473"/>
      <c r="UNV80" s="473"/>
      <c r="UNW80" s="473"/>
      <c r="UNX80" s="473"/>
      <c r="UNY80" s="473"/>
      <c r="UNZ80" s="473"/>
      <c r="UOA80" s="473"/>
      <c r="UOB80" s="473"/>
      <c r="UOC80" s="473"/>
      <c r="UOD80" s="473"/>
      <c r="UOE80" s="473"/>
      <c r="UOF80" s="473"/>
      <c r="UOG80" s="473"/>
      <c r="UOH80" s="473"/>
      <c r="UOI80" s="473"/>
      <c r="UOJ80" s="473"/>
      <c r="UOK80" s="473"/>
      <c r="UOL80" s="473"/>
      <c r="UOM80" s="473"/>
      <c r="UON80" s="473"/>
      <c r="UOO80" s="473"/>
      <c r="UOP80" s="473"/>
      <c r="UOQ80" s="473"/>
      <c r="UOR80" s="473"/>
      <c r="UOS80" s="473"/>
      <c r="UOT80" s="473"/>
      <c r="UOU80" s="473"/>
      <c r="UOV80" s="473"/>
      <c r="UOW80" s="473"/>
      <c r="UOX80" s="473"/>
      <c r="UOY80" s="473"/>
      <c r="UOZ80" s="473"/>
      <c r="UPA80" s="473"/>
      <c r="UPB80" s="473"/>
      <c r="UPC80" s="473"/>
      <c r="UPD80" s="473"/>
      <c r="UPE80" s="473"/>
      <c r="UPF80" s="473"/>
      <c r="UPG80" s="473"/>
      <c r="UPH80" s="473"/>
      <c r="UPI80" s="473"/>
      <c r="UPJ80" s="473"/>
      <c r="UPK80" s="473"/>
      <c r="UPL80" s="473"/>
      <c r="UPM80" s="473"/>
      <c r="UPN80" s="473"/>
      <c r="UPO80" s="473"/>
      <c r="UPP80" s="473"/>
      <c r="UPQ80" s="473"/>
      <c r="UPR80" s="473"/>
      <c r="UPS80" s="473"/>
      <c r="UPT80" s="473"/>
      <c r="UPU80" s="473"/>
      <c r="UPV80" s="473"/>
      <c r="UPW80" s="473"/>
      <c r="UPX80" s="473"/>
      <c r="UPY80" s="473"/>
      <c r="UPZ80" s="473"/>
      <c r="UQA80" s="473"/>
      <c r="UQB80" s="473"/>
      <c r="UQC80" s="473"/>
      <c r="UQD80" s="473"/>
      <c r="UQE80" s="473"/>
      <c r="UQF80" s="473"/>
      <c r="UQG80" s="473"/>
      <c r="UQH80" s="473"/>
      <c r="UQI80" s="473"/>
      <c r="UQJ80" s="473"/>
      <c r="UQK80" s="473"/>
      <c r="UQL80" s="473"/>
      <c r="UQM80" s="473"/>
      <c r="UQN80" s="473"/>
      <c r="UQO80" s="473"/>
      <c r="UQP80" s="473"/>
      <c r="UQQ80" s="473"/>
      <c r="UQR80" s="473"/>
      <c r="UQS80" s="473"/>
      <c r="UQT80" s="473"/>
      <c r="UQU80" s="473"/>
      <c r="UQV80" s="473"/>
      <c r="UQW80" s="473"/>
      <c r="UQX80" s="473"/>
      <c r="UQY80" s="473"/>
      <c r="UQZ80" s="473"/>
      <c r="URA80" s="473"/>
      <c r="URB80" s="473"/>
      <c r="URC80" s="473"/>
      <c r="URD80" s="473"/>
      <c r="URE80" s="473"/>
      <c r="URF80" s="473"/>
      <c r="URG80" s="473"/>
      <c r="URH80" s="473"/>
      <c r="URI80" s="473"/>
      <c r="URJ80" s="473"/>
      <c r="URK80" s="473"/>
      <c r="URL80" s="473"/>
      <c r="URM80" s="473"/>
      <c r="URN80" s="473"/>
      <c r="URO80" s="473"/>
      <c r="URP80" s="473"/>
      <c r="URQ80" s="473"/>
      <c r="URR80" s="473"/>
      <c r="URS80" s="473"/>
      <c r="URT80" s="473"/>
      <c r="URU80" s="473"/>
      <c r="URV80" s="473"/>
      <c r="URW80" s="473"/>
      <c r="URX80" s="473"/>
      <c r="URY80" s="473"/>
      <c r="URZ80" s="473"/>
      <c r="USA80" s="473"/>
      <c r="USB80" s="473"/>
      <c r="USC80" s="473"/>
      <c r="USD80" s="473"/>
      <c r="USE80" s="473"/>
      <c r="USF80" s="473"/>
      <c r="USG80" s="473"/>
      <c r="USH80" s="473"/>
      <c r="USI80" s="473"/>
      <c r="USJ80" s="473"/>
      <c r="USK80" s="473"/>
      <c r="USL80" s="473"/>
      <c r="USM80" s="473"/>
      <c r="USN80" s="473"/>
      <c r="USO80" s="473"/>
      <c r="USP80" s="473"/>
      <c r="USQ80" s="473"/>
      <c r="USR80" s="473"/>
      <c r="USS80" s="473"/>
      <c r="UST80" s="473"/>
      <c r="USU80" s="473"/>
      <c r="USV80" s="473"/>
      <c r="USW80" s="473"/>
      <c r="USX80" s="473"/>
      <c r="USY80" s="473"/>
      <c r="USZ80" s="473"/>
      <c r="UTA80" s="473"/>
      <c r="UTB80" s="473"/>
      <c r="UTC80" s="473"/>
      <c r="UTD80" s="473"/>
      <c r="UTE80" s="473"/>
      <c r="UTF80" s="473"/>
      <c r="UTG80" s="473"/>
      <c r="UTH80" s="473"/>
      <c r="UTI80" s="473"/>
      <c r="UTJ80" s="473"/>
      <c r="UTK80" s="473"/>
      <c r="UTL80" s="473"/>
      <c r="UTM80" s="473"/>
      <c r="UTN80" s="473"/>
      <c r="UTO80" s="473"/>
      <c r="UTP80" s="473"/>
      <c r="UTQ80" s="473"/>
      <c r="UTR80" s="473"/>
      <c r="UTS80" s="473"/>
      <c r="UTT80" s="473"/>
      <c r="UTU80" s="473"/>
      <c r="UTV80" s="473"/>
      <c r="UTW80" s="473"/>
      <c r="UTX80" s="473"/>
      <c r="UTY80" s="473"/>
      <c r="UTZ80" s="473"/>
      <c r="UUA80" s="473"/>
      <c r="UUB80" s="473"/>
      <c r="UUC80" s="473"/>
      <c r="UUD80" s="473"/>
      <c r="UUE80" s="473"/>
      <c r="UUF80" s="473"/>
      <c r="UUG80" s="473"/>
      <c r="UUH80" s="473"/>
      <c r="UUI80" s="473"/>
      <c r="UUJ80" s="473"/>
      <c r="UUK80" s="473"/>
      <c r="UUL80" s="473"/>
      <c r="UUM80" s="473"/>
      <c r="UUN80" s="473"/>
      <c r="UUO80" s="473"/>
      <c r="UUP80" s="473"/>
      <c r="UUQ80" s="473"/>
      <c r="UUR80" s="473"/>
      <c r="UUS80" s="473"/>
      <c r="UUT80" s="473"/>
      <c r="UUU80" s="473"/>
      <c r="UUV80" s="473"/>
      <c r="UUW80" s="473"/>
      <c r="UUX80" s="473"/>
      <c r="UUY80" s="473"/>
      <c r="UUZ80" s="473"/>
      <c r="UVA80" s="473"/>
      <c r="UVB80" s="473"/>
      <c r="UVC80" s="473"/>
      <c r="UVD80" s="473"/>
      <c r="UVE80" s="473"/>
      <c r="UVF80" s="473"/>
      <c r="UVG80" s="473"/>
      <c r="UVH80" s="473"/>
      <c r="UVI80" s="473"/>
      <c r="UVJ80" s="473"/>
      <c r="UVK80" s="473"/>
      <c r="UVL80" s="473"/>
      <c r="UVM80" s="473"/>
      <c r="UVN80" s="473"/>
      <c r="UVO80" s="473"/>
      <c r="UVP80" s="473"/>
      <c r="UVQ80" s="473"/>
      <c r="UVR80" s="473"/>
      <c r="UVS80" s="473"/>
      <c r="UVT80" s="473"/>
      <c r="UVU80" s="473"/>
      <c r="UVV80" s="473"/>
      <c r="UVW80" s="473"/>
      <c r="UVX80" s="473"/>
      <c r="UVY80" s="473"/>
      <c r="UVZ80" s="473"/>
      <c r="UWA80" s="473"/>
      <c r="UWB80" s="473"/>
      <c r="UWC80" s="473"/>
      <c r="UWD80" s="473"/>
      <c r="UWE80" s="473"/>
      <c r="UWF80" s="473"/>
      <c r="UWG80" s="473"/>
      <c r="UWH80" s="473"/>
      <c r="UWI80" s="473"/>
      <c r="UWJ80" s="473"/>
      <c r="UWK80" s="473"/>
      <c r="UWL80" s="473"/>
      <c r="UWM80" s="473"/>
      <c r="UWN80" s="473"/>
      <c r="UWO80" s="473"/>
      <c r="UWP80" s="473"/>
      <c r="UWQ80" s="473"/>
      <c r="UWR80" s="473"/>
      <c r="UWS80" s="473"/>
      <c r="UWT80" s="473"/>
      <c r="UWU80" s="473"/>
      <c r="UWV80" s="473"/>
      <c r="UWW80" s="473"/>
      <c r="UWX80" s="473"/>
      <c r="UWY80" s="473"/>
      <c r="UWZ80" s="473"/>
      <c r="UXA80" s="473"/>
      <c r="UXB80" s="473"/>
      <c r="UXC80" s="473"/>
      <c r="UXD80" s="473"/>
      <c r="UXE80" s="473"/>
      <c r="UXF80" s="473"/>
      <c r="UXG80" s="473"/>
      <c r="UXH80" s="473"/>
      <c r="UXI80" s="473"/>
      <c r="UXJ80" s="473"/>
      <c r="UXK80" s="473"/>
      <c r="UXL80" s="473"/>
      <c r="UXM80" s="473"/>
      <c r="UXN80" s="473"/>
      <c r="UXO80" s="473"/>
      <c r="UXP80" s="473"/>
      <c r="UXQ80" s="473"/>
      <c r="UXR80" s="473"/>
      <c r="UXS80" s="473"/>
      <c r="UXT80" s="473"/>
      <c r="UXU80" s="473"/>
      <c r="UXV80" s="473"/>
      <c r="UXW80" s="473"/>
      <c r="UXX80" s="473"/>
      <c r="UXY80" s="473"/>
      <c r="UXZ80" s="473"/>
      <c r="UYA80" s="473"/>
      <c r="UYB80" s="473"/>
      <c r="UYC80" s="473"/>
      <c r="UYD80" s="473"/>
      <c r="UYE80" s="473"/>
      <c r="UYF80" s="473"/>
      <c r="UYG80" s="473"/>
      <c r="UYH80" s="473"/>
      <c r="UYI80" s="473"/>
      <c r="UYJ80" s="473"/>
      <c r="UYK80" s="473"/>
      <c r="UYL80" s="473"/>
      <c r="UYM80" s="473"/>
      <c r="UYN80" s="473"/>
      <c r="UYO80" s="473"/>
      <c r="UYP80" s="473"/>
      <c r="UYQ80" s="473"/>
      <c r="UYR80" s="473"/>
      <c r="UYS80" s="473"/>
      <c r="UYT80" s="473"/>
      <c r="UYU80" s="473"/>
      <c r="UYV80" s="473"/>
      <c r="UYW80" s="473"/>
      <c r="UYX80" s="473"/>
      <c r="UYY80" s="473"/>
      <c r="UYZ80" s="473"/>
      <c r="UZA80" s="473"/>
      <c r="UZB80" s="473"/>
      <c r="UZC80" s="473"/>
      <c r="UZD80" s="473"/>
      <c r="UZE80" s="473"/>
      <c r="UZF80" s="473"/>
      <c r="UZG80" s="473"/>
      <c r="UZH80" s="473"/>
      <c r="UZI80" s="473"/>
      <c r="UZJ80" s="473"/>
      <c r="UZK80" s="473"/>
      <c r="UZL80" s="473"/>
      <c r="UZM80" s="473"/>
      <c r="UZN80" s="473"/>
      <c r="UZO80" s="473"/>
      <c r="UZP80" s="473"/>
      <c r="UZQ80" s="473"/>
      <c r="UZR80" s="473"/>
      <c r="UZS80" s="473"/>
      <c r="UZT80" s="473"/>
      <c r="UZU80" s="473"/>
      <c r="UZV80" s="473"/>
      <c r="UZW80" s="473"/>
      <c r="UZX80" s="473"/>
      <c r="UZY80" s="473"/>
      <c r="UZZ80" s="473"/>
      <c r="VAA80" s="473"/>
      <c r="VAB80" s="473"/>
      <c r="VAC80" s="473"/>
      <c r="VAD80" s="473"/>
      <c r="VAE80" s="473"/>
      <c r="VAF80" s="473"/>
      <c r="VAG80" s="473"/>
      <c r="VAH80" s="473"/>
      <c r="VAI80" s="473"/>
      <c r="VAJ80" s="473"/>
      <c r="VAK80" s="473"/>
      <c r="VAL80" s="473"/>
      <c r="VAM80" s="473"/>
      <c r="VAN80" s="473"/>
      <c r="VAO80" s="473"/>
      <c r="VAP80" s="473"/>
      <c r="VAQ80" s="473"/>
      <c r="VAR80" s="473"/>
      <c r="VAS80" s="473"/>
      <c r="VAT80" s="473"/>
      <c r="VAU80" s="473"/>
      <c r="VAV80" s="473"/>
      <c r="VAW80" s="473"/>
      <c r="VAX80" s="473"/>
      <c r="VAY80" s="473"/>
      <c r="VAZ80" s="473"/>
      <c r="VBA80" s="473"/>
      <c r="VBB80" s="473"/>
      <c r="VBC80" s="473"/>
      <c r="VBD80" s="473"/>
      <c r="VBE80" s="473"/>
      <c r="VBF80" s="473"/>
      <c r="VBG80" s="473"/>
      <c r="VBH80" s="473"/>
      <c r="VBI80" s="473"/>
      <c r="VBJ80" s="473"/>
      <c r="VBK80" s="473"/>
      <c r="VBL80" s="473"/>
      <c r="VBM80" s="473"/>
      <c r="VBN80" s="473"/>
      <c r="VBO80" s="473"/>
      <c r="VBP80" s="473"/>
      <c r="VBQ80" s="473"/>
      <c r="VBR80" s="473"/>
      <c r="VBS80" s="473"/>
      <c r="VBT80" s="473"/>
      <c r="VBU80" s="473"/>
      <c r="VBV80" s="473"/>
      <c r="VBW80" s="473"/>
      <c r="VBX80" s="473"/>
      <c r="VBY80" s="473"/>
      <c r="VBZ80" s="473"/>
      <c r="VCA80" s="473"/>
      <c r="VCB80" s="473"/>
      <c r="VCC80" s="473"/>
      <c r="VCD80" s="473"/>
      <c r="VCE80" s="473"/>
      <c r="VCF80" s="473"/>
      <c r="VCG80" s="473"/>
      <c r="VCH80" s="473"/>
      <c r="VCI80" s="473"/>
      <c r="VCJ80" s="473"/>
      <c r="VCK80" s="473"/>
      <c r="VCL80" s="473"/>
      <c r="VCM80" s="473"/>
      <c r="VCN80" s="473"/>
      <c r="VCO80" s="473"/>
      <c r="VCP80" s="473"/>
      <c r="VCQ80" s="473"/>
      <c r="VCR80" s="473"/>
      <c r="VCS80" s="473"/>
      <c r="VCT80" s="473"/>
      <c r="VCU80" s="473"/>
      <c r="VCV80" s="473"/>
      <c r="VCW80" s="473"/>
      <c r="VCX80" s="473"/>
      <c r="VCY80" s="473"/>
      <c r="VCZ80" s="473"/>
      <c r="VDA80" s="473"/>
      <c r="VDB80" s="473"/>
      <c r="VDC80" s="473"/>
      <c r="VDD80" s="473"/>
      <c r="VDE80" s="473"/>
      <c r="VDF80" s="473"/>
      <c r="VDG80" s="473"/>
      <c r="VDH80" s="473"/>
      <c r="VDI80" s="473"/>
      <c r="VDJ80" s="473"/>
      <c r="VDK80" s="473"/>
      <c r="VDL80" s="473"/>
      <c r="VDM80" s="473"/>
      <c r="VDN80" s="473"/>
      <c r="VDO80" s="473"/>
      <c r="VDP80" s="473"/>
      <c r="VDQ80" s="473"/>
      <c r="VDR80" s="473"/>
      <c r="VDS80" s="473"/>
      <c r="VDT80" s="473"/>
      <c r="VDU80" s="473"/>
      <c r="VDV80" s="473"/>
      <c r="VDW80" s="473"/>
      <c r="VDX80" s="473"/>
      <c r="VDY80" s="473"/>
      <c r="VDZ80" s="473"/>
      <c r="VEA80" s="473"/>
      <c r="VEB80" s="473"/>
      <c r="VEC80" s="473"/>
      <c r="VED80" s="473"/>
      <c r="VEE80" s="473"/>
      <c r="VEF80" s="473"/>
      <c r="VEG80" s="473"/>
      <c r="VEH80" s="473"/>
      <c r="VEI80" s="473"/>
      <c r="VEJ80" s="473"/>
      <c r="VEK80" s="473"/>
      <c r="VEL80" s="473"/>
      <c r="VEM80" s="473"/>
      <c r="VEN80" s="473"/>
      <c r="VEO80" s="473"/>
      <c r="VEP80" s="473"/>
      <c r="VEQ80" s="473"/>
      <c r="VER80" s="473"/>
      <c r="VES80" s="473"/>
      <c r="VET80" s="473"/>
      <c r="VEU80" s="473"/>
      <c r="VEV80" s="473"/>
      <c r="VEW80" s="473"/>
      <c r="VEX80" s="473"/>
      <c r="VEY80" s="473"/>
      <c r="VEZ80" s="473"/>
      <c r="VFA80" s="473"/>
      <c r="VFB80" s="473"/>
      <c r="VFC80" s="473"/>
      <c r="VFD80" s="473"/>
      <c r="VFE80" s="473"/>
      <c r="VFF80" s="473"/>
      <c r="VFG80" s="473"/>
      <c r="VFH80" s="473"/>
      <c r="VFI80" s="473"/>
      <c r="VFJ80" s="473"/>
      <c r="VFK80" s="473"/>
      <c r="VFL80" s="473"/>
      <c r="VFM80" s="473"/>
      <c r="VFN80" s="473"/>
      <c r="VFO80" s="473"/>
      <c r="VFP80" s="473"/>
      <c r="VFQ80" s="473"/>
      <c r="VFR80" s="473"/>
      <c r="VFS80" s="473"/>
      <c r="VFT80" s="473"/>
      <c r="VFU80" s="473"/>
      <c r="VFV80" s="473"/>
      <c r="VFW80" s="473"/>
      <c r="VFX80" s="473"/>
      <c r="VFY80" s="473"/>
      <c r="VFZ80" s="473"/>
      <c r="VGA80" s="473"/>
      <c r="VGB80" s="473"/>
      <c r="VGC80" s="473"/>
      <c r="VGD80" s="473"/>
      <c r="VGE80" s="473"/>
      <c r="VGF80" s="473"/>
      <c r="VGG80" s="473"/>
      <c r="VGH80" s="473"/>
      <c r="VGI80" s="473"/>
      <c r="VGJ80" s="473"/>
      <c r="VGK80" s="473"/>
      <c r="VGL80" s="473"/>
      <c r="VGM80" s="473"/>
      <c r="VGN80" s="473"/>
      <c r="VGO80" s="473"/>
      <c r="VGP80" s="473"/>
      <c r="VGQ80" s="473"/>
      <c r="VGR80" s="473"/>
      <c r="VGS80" s="473"/>
      <c r="VGT80" s="473"/>
      <c r="VGU80" s="473"/>
      <c r="VGV80" s="473"/>
      <c r="VGW80" s="473"/>
      <c r="VGX80" s="473"/>
      <c r="VGY80" s="473"/>
      <c r="VGZ80" s="473"/>
      <c r="VHA80" s="473"/>
      <c r="VHB80" s="473"/>
      <c r="VHC80" s="473"/>
      <c r="VHD80" s="473"/>
      <c r="VHE80" s="473"/>
      <c r="VHF80" s="473"/>
      <c r="VHG80" s="473"/>
      <c r="VHH80" s="473"/>
      <c r="VHI80" s="473"/>
      <c r="VHJ80" s="473"/>
      <c r="VHK80" s="473"/>
      <c r="VHL80" s="473"/>
      <c r="VHM80" s="473"/>
      <c r="VHN80" s="473"/>
      <c r="VHO80" s="473"/>
      <c r="VHP80" s="473"/>
      <c r="VHQ80" s="473"/>
      <c r="VHR80" s="473"/>
      <c r="VHS80" s="473"/>
      <c r="VHT80" s="473"/>
      <c r="VHU80" s="473"/>
      <c r="VHV80" s="473"/>
      <c r="VHW80" s="473"/>
      <c r="VHX80" s="473"/>
      <c r="VHY80" s="473"/>
      <c r="VHZ80" s="473"/>
      <c r="VIA80" s="473"/>
      <c r="VIB80" s="473"/>
      <c r="VIC80" s="473"/>
      <c r="VID80" s="473"/>
      <c r="VIE80" s="473"/>
      <c r="VIF80" s="473"/>
      <c r="VIG80" s="473"/>
      <c r="VIH80" s="473"/>
      <c r="VII80" s="473"/>
      <c r="VIJ80" s="473"/>
      <c r="VIK80" s="473"/>
      <c r="VIL80" s="473"/>
      <c r="VIM80" s="473"/>
      <c r="VIN80" s="473"/>
      <c r="VIO80" s="473"/>
      <c r="VIP80" s="473"/>
      <c r="VIQ80" s="473"/>
      <c r="VIR80" s="473"/>
      <c r="VIS80" s="473"/>
      <c r="VIT80" s="473"/>
      <c r="VIU80" s="473"/>
      <c r="VIV80" s="473"/>
      <c r="VIW80" s="473"/>
      <c r="VIX80" s="473"/>
      <c r="VIY80" s="473"/>
      <c r="VIZ80" s="473"/>
      <c r="VJA80" s="473"/>
      <c r="VJB80" s="473"/>
      <c r="VJC80" s="473"/>
      <c r="VJD80" s="473"/>
      <c r="VJE80" s="473"/>
      <c r="VJF80" s="473"/>
      <c r="VJG80" s="473"/>
      <c r="VJH80" s="473"/>
      <c r="VJI80" s="473"/>
      <c r="VJJ80" s="473"/>
      <c r="VJK80" s="473"/>
      <c r="VJL80" s="473"/>
      <c r="VJM80" s="473"/>
      <c r="VJN80" s="473"/>
      <c r="VJO80" s="473"/>
      <c r="VJP80" s="473"/>
      <c r="VJQ80" s="473"/>
      <c r="VJR80" s="473"/>
      <c r="VJS80" s="473"/>
      <c r="VJT80" s="473"/>
      <c r="VJU80" s="473"/>
      <c r="VJV80" s="473"/>
      <c r="VJW80" s="473"/>
      <c r="VJX80" s="473"/>
      <c r="VJY80" s="473"/>
      <c r="VJZ80" s="473"/>
      <c r="VKA80" s="473"/>
      <c r="VKB80" s="473"/>
      <c r="VKC80" s="473"/>
      <c r="VKD80" s="473"/>
      <c r="VKE80" s="473"/>
      <c r="VKF80" s="473"/>
      <c r="VKG80" s="473"/>
      <c r="VKH80" s="473"/>
      <c r="VKI80" s="473"/>
      <c r="VKJ80" s="473"/>
      <c r="VKK80" s="473"/>
      <c r="VKL80" s="473"/>
      <c r="VKM80" s="473"/>
      <c r="VKN80" s="473"/>
      <c r="VKO80" s="473"/>
      <c r="VKP80" s="473"/>
      <c r="VKQ80" s="473"/>
      <c r="VKR80" s="473"/>
      <c r="VKS80" s="473"/>
      <c r="VKT80" s="473"/>
      <c r="VKU80" s="473"/>
      <c r="VKV80" s="473"/>
      <c r="VKW80" s="473"/>
      <c r="VKX80" s="473"/>
      <c r="VKY80" s="473"/>
      <c r="VKZ80" s="473"/>
      <c r="VLA80" s="473"/>
      <c r="VLB80" s="473"/>
      <c r="VLC80" s="473"/>
      <c r="VLD80" s="473"/>
      <c r="VLE80" s="473"/>
      <c r="VLF80" s="473"/>
      <c r="VLG80" s="473"/>
      <c r="VLH80" s="473"/>
      <c r="VLI80" s="473"/>
      <c r="VLJ80" s="473"/>
      <c r="VLK80" s="473"/>
      <c r="VLL80" s="473"/>
      <c r="VLM80" s="473"/>
      <c r="VLN80" s="473"/>
      <c r="VLO80" s="473"/>
      <c r="VLP80" s="473"/>
      <c r="VLQ80" s="473"/>
      <c r="VLR80" s="473"/>
      <c r="VLS80" s="473"/>
      <c r="VLT80" s="473"/>
      <c r="VLU80" s="473"/>
      <c r="VLV80" s="473"/>
      <c r="VLW80" s="473"/>
      <c r="VLX80" s="473"/>
      <c r="VLY80" s="473"/>
      <c r="VLZ80" s="473"/>
      <c r="VMA80" s="473"/>
      <c r="VMB80" s="473"/>
      <c r="VMC80" s="473"/>
      <c r="VMD80" s="473"/>
      <c r="VME80" s="473"/>
      <c r="VMF80" s="473"/>
      <c r="VMG80" s="473"/>
      <c r="VMH80" s="473"/>
      <c r="VMI80" s="473"/>
      <c r="VMJ80" s="473"/>
      <c r="VMK80" s="473"/>
      <c r="VML80" s="473"/>
      <c r="VMM80" s="473"/>
      <c r="VMN80" s="473"/>
      <c r="VMO80" s="473"/>
      <c r="VMP80" s="473"/>
      <c r="VMQ80" s="473"/>
      <c r="VMR80" s="473"/>
      <c r="VMS80" s="473"/>
      <c r="VMT80" s="473"/>
      <c r="VMU80" s="473"/>
      <c r="VMV80" s="473"/>
      <c r="VMW80" s="473"/>
      <c r="VMX80" s="473"/>
      <c r="VMY80" s="473"/>
      <c r="VMZ80" s="473"/>
      <c r="VNA80" s="473"/>
      <c r="VNB80" s="473"/>
      <c r="VNC80" s="473"/>
      <c r="VND80" s="473"/>
      <c r="VNE80" s="473"/>
      <c r="VNF80" s="473"/>
      <c r="VNG80" s="473"/>
      <c r="VNH80" s="473"/>
      <c r="VNI80" s="473"/>
      <c r="VNJ80" s="473"/>
      <c r="VNK80" s="473"/>
      <c r="VNL80" s="473"/>
      <c r="VNM80" s="473"/>
      <c r="VNN80" s="473"/>
      <c r="VNO80" s="473"/>
      <c r="VNP80" s="473"/>
      <c r="VNQ80" s="473"/>
      <c r="VNR80" s="473"/>
      <c r="VNS80" s="473"/>
      <c r="VNT80" s="473"/>
      <c r="VNU80" s="473"/>
      <c r="VNV80" s="473"/>
      <c r="VNW80" s="473"/>
      <c r="VNX80" s="473"/>
      <c r="VNY80" s="473"/>
      <c r="VNZ80" s="473"/>
      <c r="VOA80" s="473"/>
      <c r="VOB80" s="473"/>
      <c r="VOC80" s="473"/>
      <c r="VOD80" s="473"/>
      <c r="VOE80" s="473"/>
      <c r="VOF80" s="473"/>
      <c r="VOG80" s="473"/>
      <c r="VOH80" s="473"/>
      <c r="VOI80" s="473"/>
      <c r="VOJ80" s="473"/>
      <c r="VOK80" s="473"/>
      <c r="VOL80" s="473"/>
      <c r="VOM80" s="473"/>
      <c r="VON80" s="473"/>
      <c r="VOO80" s="473"/>
      <c r="VOP80" s="473"/>
      <c r="VOQ80" s="473"/>
      <c r="VOR80" s="473"/>
      <c r="VOS80" s="473"/>
      <c r="VOT80" s="473"/>
      <c r="VOU80" s="473"/>
      <c r="VOV80" s="473"/>
      <c r="VOW80" s="473"/>
      <c r="VOX80" s="473"/>
      <c r="VOY80" s="473"/>
      <c r="VOZ80" s="473"/>
      <c r="VPA80" s="473"/>
      <c r="VPB80" s="473"/>
      <c r="VPC80" s="473"/>
      <c r="VPD80" s="473"/>
      <c r="VPE80" s="473"/>
      <c r="VPF80" s="473"/>
      <c r="VPG80" s="473"/>
      <c r="VPH80" s="473"/>
      <c r="VPI80" s="473"/>
      <c r="VPJ80" s="473"/>
      <c r="VPK80" s="473"/>
      <c r="VPL80" s="473"/>
      <c r="VPM80" s="473"/>
      <c r="VPN80" s="473"/>
      <c r="VPO80" s="473"/>
      <c r="VPP80" s="473"/>
      <c r="VPQ80" s="473"/>
      <c r="VPR80" s="473"/>
      <c r="VPS80" s="473"/>
      <c r="VPT80" s="473"/>
      <c r="VPU80" s="473"/>
      <c r="VPV80" s="473"/>
      <c r="VPW80" s="473"/>
      <c r="VPX80" s="473"/>
      <c r="VPY80" s="473"/>
      <c r="VPZ80" s="473"/>
      <c r="VQA80" s="473"/>
      <c r="VQB80" s="473"/>
      <c r="VQC80" s="473"/>
      <c r="VQD80" s="473"/>
      <c r="VQE80" s="473"/>
      <c r="VQF80" s="473"/>
      <c r="VQG80" s="473"/>
      <c r="VQH80" s="473"/>
      <c r="VQI80" s="473"/>
      <c r="VQJ80" s="473"/>
      <c r="VQK80" s="473"/>
      <c r="VQL80" s="473"/>
      <c r="VQM80" s="473"/>
      <c r="VQN80" s="473"/>
      <c r="VQO80" s="473"/>
      <c r="VQP80" s="473"/>
      <c r="VQQ80" s="473"/>
      <c r="VQR80" s="473"/>
      <c r="VQS80" s="473"/>
      <c r="VQT80" s="473"/>
      <c r="VQU80" s="473"/>
      <c r="VQV80" s="473"/>
      <c r="VQW80" s="473"/>
      <c r="VQX80" s="473"/>
      <c r="VQY80" s="473"/>
      <c r="VQZ80" s="473"/>
      <c r="VRA80" s="473"/>
      <c r="VRB80" s="473"/>
      <c r="VRC80" s="473"/>
      <c r="VRD80" s="473"/>
      <c r="VRE80" s="473"/>
      <c r="VRF80" s="473"/>
      <c r="VRG80" s="473"/>
      <c r="VRH80" s="473"/>
      <c r="VRI80" s="473"/>
      <c r="VRJ80" s="473"/>
      <c r="VRK80" s="473"/>
      <c r="VRL80" s="473"/>
      <c r="VRM80" s="473"/>
      <c r="VRN80" s="473"/>
      <c r="VRO80" s="473"/>
      <c r="VRP80" s="473"/>
      <c r="VRQ80" s="473"/>
      <c r="VRR80" s="473"/>
      <c r="VRS80" s="473"/>
      <c r="VRT80" s="473"/>
      <c r="VRU80" s="473"/>
      <c r="VRV80" s="473"/>
      <c r="VRW80" s="473"/>
      <c r="VRX80" s="473"/>
      <c r="VRY80" s="473"/>
      <c r="VRZ80" s="473"/>
      <c r="VSA80" s="473"/>
      <c r="VSB80" s="473"/>
      <c r="VSC80" s="473"/>
      <c r="VSD80" s="473"/>
      <c r="VSE80" s="473"/>
      <c r="VSF80" s="473"/>
      <c r="VSG80" s="473"/>
      <c r="VSH80" s="473"/>
      <c r="VSI80" s="473"/>
      <c r="VSJ80" s="473"/>
      <c r="VSK80" s="473"/>
      <c r="VSL80" s="473"/>
      <c r="VSM80" s="473"/>
      <c r="VSN80" s="473"/>
      <c r="VSO80" s="473"/>
      <c r="VSP80" s="473"/>
      <c r="VSQ80" s="473"/>
      <c r="VSR80" s="473"/>
      <c r="VSS80" s="473"/>
      <c r="VST80" s="473"/>
      <c r="VSU80" s="473"/>
      <c r="VSV80" s="473"/>
      <c r="VSW80" s="473"/>
      <c r="VSX80" s="473"/>
      <c r="VSY80" s="473"/>
      <c r="VSZ80" s="473"/>
      <c r="VTA80" s="473"/>
      <c r="VTB80" s="473"/>
      <c r="VTC80" s="473"/>
      <c r="VTD80" s="473"/>
      <c r="VTE80" s="473"/>
      <c r="VTF80" s="473"/>
      <c r="VTG80" s="473"/>
      <c r="VTH80" s="473"/>
      <c r="VTI80" s="473"/>
      <c r="VTJ80" s="473"/>
      <c r="VTK80" s="473"/>
      <c r="VTL80" s="473"/>
      <c r="VTM80" s="473"/>
      <c r="VTN80" s="473"/>
      <c r="VTO80" s="473"/>
      <c r="VTP80" s="473"/>
      <c r="VTQ80" s="473"/>
      <c r="VTR80" s="473"/>
      <c r="VTS80" s="473"/>
      <c r="VTT80" s="473"/>
      <c r="VTU80" s="473"/>
      <c r="VTV80" s="473"/>
      <c r="VTW80" s="473"/>
      <c r="VTX80" s="473"/>
      <c r="VTY80" s="473"/>
      <c r="VTZ80" s="473"/>
      <c r="VUA80" s="473"/>
      <c r="VUB80" s="473"/>
      <c r="VUC80" s="473"/>
      <c r="VUD80" s="473"/>
      <c r="VUE80" s="473"/>
      <c r="VUF80" s="473"/>
      <c r="VUG80" s="473"/>
      <c r="VUH80" s="473"/>
      <c r="VUI80" s="473"/>
      <c r="VUJ80" s="473"/>
      <c r="VUK80" s="473"/>
      <c r="VUL80" s="473"/>
      <c r="VUM80" s="473"/>
      <c r="VUN80" s="473"/>
      <c r="VUO80" s="473"/>
      <c r="VUP80" s="473"/>
      <c r="VUQ80" s="473"/>
      <c r="VUR80" s="473"/>
      <c r="VUS80" s="473"/>
      <c r="VUT80" s="473"/>
      <c r="VUU80" s="473"/>
      <c r="VUV80" s="473"/>
      <c r="VUW80" s="473"/>
      <c r="VUX80" s="473"/>
      <c r="VUY80" s="473"/>
      <c r="VUZ80" s="473"/>
      <c r="VVA80" s="473"/>
      <c r="VVB80" s="473"/>
      <c r="VVC80" s="473"/>
      <c r="VVD80" s="473"/>
      <c r="VVE80" s="473"/>
      <c r="VVF80" s="473"/>
      <c r="VVG80" s="473"/>
      <c r="VVH80" s="473"/>
      <c r="VVI80" s="473"/>
      <c r="VVJ80" s="473"/>
      <c r="VVK80" s="473"/>
      <c r="VVL80" s="473"/>
      <c r="VVM80" s="473"/>
      <c r="VVN80" s="473"/>
      <c r="VVO80" s="473"/>
      <c r="VVP80" s="473"/>
      <c r="VVQ80" s="473"/>
      <c r="VVR80" s="473"/>
      <c r="VVS80" s="473"/>
      <c r="VVT80" s="473"/>
      <c r="VVU80" s="473"/>
      <c r="VVV80" s="473"/>
      <c r="VVW80" s="473"/>
      <c r="VVX80" s="473"/>
      <c r="VVY80" s="473"/>
      <c r="VVZ80" s="473"/>
      <c r="VWA80" s="473"/>
      <c r="VWB80" s="473"/>
      <c r="VWC80" s="473"/>
      <c r="VWD80" s="473"/>
      <c r="VWE80" s="473"/>
      <c r="VWF80" s="473"/>
      <c r="VWG80" s="473"/>
      <c r="VWH80" s="473"/>
      <c r="VWI80" s="473"/>
      <c r="VWJ80" s="473"/>
      <c r="VWK80" s="473"/>
      <c r="VWL80" s="473"/>
      <c r="VWM80" s="473"/>
      <c r="VWN80" s="473"/>
      <c r="VWO80" s="473"/>
      <c r="VWP80" s="473"/>
      <c r="VWQ80" s="473"/>
      <c r="VWR80" s="473"/>
      <c r="VWS80" s="473"/>
      <c r="VWT80" s="473"/>
      <c r="VWU80" s="473"/>
      <c r="VWV80" s="473"/>
      <c r="VWW80" s="473"/>
      <c r="VWX80" s="473"/>
      <c r="VWY80" s="473"/>
      <c r="VWZ80" s="473"/>
      <c r="VXA80" s="473"/>
      <c r="VXB80" s="473"/>
      <c r="VXC80" s="473"/>
      <c r="VXD80" s="473"/>
      <c r="VXE80" s="473"/>
      <c r="VXF80" s="473"/>
      <c r="VXG80" s="473"/>
      <c r="VXH80" s="473"/>
      <c r="VXI80" s="473"/>
      <c r="VXJ80" s="473"/>
      <c r="VXK80" s="473"/>
      <c r="VXL80" s="473"/>
      <c r="VXM80" s="473"/>
      <c r="VXN80" s="473"/>
      <c r="VXO80" s="473"/>
      <c r="VXP80" s="473"/>
      <c r="VXQ80" s="473"/>
      <c r="VXR80" s="473"/>
      <c r="VXS80" s="473"/>
      <c r="VXT80" s="473"/>
      <c r="VXU80" s="473"/>
      <c r="VXV80" s="473"/>
      <c r="VXW80" s="473"/>
      <c r="VXX80" s="473"/>
      <c r="VXY80" s="473"/>
      <c r="VXZ80" s="473"/>
      <c r="VYA80" s="473"/>
      <c r="VYB80" s="473"/>
      <c r="VYC80" s="473"/>
      <c r="VYD80" s="473"/>
      <c r="VYE80" s="473"/>
      <c r="VYF80" s="473"/>
      <c r="VYG80" s="473"/>
      <c r="VYH80" s="473"/>
      <c r="VYI80" s="473"/>
      <c r="VYJ80" s="473"/>
      <c r="VYK80" s="473"/>
      <c r="VYL80" s="473"/>
      <c r="VYM80" s="473"/>
      <c r="VYN80" s="473"/>
      <c r="VYO80" s="473"/>
      <c r="VYP80" s="473"/>
      <c r="VYQ80" s="473"/>
      <c r="VYR80" s="473"/>
      <c r="VYS80" s="473"/>
      <c r="VYT80" s="473"/>
      <c r="VYU80" s="473"/>
      <c r="VYV80" s="473"/>
      <c r="VYW80" s="473"/>
      <c r="VYX80" s="473"/>
      <c r="VYY80" s="473"/>
      <c r="VYZ80" s="473"/>
      <c r="VZA80" s="473"/>
      <c r="VZB80" s="473"/>
      <c r="VZC80" s="473"/>
      <c r="VZD80" s="473"/>
      <c r="VZE80" s="473"/>
      <c r="VZF80" s="473"/>
      <c r="VZG80" s="473"/>
      <c r="VZH80" s="473"/>
      <c r="VZI80" s="473"/>
      <c r="VZJ80" s="473"/>
      <c r="VZK80" s="473"/>
      <c r="VZL80" s="473"/>
      <c r="VZM80" s="473"/>
      <c r="VZN80" s="473"/>
      <c r="VZO80" s="473"/>
      <c r="VZP80" s="473"/>
      <c r="VZQ80" s="473"/>
      <c r="VZR80" s="473"/>
      <c r="VZS80" s="473"/>
      <c r="VZT80" s="473"/>
      <c r="VZU80" s="473"/>
      <c r="VZV80" s="473"/>
      <c r="VZW80" s="473"/>
      <c r="VZX80" s="473"/>
      <c r="VZY80" s="473"/>
      <c r="VZZ80" s="473"/>
      <c r="WAA80" s="473"/>
      <c r="WAB80" s="473"/>
      <c r="WAC80" s="473"/>
      <c r="WAD80" s="473"/>
      <c r="WAE80" s="473"/>
      <c r="WAF80" s="473"/>
      <c r="WAG80" s="473"/>
      <c r="WAH80" s="473"/>
      <c r="WAI80" s="473"/>
      <c r="WAJ80" s="473"/>
      <c r="WAK80" s="473"/>
      <c r="WAL80" s="473"/>
      <c r="WAM80" s="473"/>
      <c r="WAN80" s="473"/>
      <c r="WAO80" s="473"/>
      <c r="WAP80" s="473"/>
      <c r="WAQ80" s="473"/>
      <c r="WAR80" s="473"/>
      <c r="WAS80" s="473"/>
      <c r="WAT80" s="473"/>
      <c r="WAU80" s="473"/>
      <c r="WAV80" s="473"/>
      <c r="WAW80" s="473"/>
      <c r="WAX80" s="473"/>
      <c r="WAY80" s="473"/>
      <c r="WAZ80" s="473"/>
      <c r="WBA80" s="473"/>
      <c r="WBB80" s="473"/>
      <c r="WBC80" s="473"/>
      <c r="WBD80" s="473"/>
      <c r="WBE80" s="473"/>
      <c r="WBF80" s="473"/>
      <c r="WBG80" s="473"/>
      <c r="WBH80" s="473"/>
      <c r="WBI80" s="473"/>
      <c r="WBJ80" s="473"/>
      <c r="WBK80" s="473"/>
      <c r="WBL80" s="473"/>
      <c r="WBM80" s="473"/>
      <c r="WBN80" s="473"/>
      <c r="WBO80" s="473"/>
      <c r="WBP80" s="473"/>
      <c r="WBQ80" s="473"/>
      <c r="WBR80" s="473"/>
      <c r="WBS80" s="473"/>
      <c r="WBT80" s="473"/>
      <c r="WBU80" s="473"/>
      <c r="WBV80" s="473"/>
      <c r="WBW80" s="473"/>
      <c r="WBX80" s="473"/>
      <c r="WBY80" s="473"/>
      <c r="WBZ80" s="473"/>
      <c r="WCA80" s="473"/>
      <c r="WCB80" s="473"/>
      <c r="WCC80" s="473"/>
      <c r="WCD80" s="473"/>
      <c r="WCE80" s="473"/>
      <c r="WCF80" s="473"/>
      <c r="WCG80" s="473"/>
      <c r="WCH80" s="473"/>
      <c r="WCI80" s="473"/>
      <c r="WCJ80" s="473"/>
      <c r="WCK80" s="473"/>
      <c r="WCL80" s="473"/>
      <c r="WCM80" s="473"/>
      <c r="WCN80" s="473"/>
      <c r="WCO80" s="473"/>
      <c r="WCP80" s="473"/>
      <c r="WCQ80" s="473"/>
      <c r="WCR80" s="473"/>
      <c r="WCS80" s="473"/>
      <c r="WCT80" s="473"/>
      <c r="WCU80" s="473"/>
      <c r="WCV80" s="473"/>
      <c r="WCW80" s="473"/>
      <c r="WCX80" s="473"/>
      <c r="WCY80" s="473"/>
      <c r="WCZ80" s="473"/>
      <c r="WDA80" s="473"/>
      <c r="WDB80" s="473"/>
      <c r="WDC80" s="473"/>
      <c r="WDD80" s="473"/>
      <c r="WDE80" s="473"/>
      <c r="WDF80" s="473"/>
      <c r="WDG80" s="473"/>
      <c r="WDH80" s="473"/>
      <c r="WDI80" s="473"/>
      <c r="WDJ80" s="473"/>
      <c r="WDK80" s="473"/>
      <c r="WDL80" s="473"/>
      <c r="WDM80" s="473"/>
      <c r="WDN80" s="473"/>
      <c r="WDO80" s="473"/>
      <c r="WDP80" s="473"/>
      <c r="WDQ80" s="473"/>
      <c r="WDR80" s="473"/>
      <c r="WDS80" s="473"/>
      <c r="WDT80" s="473"/>
      <c r="WDU80" s="473"/>
      <c r="WDV80" s="473"/>
      <c r="WDW80" s="473"/>
      <c r="WDX80" s="473"/>
      <c r="WDY80" s="473"/>
      <c r="WDZ80" s="473"/>
      <c r="WEA80" s="473"/>
      <c r="WEB80" s="473"/>
      <c r="WEC80" s="473"/>
      <c r="WED80" s="473"/>
      <c r="WEE80" s="473"/>
      <c r="WEF80" s="473"/>
      <c r="WEG80" s="473"/>
      <c r="WEH80" s="473"/>
      <c r="WEI80" s="473"/>
      <c r="WEJ80" s="473"/>
      <c r="WEK80" s="473"/>
      <c r="WEL80" s="473"/>
      <c r="WEM80" s="473"/>
      <c r="WEN80" s="473"/>
      <c r="WEO80" s="473"/>
      <c r="WEP80" s="473"/>
      <c r="WEQ80" s="473"/>
      <c r="WER80" s="473"/>
      <c r="WES80" s="473"/>
      <c r="WET80" s="473"/>
      <c r="WEU80" s="473"/>
      <c r="WEV80" s="473"/>
      <c r="WEW80" s="473"/>
      <c r="WEX80" s="473"/>
      <c r="WEY80" s="473"/>
      <c r="WEZ80" s="473"/>
      <c r="WFA80" s="473"/>
      <c r="WFB80" s="473"/>
      <c r="WFC80" s="473"/>
      <c r="WFD80" s="473"/>
      <c r="WFE80" s="473"/>
      <c r="WFF80" s="473"/>
      <c r="WFG80" s="473"/>
      <c r="WFH80" s="473"/>
      <c r="WFI80" s="473"/>
      <c r="WFJ80" s="473"/>
      <c r="WFK80" s="473"/>
      <c r="WFL80" s="473"/>
      <c r="WFM80" s="473"/>
      <c r="WFN80" s="473"/>
      <c r="WFO80" s="473"/>
      <c r="WFP80" s="473"/>
      <c r="WFQ80" s="473"/>
      <c r="WFR80" s="473"/>
      <c r="WFS80" s="473"/>
      <c r="WFT80" s="473"/>
      <c r="WFU80" s="473"/>
      <c r="WFV80" s="473"/>
      <c r="WFW80" s="473"/>
      <c r="WFX80" s="473"/>
      <c r="WFY80" s="473"/>
      <c r="WFZ80" s="473"/>
      <c r="WGA80" s="473"/>
      <c r="WGB80" s="473"/>
      <c r="WGC80" s="473"/>
      <c r="WGD80" s="473"/>
      <c r="WGE80" s="473"/>
      <c r="WGF80" s="473"/>
      <c r="WGG80" s="473"/>
      <c r="WGH80" s="473"/>
      <c r="WGI80" s="473"/>
      <c r="WGJ80" s="473"/>
      <c r="WGK80" s="473"/>
      <c r="WGL80" s="473"/>
      <c r="WGM80" s="473"/>
      <c r="WGN80" s="473"/>
      <c r="WGO80" s="473"/>
      <c r="WGP80" s="473"/>
      <c r="WGQ80" s="473"/>
      <c r="WGR80" s="473"/>
      <c r="WGS80" s="473"/>
      <c r="WGT80" s="473"/>
      <c r="WGU80" s="473"/>
      <c r="WGV80" s="473"/>
      <c r="WGW80" s="473"/>
      <c r="WGX80" s="473"/>
      <c r="WGY80" s="473"/>
      <c r="WGZ80" s="473"/>
      <c r="WHA80" s="473"/>
      <c r="WHB80" s="473"/>
      <c r="WHC80" s="473"/>
      <c r="WHD80" s="473"/>
      <c r="WHE80" s="473"/>
      <c r="WHF80" s="473"/>
      <c r="WHG80" s="473"/>
      <c r="WHH80" s="473"/>
      <c r="WHI80" s="473"/>
      <c r="WHJ80" s="473"/>
      <c r="WHK80" s="473"/>
      <c r="WHL80" s="473"/>
      <c r="WHM80" s="473"/>
      <c r="WHN80" s="473"/>
      <c r="WHO80" s="473"/>
      <c r="WHP80" s="473"/>
      <c r="WHQ80" s="473"/>
      <c r="WHR80" s="473"/>
      <c r="WHS80" s="473"/>
      <c r="WHT80" s="473"/>
      <c r="WHU80" s="473"/>
      <c r="WHV80" s="473"/>
      <c r="WHW80" s="473"/>
      <c r="WHX80" s="473"/>
      <c r="WHY80" s="473"/>
      <c r="WHZ80" s="473"/>
      <c r="WIA80" s="473"/>
      <c r="WIB80" s="473"/>
      <c r="WIC80" s="473"/>
      <c r="WID80" s="473"/>
      <c r="WIE80" s="473"/>
      <c r="WIF80" s="473"/>
      <c r="WIG80" s="473"/>
      <c r="WIH80" s="473"/>
      <c r="WII80" s="473"/>
      <c r="WIJ80" s="473"/>
      <c r="WIK80" s="473"/>
      <c r="WIL80" s="473"/>
      <c r="WIM80" s="473"/>
      <c r="WIN80" s="473"/>
      <c r="WIO80" s="473"/>
      <c r="WIP80" s="473"/>
      <c r="WIQ80" s="473"/>
      <c r="WIR80" s="473"/>
      <c r="WIS80" s="473"/>
      <c r="WIT80" s="473"/>
      <c r="WIU80" s="473"/>
      <c r="WIV80" s="473"/>
      <c r="WIW80" s="473"/>
      <c r="WIX80" s="473"/>
      <c r="WIY80" s="473"/>
      <c r="WIZ80" s="473"/>
      <c r="WJA80" s="473"/>
      <c r="WJB80" s="473"/>
      <c r="WJC80" s="473"/>
      <c r="WJD80" s="473"/>
      <c r="WJE80" s="473"/>
      <c r="WJF80" s="473"/>
      <c r="WJG80" s="473"/>
      <c r="WJH80" s="473"/>
      <c r="WJI80" s="473"/>
      <c r="WJJ80" s="473"/>
      <c r="WJK80" s="473"/>
      <c r="WJL80" s="473"/>
      <c r="WJM80" s="473"/>
      <c r="WJN80" s="473"/>
      <c r="WJO80" s="473"/>
      <c r="WJP80" s="473"/>
      <c r="WJQ80" s="473"/>
      <c r="WJR80" s="473"/>
      <c r="WJS80" s="473"/>
      <c r="WJT80" s="473"/>
      <c r="WJU80" s="473"/>
      <c r="WJV80" s="473"/>
      <c r="WJW80" s="473"/>
      <c r="WJX80" s="473"/>
      <c r="WJY80" s="473"/>
      <c r="WJZ80" s="473"/>
      <c r="WKA80" s="473"/>
      <c r="WKB80" s="473"/>
      <c r="WKC80" s="473"/>
      <c r="WKD80" s="473"/>
      <c r="WKE80" s="473"/>
      <c r="WKF80" s="473"/>
      <c r="WKG80" s="473"/>
      <c r="WKH80" s="473"/>
      <c r="WKI80" s="473"/>
      <c r="WKJ80" s="473"/>
      <c r="WKK80" s="473"/>
      <c r="WKL80" s="473"/>
      <c r="WKM80" s="473"/>
      <c r="WKN80" s="473"/>
      <c r="WKO80" s="473"/>
      <c r="WKP80" s="473"/>
      <c r="WKQ80" s="473"/>
      <c r="WKR80" s="473"/>
      <c r="WKS80" s="473"/>
      <c r="WKT80" s="473"/>
      <c r="WKU80" s="473"/>
      <c r="WKV80" s="473"/>
      <c r="WKW80" s="473"/>
      <c r="WKX80" s="473"/>
      <c r="WKY80" s="473"/>
      <c r="WKZ80" s="473"/>
      <c r="WLA80" s="473"/>
      <c r="WLB80" s="473"/>
      <c r="WLC80" s="473"/>
      <c r="WLD80" s="473"/>
      <c r="WLE80" s="473"/>
      <c r="WLF80" s="473"/>
      <c r="WLG80" s="473"/>
      <c r="WLH80" s="473"/>
      <c r="WLI80" s="473"/>
      <c r="WLJ80" s="473"/>
      <c r="WLK80" s="473"/>
      <c r="WLL80" s="473"/>
      <c r="WLM80" s="473"/>
      <c r="WLN80" s="473"/>
      <c r="WLO80" s="473"/>
      <c r="WLP80" s="473"/>
      <c r="WLQ80" s="473"/>
      <c r="WLR80" s="473"/>
      <c r="WLS80" s="473"/>
      <c r="WLT80" s="473"/>
      <c r="WLU80" s="473"/>
      <c r="WLV80" s="473"/>
      <c r="WLW80" s="473"/>
      <c r="WLX80" s="473"/>
      <c r="WLY80" s="473"/>
      <c r="WLZ80" s="473"/>
      <c r="WMA80" s="473"/>
      <c r="WMB80" s="473"/>
      <c r="WMC80" s="473"/>
      <c r="WMD80" s="473"/>
      <c r="WME80" s="473"/>
      <c r="WMF80" s="473"/>
      <c r="WMG80" s="473"/>
      <c r="WMH80" s="473"/>
      <c r="WMI80" s="473"/>
      <c r="WMJ80" s="473"/>
      <c r="WMK80" s="473"/>
      <c r="WML80" s="473"/>
      <c r="WMM80" s="473"/>
      <c r="WMN80" s="473"/>
      <c r="WMO80" s="473"/>
      <c r="WMP80" s="473"/>
      <c r="WMQ80" s="473"/>
      <c r="WMR80" s="473"/>
      <c r="WMS80" s="473"/>
      <c r="WMT80" s="473"/>
      <c r="WMU80" s="473"/>
      <c r="WMV80" s="473"/>
      <c r="WMW80" s="473"/>
      <c r="WMX80" s="473"/>
      <c r="WMY80" s="473"/>
      <c r="WMZ80" s="473"/>
      <c r="WNA80" s="473"/>
      <c r="WNB80" s="473"/>
      <c r="WNC80" s="473"/>
      <c r="WND80" s="473"/>
      <c r="WNE80" s="473"/>
      <c r="WNF80" s="473"/>
      <c r="WNG80" s="473"/>
      <c r="WNH80" s="473"/>
      <c r="WNI80" s="473"/>
      <c r="WNJ80" s="473"/>
      <c r="WNK80" s="473"/>
      <c r="WNL80" s="473"/>
      <c r="WNM80" s="473"/>
      <c r="WNN80" s="473"/>
      <c r="WNO80" s="473"/>
      <c r="WNP80" s="473"/>
      <c r="WNQ80" s="473"/>
      <c r="WNR80" s="473"/>
      <c r="WNS80" s="473"/>
      <c r="WNT80" s="473"/>
      <c r="WNU80" s="473"/>
      <c r="WNV80" s="473"/>
      <c r="WNW80" s="473"/>
      <c r="WNX80" s="473"/>
      <c r="WNY80" s="473"/>
      <c r="WNZ80" s="473"/>
      <c r="WOA80" s="473"/>
      <c r="WOB80" s="473"/>
      <c r="WOC80" s="473"/>
      <c r="WOD80" s="473"/>
      <c r="WOE80" s="473"/>
      <c r="WOF80" s="473"/>
      <c r="WOG80" s="473"/>
      <c r="WOH80" s="473"/>
      <c r="WOI80" s="473"/>
      <c r="WOJ80" s="473"/>
      <c r="WOK80" s="473"/>
      <c r="WOL80" s="473"/>
      <c r="WOM80" s="473"/>
      <c r="WON80" s="473"/>
      <c r="WOO80" s="473"/>
      <c r="WOP80" s="473"/>
      <c r="WOQ80" s="473"/>
      <c r="WOR80" s="473"/>
      <c r="WOS80" s="473"/>
      <c r="WOT80" s="473"/>
      <c r="WOU80" s="473"/>
      <c r="WOV80" s="473"/>
      <c r="WOW80" s="473"/>
      <c r="WOX80" s="473"/>
      <c r="WOY80" s="473"/>
      <c r="WOZ80" s="473"/>
      <c r="WPA80" s="473"/>
      <c r="WPB80" s="473"/>
      <c r="WPC80" s="473"/>
      <c r="WPD80" s="473"/>
      <c r="WPE80" s="473"/>
      <c r="WPF80" s="473"/>
      <c r="WPG80" s="473"/>
      <c r="WPH80" s="473"/>
      <c r="WPI80" s="473"/>
      <c r="WPJ80" s="473"/>
      <c r="WPK80" s="473"/>
      <c r="WPL80" s="473"/>
      <c r="WPM80" s="473"/>
      <c r="WPN80" s="473"/>
      <c r="WPO80" s="473"/>
      <c r="WPP80" s="473"/>
      <c r="WPQ80" s="473"/>
      <c r="WPR80" s="473"/>
      <c r="WPS80" s="473"/>
      <c r="WPT80" s="473"/>
      <c r="WPU80" s="473"/>
      <c r="WPV80" s="473"/>
      <c r="WPW80" s="473"/>
      <c r="WPX80" s="473"/>
      <c r="WPY80" s="473"/>
      <c r="WPZ80" s="473"/>
      <c r="WQA80" s="473"/>
      <c r="WQB80" s="473"/>
      <c r="WQC80" s="473"/>
      <c r="WQD80" s="473"/>
      <c r="WQE80" s="473"/>
      <c r="WQF80" s="473"/>
      <c r="WQG80" s="473"/>
      <c r="WQH80" s="473"/>
      <c r="WQI80" s="473"/>
      <c r="WQJ80" s="473"/>
      <c r="WQK80" s="473"/>
      <c r="WQL80" s="473"/>
      <c r="WQM80" s="473"/>
      <c r="WQN80" s="473"/>
      <c r="WQO80" s="473"/>
      <c r="WQP80" s="473"/>
      <c r="WQQ80" s="473"/>
      <c r="WQR80" s="473"/>
      <c r="WQS80" s="473"/>
      <c r="WQT80" s="473"/>
      <c r="WQU80" s="473"/>
      <c r="WQV80" s="473"/>
      <c r="WQW80" s="473"/>
      <c r="WQX80" s="473"/>
      <c r="WQY80" s="473"/>
      <c r="WQZ80" s="473"/>
      <c r="WRA80" s="473"/>
      <c r="WRB80" s="473"/>
      <c r="WRC80" s="473"/>
      <c r="WRD80" s="473"/>
      <c r="WRE80" s="473"/>
      <c r="WRF80" s="473"/>
      <c r="WRG80" s="473"/>
      <c r="WRH80" s="473"/>
      <c r="WRI80" s="473"/>
      <c r="WRJ80" s="473"/>
      <c r="WRK80" s="473"/>
      <c r="WRL80" s="473"/>
      <c r="WRM80" s="473"/>
      <c r="WRN80" s="473"/>
      <c r="WRO80" s="473"/>
      <c r="WRP80" s="473"/>
      <c r="WRQ80" s="473"/>
      <c r="WRR80" s="473"/>
      <c r="WRS80" s="473"/>
      <c r="WRT80" s="473"/>
      <c r="WRU80" s="473"/>
      <c r="WRV80" s="473"/>
      <c r="WRW80" s="473"/>
      <c r="WRX80" s="473"/>
      <c r="WRY80" s="473"/>
      <c r="WRZ80" s="473"/>
      <c r="WSA80" s="473"/>
      <c r="WSB80" s="473"/>
      <c r="WSC80" s="473"/>
      <c r="WSD80" s="473"/>
      <c r="WSE80" s="473"/>
      <c r="WSF80" s="473"/>
      <c r="WSG80" s="473"/>
      <c r="WSH80" s="473"/>
      <c r="WSI80" s="473"/>
      <c r="WSJ80" s="473"/>
      <c r="WSK80" s="473"/>
      <c r="WSL80" s="473"/>
      <c r="WSM80" s="473"/>
      <c r="WSN80" s="473"/>
      <c r="WSO80" s="473"/>
      <c r="WSP80" s="473"/>
      <c r="WSQ80" s="473"/>
      <c r="WSR80" s="473"/>
      <c r="WSS80" s="473"/>
      <c r="WST80" s="473"/>
      <c r="WSU80" s="473"/>
      <c r="WSV80" s="473"/>
      <c r="WSW80" s="473"/>
      <c r="WSX80" s="473"/>
      <c r="WSY80" s="473"/>
      <c r="WSZ80" s="473"/>
      <c r="WTA80" s="473"/>
      <c r="WTB80" s="473"/>
      <c r="WTC80" s="473"/>
      <c r="WTD80" s="473"/>
      <c r="WTE80" s="473"/>
      <c r="WTF80" s="473"/>
      <c r="WTG80" s="473"/>
      <c r="WTH80" s="473"/>
      <c r="WTI80" s="473"/>
      <c r="WTJ80" s="473"/>
      <c r="WTK80" s="473"/>
      <c r="WTL80" s="473"/>
      <c r="WTM80" s="473"/>
      <c r="WTN80" s="473"/>
      <c r="WTO80" s="473"/>
      <c r="WTP80" s="473"/>
      <c r="WTQ80" s="473"/>
      <c r="WTR80" s="473"/>
      <c r="WTS80" s="473"/>
      <c r="WTT80" s="473"/>
      <c r="WTU80" s="473"/>
      <c r="WTV80" s="473"/>
      <c r="WTW80" s="473"/>
      <c r="WTX80" s="473"/>
      <c r="WTY80" s="473"/>
      <c r="WTZ80" s="473"/>
      <c r="WUA80" s="473"/>
      <c r="WUB80" s="473"/>
      <c r="WUC80" s="473"/>
      <c r="WUD80" s="473"/>
      <c r="WUE80" s="473"/>
      <c r="WUF80" s="473"/>
      <c r="WUG80" s="473"/>
      <c r="WUH80" s="473"/>
      <c r="WUI80" s="473"/>
      <c r="WUJ80" s="473"/>
      <c r="WUK80" s="473"/>
      <c r="WUL80" s="473"/>
      <c r="WUM80" s="473"/>
      <c r="WUN80" s="473"/>
      <c r="WUO80" s="473"/>
      <c r="WUP80" s="473"/>
      <c r="WUQ80" s="473"/>
      <c r="WUR80" s="473"/>
      <c r="WUS80" s="473"/>
      <c r="WUT80" s="473"/>
      <c r="WUU80" s="473"/>
      <c r="WUV80" s="473"/>
      <c r="WUW80" s="473"/>
      <c r="WUX80" s="473"/>
      <c r="WUY80" s="473"/>
      <c r="WUZ80" s="473"/>
      <c r="WVA80" s="473"/>
      <c r="WVB80" s="473"/>
      <c r="WVC80" s="473"/>
      <c r="WVD80" s="473"/>
      <c r="WVE80" s="473"/>
      <c r="WVF80" s="473"/>
      <c r="WVG80" s="473"/>
      <c r="WVH80" s="473"/>
      <c r="WVI80" s="473"/>
      <c r="WVJ80" s="473"/>
      <c r="WVK80" s="473"/>
      <c r="WVL80" s="473"/>
      <c r="WVM80" s="473"/>
      <c r="WVN80" s="473"/>
      <c r="WVO80" s="473"/>
      <c r="WVP80" s="473"/>
      <c r="WVQ80" s="473"/>
      <c r="WVR80" s="473"/>
      <c r="WVS80" s="473"/>
      <c r="WVT80" s="473"/>
      <c r="WVU80" s="473"/>
      <c r="WVV80" s="473"/>
      <c r="WVW80" s="473"/>
      <c r="WVX80" s="473"/>
      <c r="WVY80" s="473"/>
      <c r="WVZ80" s="473"/>
      <c r="WWA80" s="473"/>
      <c r="WWB80" s="473"/>
      <c r="WWC80" s="473"/>
      <c r="WWD80" s="473"/>
      <c r="WWE80" s="473"/>
      <c r="WWF80" s="473"/>
      <c r="WWG80" s="473"/>
      <c r="WWH80" s="473"/>
      <c r="WWI80" s="473"/>
      <c r="WWJ80" s="473"/>
      <c r="WWK80" s="473"/>
      <c r="WWL80" s="473"/>
      <c r="WWM80" s="473"/>
      <c r="WWN80" s="473"/>
      <c r="WWO80" s="473"/>
      <c r="WWP80" s="473"/>
      <c r="WWQ80" s="473"/>
      <c r="WWR80" s="473"/>
      <c r="WWS80" s="473"/>
      <c r="WWT80" s="473"/>
      <c r="WWU80" s="473"/>
      <c r="WWV80" s="473"/>
      <c r="WWW80" s="473"/>
      <c r="WWX80" s="473"/>
      <c r="WWY80" s="473"/>
      <c r="WWZ80" s="473"/>
      <c r="WXA80" s="473"/>
      <c r="WXB80" s="473"/>
      <c r="WXC80" s="473"/>
      <c r="WXD80" s="473"/>
      <c r="WXE80" s="473"/>
      <c r="WXF80" s="473"/>
      <c r="WXG80" s="473"/>
      <c r="WXH80" s="473"/>
      <c r="WXI80" s="473"/>
      <c r="WXJ80" s="473"/>
      <c r="WXK80" s="473"/>
      <c r="WXL80" s="473"/>
      <c r="WXM80" s="473"/>
      <c r="WXN80" s="473"/>
      <c r="WXO80" s="473"/>
      <c r="WXP80" s="473"/>
      <c r="WXQ80" s="473"/>
      <c r="WXR80" s="473"/>
      <c r="WXS80" s="473"/>
      <c r="WXT80" s="473"/>
      <c r="WXU80" s="473"/>
      <c r="WXV80" s="473"/>
      <c r="WXW80" s="473"/>
      <c r="WXX80" s="473"/>
      <c r="WXY80" s="473"/>
      <c r="WXZ80" s="473"/>
      <c r="WYA80" s="473"/>
      <c r="WYB80" s="473"/>
      <c r="WYC80" s="473"/>
      <c r="WYD80" s="473"/>
      <c r="WYE80" s="473"/>
      <c r="WYF80" s="473"/>
      <c r="WYG80" s="473"/>
      <c r="WYH80" s="473"/>
      <c r="WYI80" s="473"/>
      <c r="WYJ80" s="473"/>
      <c r="WYK80" s="473"/>
      <c r="WYL80" s="473"/>
      <c r="WYM80" s="473"/>
      <c r="WYN80" s="473"/>
      <c r="WYO80" s="473"/>
      <c r="WYP80" s="473"/>
      <c r="WYQ80" s="473"/>
      <c r="WYR80" s="473"/>
      <c r="WYS80" s="473"/>
      <c r="WYT80" s="473"/>
      <c r="WYU80" s="473"/>
      <c r="WYV80" s="473"/>
      <c r="WYW80" s="473"/>
      <c r="WYX80" s="473"/>
      <c r="WYY80" s="473"/>
      <c r="WYZ80" s="473"/>
      <c r="WZA80" s="473"/>
      <c r="WZB80" s="473"/>
      <c r="WZC80" s="473"/>
      <c r="WZD80" s="473"/>
      <c r="WZE80" s="473"/>
      <c r="WZF80" s="473"/>
      <c r="WZG80" s="473"/>
      <c r="WZH80" s="473"/>
      <c r="WZI80" s="473"/>
      <c r="WZJ80" s="473"/>
      <c r="WZK80" s="473"/>
      <c r="WZL80" s="473"/>
      <c r="WZM80" s="473"/>
      <c r="WZN80" s="473"/>
      <c r="WZO80" s="473"/>
      <c r="WZP80" s="473"/>
      <c r="WZQ80" s="473"/>
      <c r="WZR80" s="473"/>
      <c r="WZS80" s="473"/>
      <c r="WZT80" s="473"/>
      <c r="WZU80" s="473"/>
      <c r="WZV80" s="473"/>
      <c r="WZW80" s="473"/>
      <c r="WZX80" s="473"/>
      <c r="WZY80" s="473"/>
      <c r="WZZ80" s="473"/>
      <c r="XAA80" s="473"/>
      <c r="XAB80" s="473"/>
      <c r="XAC80" s="473"/>
      <c r="XAD80" s="473"/>
      <c r="XAE80" s="473"/>
      <c r="XAF80" s="473"/>
      <c r="XAG80" s="473"/>
      <c r="XAH80" s="473"/>
      <c r="XAI80" s="473"/>
      <c r="XAJ80" s="473"/>
      <c r="XAK80" s="473"/>
      <c r="XAL80" s="473"/>
      <c r="XAM80" s="473"/>
      <c r="XAN80" s="473"/>
      <c r="XAO80" s="473"/>
      <c r="XAP80" s="473"/>
      <c r="XAQ80" s="473"/>
      <c r="XAR80" s="473"/>
      <c r="XAS80" s="473"/>
      <c r="XAT80" s="473"/>
      <c r="XAU80" s="473"/>
      <c r="XAV80" s="473"/>
      <c r="XAW80" s="473"/>
      <c r="XAX80" s="473"/>
      <c r="XAY80" s="473"/>
      <c r="XAZ80" s="473"/>
      <c r="XBA80" s="473"/>
      <c r="XBB80" s="473"/>
      <c r="XBC80" s="473"/>
      <c r="XBD80" s="473"/>
      <c r="XBE80" s="473"/>
      <c r="XBF80" s="473"/>
      <c r="XBG80" s="473"/>
      <c r="XBH80" s="473"/>
      <c r="XBI80" s="473"/>
      <c r="XBJ80" s="473"/>
      <c r="XBK80" s="473"/>
      <c r="XBL80" s="473"/>
      <c r="XBM80" s="473"/>
      <c r="XBN80" s="473"/>
      <c r="XBO80" s="473"/>
      <c r="XBP80" s="473"/>
      <c r="XBQ80" s="473"/>
      <c r="XBR80" s="473"/>
      <c r="XBS80" s="473"/>
      <c r="XBT80" s="473"/>
    </row>
    <row r="81" spans="1:45" ht="51.75" customHeight="1" x14ac:dyDescent="0.2">
      <c r="A81" s="644" t="s">
        <v>136</v>
      </c>
      <c r="B81" s="644"/>
      <c r="C81" s="498" t="s">
        <v>134</v>
      </c>
      <c r="D81" s="498" t="s">
        <v>134</v>
      </c>
      <c r="E81" s="495" t="s">
        <v>134</v>
      </c>
      <c r="F81" s="431" t="s">
        <v>134</v>
      </c>
      <c r="G81" s="431" t="s">
        <v>134</v>
      </c>
      <c r="H81" s="494" t="s">
        <v>134</v>
      </c>
      <c r="I81" s="494" t="s">
        <v>134</v>
      </c>
      <c r="J81" s="476">
        <f>SUM(K81:M81)</f>
        <v>891289.32000000007</v>
      </c>
      <c r="K81" s="458">
        <v>0</v>
      </c>
      <c r="L81" s="458">
        <v>0</v>
      </c>
      <c r="M81" s="476">
        <f>M82+M83</f>
        <v>891289.32000000007</v>
      </c>
    </row>
    <row r="82" spans="1:45" ht="34.5" customHeight="1" x14ac:dyDescent="0.2">
      <c r="A82" s="643" t="s">
        <v>187</v>
      </c>
      <c r="B82" s="643"/>
      <c r="C82" s="498" t="s">
        <v>134</v>
      </c>
      <c r="D82" s="498" t="s">
        <v>134</v>
      </c>
      <c r="E82" s="495" t="s">
        <v>134</v>
      </c>
      <c r="F82" s="431" t="s">
        <v>134</v>
      </c>
      <c r="G82" s="431" t="s">
        <v>134</v>
      </c>
      <c r="H82" s="494" t="s">
        <v>134</v>
      </c>
      <c r="I82" s="494" t="s">
        <v>134</v>
      </c>
      <c r="J82" s="476">
        <f>SUM(K82:M82)</f>
        <v>765456</v>
      </c>
      <c r="K82" s="458">
        <v>0</v>
      </c>
      <c r="L82" s="458">
        <v>0</v>
      </c>
      <c r="M82" s="457">
        <f>765456</f>
        <v>765456</v>
      </c>
    </row>
    <row r="83" spans="1:45" ht="34.5" customHeight="1" x14ac:dyDescent="0.2">
      <c r="A83" s="643" t="s">
        <v>207</v>
      </c>
      <c r="B83" s="643"/>
      <c r="C83" s="498" t="s">
        <v>134</v>
      </c>
      <c r="D83" s="498" t="s">
        <v>134</v>
      </c>
      <c r="E83" s="495" t="s">
        <v>134</v>
      </c>
      <c r="F83" s="431" t="s">
        <v>134</v>
      </c>
      <c r="G83" s="431" t="s">
        <v>134</v>
      </c>
      <c r="H83" s="494" t="s">
        <v>134</v>
      </c>
      <c r="I83" s="494" t="s">
        <v>134</v>
      </c>
      <c r="J83" s="476">
        <f>SUM(K83:M83)</f>
        <v>125833.32</v>
      </c>
      <c r="K83" s="458">
        <v>0</v>
      </c>
      <c r="L83" s="458">
        <v>0</v>
      </c>
      <c r="M83" s="494">
        <v>125833.32</v>
      </c>
    </row>
    <row r="84" spans="1:45" ht="54" customHeight="1" x14ac:dyDescent="0.2">
      <c r="A84" s="435" t="s">
        <v>137</v>
      </c>
      <c r="B84" s="536"/>
      <c r="C84" s="436"/>
      <c r="D84" s="436"/>
      <c r="E84" s="437"/>
      <c r="F84" s="436"/>
      <c r="G84" s="436"/>
      <c r="H84" s="438"/>
      <c r="I84" s="438"/>
      <c r="J84" s="439"/>
      <c r="K84" s="439"/>
      <c r="L84" s="440"/>
      <c r="M84" s="439"/>
    </row>
    <row r="85" spans="1:45" ht="34.5" customHeight="1" x14ac:dyDescent="0.2">
      <c r="M85" s="571"/>
    </row>
    <row r="86" spans="1:45" s="428" customFormat="1" ht="48.75" customHeight="1" x14ac:dyDescent="0.2">
      <c r="A86" s="511"/>
      <c r="B86" s="537"/>
      <c r="C86" s="538"/>
      <c r="D86" s="538"/>
      <c r="E86" s="538"/>
      <c r="F86" s="538"/>
      <c r="G86" s="538"/>
      <c r="H86" s="538"/>
      <c r="I86" s="538"/>
      <c r="J86" s="538"/>
      <c r="K86" s="572"/>
      <c r="L86" s="571"/>
      <c r="M86" s="539"/>
      <c r="N86" s="427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427"/>
      <c r="AF86" s="427"/>
      <c r="AG86" s="427"/>
      <c r="AH86" s="427"/>
      <c r="AI86" s="427"/>
      <c r="AJ86" s="427"/>
      <c r="AK86" s="427"/>
      <c r="AL86" s="427"/>
      <c r="AM86" s="427"/>
      <c r="AN86" s="427"/>
      <c r="AO86" s="427"/>
      <c r="AP86" s="427"/>
      <c r="AQ86" s="427"/>
      <c r="AR86" s="427"/>
      <c r="AS86" s="427"/>
    </row>
    <row r="87" spans="1:45" ht="58.5" customHeight="1" x14ac:dyDescent="0.2">
      <c r="B87" s="540"/>
      <c r="C87" s="541"/>
      <c r="D87" s="541"/>
      <c r="F87" s="516"/>
      <c r="G87" s="541"/>
    </row>
    <row r="88" spans="1:45" ht="1.5" customHeight="1" x14ac:dyDescent="0.2">
      <c r="B88" s="542"/>
      <c r="C88" s="538"/>
      <c r="D88" s="538"/>
      <c r="E88" s="538"/>
    </row>
    <row r="89" spans="1:45" ht="3" customHeight="1" x14ac:dyDescent="0.2"/>
    <row r="90" spans="1:45" ht="48" customHeight="1" x14ac:dyDescent="0.2"/>
    <row r="91" spans="1:45" ht="28.5" customHeight="1" x14ac:dyDescent="0.2"/>
    <row r="92" spans="1:45" ht="38.25" customHeight="1" x14ac:dyDescent="0.2">
      <c r="N92" s="477"/>
    </row>
    <row r="93" spans="1:45" s="477" customFormat="1" ht="26.25" customHeight="1" x14ac:dyDescent="0.2">
      <c r="A93" s="543"/>
      <c r="B93" s="544"/>
      <c r="C93" s="545"/>
      <c r="D93" s="545"/>
      <c r="E93" s="545"/>
      <c r="F93" s="545"/>
      <c r="G93" s="545"/>
      <c r="H93" s="545"/>
      <c r="I93" s="545"/>
      <c r="J93" s="429"/>
      <c r="K93" s="546"/>
      <c r="L93" s="546"/>
      <c r="M93" s="543"/>
      <c r="N93" s="428"/>
    </row>
    <row r="94" spans="1:45" s="428" customFormat="1" ht="12.75" customHeight="1" x14ac:dyDescent="0.2">
      <c r="A94" s="543"/>
      <c r="B94" s="544"/>
      <c r="C94" s="545"/>
      <c r="D94" s="545"/>
      <c r="E94" s="545"/>
      <c r="F94" s="545"/>
      <c r="G94" s="545"/>
      <c r="H94" s="545"/>
      <c r="I94" s="545"/>
      <c r="J94" s="546"/>
      <c r="K94" s="546"/>
      <c r="L94" s="545"/>
      <c r="M94" s="543"/>
      <c r="N94" s="443"/>
    </row>
    <row r="95" spans="1:45" s="428" customFormat="1" ht="42" customHeight="1" x14ac:dyDescent="0.2">
      <c r="A95" s="543"/>
      <c r="B95" s="544"/>
      <c r="C95" s="545"/>
      <c r="D95" s="545"/>
      <c r="E95" s="545"/>
      <c r="F95" s="545"/>
      <c r="G95" s="545"/>
      <c r="H95" s="545"/>
      <c r="I95" s="545"/>
      <c r="J95" s="546"/>
      <c r="K95" s="546"/>
      <c r="L95" s="545"/>
      <c r="M95" s="543"/>
      <c r="N95" s="474"/>
    </row>
    <row r="96" spans="1:45" ht="38.25" customHeight="1" x14ac:dyDescent="0.2">
      <c r="A96" s="567"/>
      <c r="B96" s="566"/>
      <c r="C96" s="504"/>
      <c r="D96" s="504"/>
      <c r="E96" s="567"/>
      <c r="F96" s="567"/>
      <c r="G96" s="569"/>
      <c r="H96" s="503"/>
      <c r="I96" s="503"/>
      <c r="J96" s="503"/>
      <c r="K96" s="503"/>
      <c r="L96" s="503"/>
      <c r="M96" s="503"/>
      <c r="N96" s="439"/>
    </row>
    <row r="97" spans="1:16296" s="441" customFormat="1" ht="18.75" x14ac:dyDescent="0.2">
      <c r="A97" s="567"/>
      <c r="B97" s="566"/>
      <c r="C97" s="504"/>
      <c r="D97" s="504"/>
      <c r="E97" s="567"/>
      <c r="F97" s="567"/>
      <c r="G97" s="569"/>
      <c r="H97" s="503"/>
      <c r="I97" s="503"/>
      <c r="J97" s="503"/>
      <c r="K97" s="503"/>
      <c r="L97" s="503"/>
      <c r="M97" s="503"/>
      <c r="N97" s="474"/>
      <c r="O97" s="439"/>
      <c r="P97" s="439"/>
      <c r="Q97" s="439"/>
      <c r="R97" s="439"/>
      <c r="S97" s="439"/>
      <c r="T97" s="439"/>
      <c r="U97" s="439"/>
      <c r="V97" s="439"/>
      <c r="W97" s="439"/>
      <c r="X97" s="439"/>
      <c r="Y97" s="439"/>
      <c r="Z97" s="439"/>
      <c r="AA97" s="439"/>
      <c r="AB97" s="439"/>
      <c r="AC97" s="439"/>
      <c r="AD97" s="439"/>
      <c r="AE97" s="439"/>
      <c r="AF97" s="439"/>
      <c r="AG97" s="439"/>
      <c r="AH97" s="439"/>
      <c r="AI97" s="439"/>
      <c r="AJ97" s="439"/>
      <c r="AK97" s="439"/>
      <c r="AL97" s="439"/>
      <c r="AM97" s="439"/>
      <c r="AN97" s="439"/>
      <c r="AO97" s="439"/>
      <c r="AP97" s="439"/>
      <c r="AQ97" s="439"/>
      <c r="AR97" s="439"/>
      <c r="AS97" s="439"/>
    </row>
    <row r="98" spans="1:16296" s="474" customFormat="1" ht="22.5" customHeight="1" x14ac:dyDescent="0.2">
      <c r="A98" s="567"/>
      <c r="B98" s="566"/>
      <c r="C98" s="414"/>
      <c r="D98" s="504"/>
      <c r="E98" s="412"/>
      <c r="F98" s="412"/>
      <c r="G98" s="503"/>
      <c r="H98" s="503"/>
      <c r="I98" s="503"/>
      <c r="J98" s="503"/>
      <c r="K98" s="503"/>
      <c r="L98" s="503"/>
      <c r="M98" s="503"/>
      <c r="BC98" s="473"/>
      <c r="BD98" s="473"/>
      <c r="BE98" s="473"/>
      <c r="BF98" s="473"/>
      <c r="BG98" s="473"/>
      <c r="BH98" s="473"/>
      <c r="BI98" s="473"/>
      <c r="BJ98" s="473"/>
      <c r="BK98" s="473"/>
      <c r="BL98" s="473"/>
      <c r="BM98" s="473"/>
      <c r="BN98" s="473"/>
      <c r="BO98" s="473"/>
      <c r="BP98" s="473"/>
      <c r="BQ98" s="473"/>
      <c r="BR98" s="473"/>
      <c r="BS98" s="473"/>
      <c r="BT98" s="473"/>
      <c r="BU98" s="473"/>
      <c r="BV98" s="473"/>
      <c r="BW98" s="473"/>
      <c r="BX98" s="473"/>
      <c r="BY98" s="473"/>
      <c r="BZ98" s="473"/>
      <c r="CA98" s="473"/>
      <c r="CB98" s="473"/>
      <c r="CC98" s="473"/>
      <c r="CD98" s="473"/>
      <c r="CE98" s="473"/>
      <c r="CF98" s="473"/>
      <c r="CG98" s="473"/>
      <c r="CH98" s="473"/>
      <c r="CI98" s="473"/>
      <c r="CJ98" s="473"/>
      <c r="CK98" s="473"/>
      <c r="CL98" s="473"/>
      <c r="CM98" s="473"/>
      <c r="CN98" s="473"/>
      <c r="CO98" s="473"/>
      <c r="CP98" s="473"/>
      <c r="CQ98" s="473"/>
      <c r="CR98" s="473"/>
      <c r="CS98" s="473"/>
      <c r="CT98" s="473"/>
      <c r="CU98" s="473"/>
      <c r="CV98" s="473"/>
      <c r="CW98" s="473"/>
      <c r="CX98" s="473"/>
      <c r="CY98" s="473"/>
      <c r="CZ98" s="473"/>
      <c r="DA98" s="473"/>
      <c r="DB98" s="473"/>
      <c r="DC98" s="473"/>
      <c r="DD98" s="473"/>
      <c r="DE98" s="473"/>
      <c r="DF98" s="473"/>
      <c r="DG98" s="473"/>
      <c r="DH98" s="473"/>
      <c r="DI98" s="473"/>
      <c r="DJ98" s="473"/>
      <c r="DK98" s="473"/>
      <c r="DL98" s="473"/>
      <c r="DM98" s="473"/>
      <c r="DN98" s="473"/>
      <c r="DO98" s="473"/>
      <c r="DP98" s="473"/>
      <c r="DQ98" s="473"/>
      <c r="DR98" s="473"/>
      <c r="DS98" s="473"/>
      <c r="DT98" s="473"/>
      <c r="DU98" s="473"/>
      <c r="DV98" s="473"/>
      <c r="DW98" s="473"/>
      <c r="DX98" s="473"/>
      <c r="DY98" s="473"/>
      <c r="DZ98" s="473"/>
      <c r="EA98" s="473"/>
      <c r="EB98" s="473"/>
      <c r="EC98" s="473"/>
      <c r="ED98" s="473"/>
      <c r="EE98" s="473"/>
      <c r="EF98" s="473"/>
      <c r="EG98" s="473"/>
      <c r="EH98" s="473"/>
      <c r="EI98" s="473"/>
      <c r="EJ98" s="473"/>
      <c r="EK98" s="473"/>
      <c r="EL98" s="473"/>
      <c r="EM98" s="473"/>
      <c r="EN98" s="473"/>
      <c r="EO98" s="473"/>
      <c r="EP98" s="473"/>
      <c r="EQ98" s="473"/>
      <c r="ER98" s="473"/>
      <c r="ES98" s="473"/>
      <c r="ET98" s="473"/>
      <c r="EU98" s="473"/>
      <c r="EV98" s="473"/>
      <c r="EW98" s="473"/>
      <c r="EX98" s="473"/>
      <c r="EY98" s="473"/>
      <c r="EZ98" s="473"/>
      <c r="FA98" s="473"/>
      <c r="FB98" s="473"/>
      <c r="FC98" s="473"/>
      <c r="FD98" s="473"/>
      <c r="FE98" s="473"/>
      <c r="FF98" s="473"/>
      <c r="FG98" s="473"/>
      <c r="FH98" s="473"/>
      <c r="FI98" s="473"/>
      <c r="FJ98" s="473"/>
      <c r="FK98" s="473"/>
      <c r="FL98" s="473"/>
      <c r="FM98" s="473"/>
      <c r="FN98" s="473"/>
      <c r="FO98" s="473"/>
      <c r="FP98" s="473"/>
      <c r="FQ98" s="473"/>
      <c r="FR98" s="473"/>
      <c r="FS98" s="473"/>
      <c r="FT98" s="473"/>
      <c r="FU98" s="473"/>
      <c r="FV98" s="473"/>
      <c r="FW98" s="473"/>
      <c r="FX98" s="473"/>
      <c r="FY98" s="473"/>
      <c r="FZ98" s="473"/>
      <c r="GA98" s="473"/>
      <c r="GB98" s="473"/>
      <c r="GC98" s="473"/>
      <c r="GD98" s="473"/>
      <c r="GE98" s="473"/>
      <c r="GF98" s="473"/>
      <c r="GG98" s="473"/>
      <c r="GH98" s="473"/>
      <c r="GI98" s="473"/>
      <c r="GJ98" s="473"/>
      <c r="GK98" s="473"/>
      <c r="GL98" s="473"/>
      <c r="GM98" s="473"/>
      <c r="GN98" s="473"/>
      <c r="GO98" s="473"/>
      <c r="GP98" s="473"/>
      <c r="GQ98" s="473"/>
      <c r="GR98" s="473"/>
      <c r="GS98" s="473"/>
      <c r="GT98" s="473"/>
      <c r="GU98" s="473"/>
      <c r="GV98" s="473"/>
      <c r="GW98" s="473"/>
      <c r="GX98" s="473"/>
      <c r="GY98" s="473"/>
      <c r="GZ98" s="473"/>
      <c r="HA98" s="473"/>
      <c r="HB98" s="473"/>
      <c r="HC98" s="473"/>
      <c r="HD98" s="473"/>
      <c r="HE98" s="473"/>
      <c r="HF98" s="473"/>
      <c r="HG98" s="473"/>
      <c r="HH98" s="473"/>
      <c r="HI98" s="473"/>
      <c r="HJ98" s="473"/>
      <c r="HK98" s="473"/>
      <c r="HL98" s="473"/>
      <c r="HM98" s="473"/>
      <c r="HN98" s="473"/>
      <c r="HO98" s="473"/>
      <c r="HP98" s="473"/>
      <c r="HQ98" s="473"/>
      <c r="HR98" s="473"/>
      <c r="HS98" s="473"/>
      <c r="HT98" s="473"/>
      <c r="HU98" s="473"/>
      <c r="HV98" s="473"/>
      <c r="HW98" s="473"/>
      <c r="HX98" s="473"/>
      <c r="HY98" s="473"/>
      <c r="HZ98" s="473"/>
      <c r="IA98" s="473"/>
      <c r="IB98" s="473"/>
      <c r="IC98" s="473"/>
      <c r="ID98" s="473"/>
      <c r="IE98" s="473"/>
      <c r="IF98" s="473"/>
      <c r="IG98" s="473"/>
      <c r="IH98" s="473"/>
      <c r="II98" s="473"/>
      <c r="IJ98" s="473"/>
      <c r="IK98" s="473"/>
      <c r="IL98" s="473"/>
      <c r="IM98" s="473"/>
      <c r="IN98" s="473"/>
      <c r="IO98" s="473"/>
      <c r="IP98" s="473"/>
      <c r="IQ98" s="473"/>
      <c r="IR98" s="473"/>
      <c r="IS98" s="473"/>
      <c r="IT98" s="473"/>
      <c r="IU98" s="473"/>
      <c r="IV98" s="473"/>
      <c r="IW98" s="473"/>
      <c r="IX98" s="473"/>
      <c r="IY98" s="473"/>
      <c r="IZ98" s="473"/>
      <c r="JA98" s="473"/>
      <c r="JB98" s="473"/>
      <c r="JC98" s="473"/>
      <c r="JD98" s="473"/>
      <c r="JE98" s="473"/>
      <c r="JF98" s="473"/>
      <c r="JG98" s="473"/>
      <c r="JH98" s="473"/>
      <c r="JI98" s="473"/>
      <c r="JJ98" s="473"/>
      <c r="JK98" s="473"/>
      <c r="JL98" s="473"/>
      <c r="JM98" s="473"/>
      <c r="JN98" s="473"/>
      <c r="JO98" s="473"/>
      <c r="JP98" s="473"/>
      <c r="JQ98" s="473"/>
      <c r="JR98" s="473"/>
      <c r="JS98" s="473"/>
      <c r="JT98" s="473"/>
      <c r="JU98" s="473"/>
      <c r="JV98" s="473"/>
      <c r="JW98" s="473"/>
      <c r="JX98" s="473"/>
      <c r="JY98" s="473"/>
      <c r="JZ98" s="473"/>
      <c r="KA98" s="473"/>
      <c r="KB98" s="473"/>
      <c r="KC98" s="473"/>
      <c r="KD98" s="473"/>
      <c r="KE98" s="473"/>
      <c r="KF98" s="473"/>
      <c r="KG98" s="473"/>
      <c r="KH98" s="473"/>
      <c r="KI98" s="473"/>
      <c r="KJ98" s="473"/>
      <c r="KK98" s="473"/>
      <c r="KL98" s="473"/>
      <c r="KM98" s="473"/>
      <c r="KN98" s="473"/>
      <c r="KO98" s="473"/>
      <c r="KP98" s="473"/>
      <c r="KQ98" s="473"/>
      <c r="KR98" s="473"/>
      <c r="KS98" s="473"/>
      <c r="KT98" s="473"/>
      <c r="KU98" s="473"/>
      <c r="KV98" s="473"/>
      <c r="KW98" s="473"/>
      <c r="KX98" s="473"/>
      <c r="KY98" s="473"/>
      <c r="KZ98" s="473"/>
      <c r="LA98" s="473"/>
      <c r="LB98" s="473"/>
      <c r="LC98" s="473"/>
      <c r="LD98" s="473"/>
      <c r="LE98" s="473"/>
      <c r="LF98" s="473"/>
      <c r="LG98" s="473"/>
      <c r="LH98" s="473"/>
      <c r="LI98" s="473"/>
      <c r="LJ98" s="473"/>
      <c r="LK98" s="473"/>
      <c r="LL98" s="473"/>
      <c r="LM98" s="473"/>
      <c r="LN98" s="473"/>
      <c r="LO98" s="473"/>
      <c r="LP98" s="473"/>
      <c r="LQ98" s="473"/>
      <c r="LR98" s="473"/>
      <c r="LS98" s="473"/>
      <c r="LT98" s="473"/>
      <c r="LU98" s="473"/>
      <c r="LV98" s="473"/>
      <c r="LW98" s="473"/>
      <c r="LX98" s="473"/>
      <c r="LY98" s="473"/>
      <c r="LZ98" s="473"/>
      <c r="MA98" s="473"/>
      <c r="MB98" s="473"/>
      <c r="MC98" s="473"/>
      <c r="MD98" s="473"/>
      <c r="ME98" s="473"/>
      <c r="MF98" s="473"/>
      <c r="MG98" s="473"/>
      <c r="MH98" s="473"/>
      <c r="MI98" s="473"/>
      <c r="MJ98" s="473"/>
      <c r="MK98" s="473"/>
      <c r="ML98" s="473"/>
      <c r="MM98" s="473"/>
      <c r="MN98" s="473"/>
      <c r="MO98" s="473"/>
      <c r="MP98" s="473"/>
      <c r="MQ98" s="473"/>
      <c r="MR98" s="473"/>
      <c r="MS98" s="473"/>
      <c r="MT98" s="473"/>
      <c r="MU98" s="473"/>
      <c r="MV98" s="473"/>
      <c r="MW98" s="473"/>
      <c r="MX98" s="473"/>
      <c r="MY98" s="473"/>
      <c r="MZ98" s="473"/>
      <c r="NA98" s="473"/>
      <c r="NB98" s="473"/>
      <c r="NC98" s="473"/>
      <c r="ND98" s="473"/>
      <c r="NE98" s="473"/>
      <c r="NF98" s="473"/>
      <c r="NG98" s="473"/>
      <c r="NH98" s="473"/>
      <c r="NI98" s="473"/>
      <c r="NJ98" s="473"/>
      <c r="NK98" s="473"/>
      <c r="NL98" s="473"/>
      <c r="NM98" s="473"/>
      <c r="NN98" s="473"/>
      <c r="NO98" s="473"/>
      <c r="NP98" s="473"/>
      <c r="NQ98" s="473"/>
      <c r="NR98" s="473"/>
      <c r="NS98" s="473"/>
      <c r="NT98" s="473"/>
      <c r="NU98" s="473"/>
      <c r="NV98" s="473"/>
      <c r="NW98" s="473"/>
      <c r="NX98" s="473"/>
      <c r="NY98" s="473"/>
      <c r="NZ98" s="473"/>
      <c r="OA98" s="473"/>
      <c r="OB98" s="473"/>
      <c r="OC98" s="473"/>
      <c r="OD98" s="473"/>
      <c r="OE98" s="473"/>
      <c r="OF98" s="473"/>
      <c r="OG98" s="473"/>
      <c r="OH98" s="473"/>
      <c r="OI98" s="473"/>
      <c r="OJ98" s="473"/>
      <c r="OK98" s="473"/>
      <c r="OL98" s="473"/>
      <c r="OM98" s="473"/>
      <c r="ON98" s="473"/>
      <c r="OO98" s="473"/>
      <c r="OP98" s="473"/>
      <c r="OQ98" s="473"/>
      <c r="OR98" s="473"/>
      <c r="OS98" s="473"/>
      <c r="OT98" s="473"/>
      <c r="OU98" s="473"/>
      <c r="OV98" s="473"/>
      <c r="OW98" s="473"/>
      <c r="OX98" s="473"/>
      <c r="OY98" s="473"/>
      <c r="OZ98" s="473"/>
      <c r="PA98" s="473"/>
      <c r="PB98" s="473"/>
      <c r="PC98" s="473"/>
      <c r="PD98" s="473"/>
      <c r="PE98" s="473"/>
      <c r="PF98" s="473"/>
      <c r="PG98" s="473"/>
      <c r="PH98" s="473"/>
      <c r="PI98" s="473"/>
      <c r="PJ98" s="473"/>
      <c r="PK98" s="473"/>
      <c r="PL98" s="473"/>
      <c r="PM98" s="473"/>
      <c r="PN98" s="473"/>
      <c r="PO98" s="473"/>
      <c r="PP98" s="473"/>
      <c r="PQ98" s="473"/>
      <c r="PR98" s="473"/>
      <c r="PS98" s="473"/>
      <c r="PT98" s="473"/>
      <c r="PU98" s="473"/>
      <c r="PV98" s="473"/>
      <c r="PW98" s="473"/>
      <c r="PX98" s="473"/>
      <c r="PY98" s="473"/>
      <c r="PZ98" s="473"/>
      <c r="QA98" s="473"/>
      <c r="QB98" s="473"/>
      <c r="QC98" s="473"/>
      <c r="QD98" s="473"/>
      <c r="QE98" s="473"/>
      <c r="QF98" s="473"/>
      <c r="QG98" s="473"/>
      <c r="QH98" s="473"/>
      <c r="QI98" s="473"/>
      <c r="QJ98" s="473"/>
      <c r="QK98" s="473"/>
      <c r="QL98" s="473"/>
      <c r="QM98" s="473"/>
      <c r="QN98" s="473"/>
      <c r="QO98" s="473"/>
      <c r="QP98" s="473"/>
      <c r="QQ98" s="473"/>
      <c r="QR98" s="473"/>
      <c r="QS98" s="473"/>
      <c r="QT98" s="473"/>
      <c r="QU98" s="473"/>
      <c r="QV98" s="473"/>
      <c r="QW98" s="473"/>
      <c r="QX98" s="473"/>
      <c r="QY98" s="473"/>
      <c r="QZ98" s="473"/>
      <c r="RA98" s="473"/>
      <c r="RB98" s="473"/>
      <c r="RC98" s="473"/>
      <c r="RD98" s="473"/>
      <c r="RE98" s="473"/>
      <c r="RF98" s="473"/>
      <c r="RG98" s="473"/>
      <c r="RH98" s="473"/>
      <c r="RI98" s="473"/>
      <c r="RJ98" s="473"/>
      <c r="RK98" s="473"/>
      <c r="RL98" s="473"/>
      <c r="RM98" s="473"/>
      <c r="RN98" s="473"/>
      <c r="RO98" s="473"/>
      <c r="RP98" s="473"/>
      <c r="RQ98" s="473"/>
      <c r="RR98" s="473"/>
      <c r="RS98" s="473"/>
      <c r="RT98" s="473"/>
      <c r="RU98" s="473"/>
      <c r="RV98" s="473"/>
      <c r="RW98" s="473"/>
      <c r="RX98" s="473"/>
      <c r="RY98" s="473"/>
      <c r="RZ98" s="473"/>
      <c r="SA98" s="473"/>
      <c r="SB98" s="473"/>
      <c r="SC98" s="473"/>
      <c r="SD98" s="473"/>
      <c r="SE98" s="473"/>
      <c r="SF98" s="473"/>
      <c r="SG98" s="473"/>
      <c r="SH98" s="473"/>
      <c r="SI98" s="473"/>
      <c r="SJ98" s="473"/>
      <c r="SK98" s="473"/>
      <c r="SL98" s="473"/>
      <c r="SM98" s="473"/>
      <c r="SN98" s="473"/>
      <c r="SO98" s="473"/>
      <c r="SP98" s="473"/>
      <c r="SQ98" s="473"/>
      <c r="SR98" s="473"/>
      <c r="SS98" s="473"/>
      <c r="ST98" s="473"/>
      <c r="SU98" s="473"/>
      <c r="SV98" s="473"/>
      <c r="SW98" s="473"/>
      <c r="SX98" s="473"/>
      <c r="SY98" s="473"/>
      <c r="SZ98" s="473"/>
      <c r="TA98" s="473"/>
      <c r="TB98" s="473"/>
      <c r="TC98" s="473"/>
      <c r="TD98" s="473"/>
      <c r="TE98" s="473"/>
      <c r="TF98" s="473"/>
      <c r="TG98" s="473"/>
      <c r="TH98" s="473"/>
      <c r="TI98" s="473"/>
      <c r="TJ98" s="473"/>
      <c r="TK98" s="473"/>
      <c r="TL98" s="473"/>
      <c r="TM98" s="473"/>
      <c r="TN98" s="473"/>
      <c r="TO98" s="473"/>
      <c r="TP98" s="473"/>
      <c r="TQ98" s="473"/>
      <c r="TR98" s="473"/>
      <c r="TS98" s="473"/>
      <c r="TT98" s="473"/>
      <c r="TU98" s="473"/>
      <c r="TV98" s="473"/>
      <c r="TW98" s="473"/>
      <c r="TX98" s="473"/>
      <c r="TY98" s="473"/>
      <c r="TZ98" s="473"/>
      <c r="UA98" s="473"/>
      <c r="UB98" s="473"/>
      <c r="UC98" s="473"/>
      <c r="UD98" s="473"/>
      <c r="UE98" s="473"/>
      <c r="UF98" s="473"/>
      <c r="UG98" s="473"/>
      <c r="UH98" s="473"/>
      <c r="UI98" s="473"/>
      <c r="UJ98" s="473"/>
      <c r="UK98" s="473"/>
      <c r="UL98" s="473"/>
      <c r="UM98" s="473"/>
      <c r="UN98" s="473"/>
      <c r="UO98" s="473"/>
      <c r="UP98" s="473"/>
      <c r="UQ98" s="473"/>
      <c r="UR98" s="473"/>
      <c r="US98" s="473"/>
      <c r="UT98" s="473"/>
      <c r="UU98" s="473"/>
      <c r="UV98" s="473"/>
      <c r="UW98" s="473"/>
      <c r="UX98" s="473"/>
      <c r="UY98" s="473"/>
      <c r="UZ98" s="473"/>
      <c r="VA98" s="473"/>
      <c r="VB98" s="473"/>
      <c r="VC98" s="473"/>
      <c r="VD98" s="473"/>
      <c r="VE98" s="473"/>
      <c r="VF98" s="473"/>
      <c r="VG98" s="473"/>
      <c r="VH98" s="473"/>
      <c r="VI98" s="473"/>
      <c r="VJ98" s="473"/>
      <c r="VK98" s="473"/>
      <c r="VL98" s="473"/>
      <c r="VM98" s="473"/>
      <c r="VN98" s="473"/>
      <c r="VO98" s="473"/>
      <c r="VP98" s="473"/>
      <c r="VQ98" s="473"/>
      <c r="VR98" s="473"/>
      <c r="VS98" s="473"/>
      <c r="VT98" s="473"/>
      <c r="VU98" s="473"/>
      <c r="VV98" s="473"/>
      <c r="VW98" s="473"/>
      <c r="VX98" s="473"/>
      <c r="VY98" s="473"/>
      <c r="VZ98" s="473"/>
      <c r="WA98" s="473"/>
      <c r="WB98" s="473"/>
      <c r="WC98" s="473"/>
      <c r="WD98" s="473"/>
      <c r="WE98" s="473"/>
      <c r="WF98" s="473"/>
      <c r="WG98" s="473"/>
      <c r="WH98" s="473"/>
      <c r="WI98" s="473"/>
      <c r="WJ98" s="473"/>
      <c r="WK98" s="473"/>
      <c r="WL98" s="473"/>
      <c r="WM98" s="473"/>
      <c r="WN98" s="473"/>
      <c r="WO98" s="473"/>
      <c r="WP98" s="473"/>
      <c r="WQ98" s="473"/>
      <c r="WR98" s="473"/>
      <c r="WS98" s="473"/>
      <c r="WT98" s="473"/>
      <c r="WU98" s="473"/>
      <c r="WV98" s="473"/>
      <c r="WW98" s="473"/>
      <c r="WX98" s="473"/>
      <c r="WY98" s="473"/>
      <c r="WZ98" s="473"/>
      <c r="XA98" s="473"/>
      <c r="XB98" s="473"/>
      <c r="XC98" s="473"/>
      <c r="XD98" s="473"/>
      <c r="XE98" s="473"/>
      <c r="XF98" s="473"/>
      <c r="XG98" s="473"/>
      <c r="XH98" s="473"/>
      <c r="XI98" s="473"/>
      <c r="XJ98" s="473"/>
      <c r="XK98" s="473"/>
      <c r="XL98" s="473"/>
      <c r="XM98" s="473"/>
      <c r="XN98" s="473"/>
      <c r="XO98" s="473"/>
      <c r="XP98" s="473"/>
      <c r="XQ98" s="473"/>
      <c r="XR98" s="473"/>
      <c r="XS98" s="473"/>
      <c r="XT98" s="473"/>
      <c r="XU98" s="473"/>
      <c r="XV98" s="473"/>
      <c r="XW98" s="473"/>
      <c r="XX98" s="473"/>
      <c r="XY98" s="473"/>
      <c r="XZ98" s="473"/>
      <c r="YA98" s="473"/>
      <c r="YB98" s="473"/>
      <c r="YC98" s="473"/>
      <c r="YD98" s="473"/>
      <c r="YE98" s="473"/>
      <c r="YF98" s="473"/>
      <c r="YG98" s="473"/>
      <c r="YH98" s="473"/>
      <c r="YI98" s="473"/>
      <c r="YJ98" s="473"/>
      <c r="YK98" s="473"/>
      <c r="YL98" s="473"/>
      <c r="YM98" s="473"/>
      <c r="YN98" s="473"/>
      <c r="YO98" s="473"/>
      <c r="YP98" s="473"/>
      <c r="YQ98" s="473"/>
      <c r="YR98" s="473"/>
      <c r="YS98" s="473"/>
      <c r="YT98" s="473"/>
      <c r="YU98" s="473"/>
      <c r="YV98" s="473"/>
      <c r="YW98" s="473"/>
      <c r="YX98" s="473"/>
      <c r="YY98" s="473"/>
      <c r="YZ98" s="473"/>
      <c r="ZA98" s="473"/>
      <c r="ZB98" s="473"/>
      <c r="ZC98" s="473"/>
      <c r="ZD98" s="473"/>
      <c r="ZE98" s="473"/>
      <c r="ZF98" s="473"/>
      <c r="ZG98" s="473"/>
      <c r="ZH98" s="473"/>
      <c r="ZI98" s="473"/>
      <c r="ZJ98" s="473"/>
      <c r="ZK98" s="473"/>
      <c r="ZL98" s="473"/>
      <c r="ZM98" s="473"/>
      <c r="ZN98" s="473"/>
      <c r="ZO98" s="473"/>
      <c r="ZP98" s="473"/>
      <c r="ZQ98" s="473"/>
      <c r="ZR98" s="473"/>
      <c r="ZS98" s="473"/>
      <c r="ZT98" s="473"/>
      <c r="ZU98" s="473"/>
      <c r="ZV98" s="473"/>
      <c r="ZW98" s="473"/>
      <c r="ZX98" s="473"/>
      <c r="ZY98" s="473"/>
      <c r="ZZ98" s="473"/>
      <c r="AAA98" s="473"/>
      <c r="AAB98" s="473"/>
      <c r="AAC98" s="473"/>
      <c r="AAD98" s="473"/>
      <c r="AAE98" s="473"/>
      <c r="AAF98" s="473"/>
      <c r="AAG98" s="473"/>
      <c r="AAH98" s="473"/>
      <c r="AAI98" s="473"/>
      <c r="AAJ98" s="473"/>
      <c r="AAK98" s="473"/>
      <c r="AAL98" s="473"/>
      <c r="AAM98" s="473"/>
      <c r="AAN98" s="473"/>
      <c r="AAO98" s="473"/>
      <c r="AAP98" s="473"/>
      <c r="AAQ98" s="473"/>
      <c r="AAR98" s="473"/>
      <c r="AAS98" s="473"/>
      <c r="AAT98" s="473"/>
      <c r="AAU98" s="473"/>
      <c r="AAV98" s="473"/>
      <c r="AAW98" s="473"/>
      <c r="AAX98" s="473"/>
      <c r="AAY98" s="473"/>
      <c r="AAZ98" s="473"/>
      <c r="ABA98" s="473"/>
      <c r="ABB98" s="473"/>
      <c r="ABC98" s="473"/>
      <c r="ABD98" s="473"/>
      <c r="ABE98" s="473"/>
      <c r="ABF98" s="473"/>
      <c r="ABG98" s="473"/>
      <c r="ABH98" s="473"/>
      <c r="ABI98" s="473"/>
      <c r="ABJ98" s="473"/>
      <c r="ABK98" s="473"/>
      <c r="ABL98" s="473"/>
      <c r="ABM98" s="473"/>
      <c r="ABN98" s="473"/>
      <c r="ABO98" s="473"/>
      <c r="ABP98" s="473"/>
      <c r="ABQ98" s="473"/>
      <c r="ABR98" s="473"/>
      <c r="ABS98" s="473"/>
      <c r="ABT98" s="473"/>
      <c r="ABU98" s="473"/>
      <c r="ABV98" s="473"/>
      <c r="ABW98" s="473"/>
      <c r="ABX98" s="473"/>
      <c r="ABY98" s="473"/>
      <c r="ABZ98" s="473"/>
      <c r="ACA98" s="473"/>
      <c r="ACB98" s="473"/>
      <c r="ACC98" s="473"/>
      <c r="ACD98" s="473"/>
      <c r="ACE98" s="473"/>
      <c r="ACF98" s="473"/>
      <c r="ACG98" s="473"/>
      <c r="ACH98" s="473"/>
      <c r="ACI98" s="473"/>
      <c r="ACJ98" s="473"/>
      <c r="ACK98" s="473"/>
      <c r="ACL98" s="473"/>
      <c r="ACM98" s="473"/>
      <c r="ACN98" s="473"/>
      <c r="ACO98" s="473"/>
      <c r="ACP98" s="473"/>
      <c r="ACQ98" s="473"/>
      <c r="ACR98" s="473"/>
      <c r="ACS98" s="473"/>
      <c r="ACT98" s="473"/>
      <c r="ACU98" s="473"/>
      <c r="ACV98" s="473"/>
      <c r="ACW98" s="473"/>
      <c r="ACX98" s="473"/>
      <c r="ACY98" s="473"/>
      <c r="ACZ98" s="473"/>
      <c r="ADA98" s="473"/>
      <c r="ADB98" s="473"/>
      <c r="ADC98" s="473"/>
      <c r="ADD98" s="473"/>
      <c r="ADE98" s="473"/>
      <c r="ADF98" s="473"/>
      <c r="ADG98" s="473"/>
      <c r="ADH98" s="473"/>
      <c r="ADI98" s="473"/>
      <c r="ADJ98" s="473"/>
      <c r="ADK98" s="473"/>
      <c r="ADL98" s="473"/>
      <c r="ADM98" s="473"/>
      <c r="ADN98" s="473"/>
      <c r="ADO98" s="473"/>
      <c r="ADP98" s="473"/>
      <c r="ADQ98" s="473"/>
      <c r="ADR98" s="473"/>
      <c r="ADS98" s="473"/>
      <c r="ADT98" s="473"/>
      <c r="ADU98" s="473"/>
      <c r="ADV98" s="473"/>
      <c r="ADW98" s="473"/>
      <c r="ADX98" s="473"/>
      <c r="ADY98" s="473"/>
      <c r="ADZ98" s="473"/>
      <c r="AEA98" s="473"/>
      <c r="AEB98" s="473"/>
      <c r="AEC98" s="473"/>
      <c r="AED98" s="473"/>
      <c r="AEE98" s="473"/>
      <c r="AEF98" s="473"/>
      <c r="AEG98" s="473"/>
      <c r="AEH98" s="473"/>
      <c r="AEI98" s="473"/>
      <c r="AEJ98" s="473"/>
      <c r="AEK98" s="473"/>
      <c r="AEL98" s="473"/>
      <c r="AEM98" s="473"/>
      <c r="AEN98" s="473"/>
      <c r="AEO98" s="473"/>
      <c r="AEP98" s="473"/>
      <c r="AEQ98" s="473"/>
      <c r="AER98" s="473"/>
      <c r="AES98" s="473"/>
      <c r="AET98" s="473"/>
      <c r="AEU98" s="473"/>
      <c r="AEV98" s="473"/>
      <c r="AEW98" s="473"/>
      <c r="AEX98" s="473"/>
      <c r="AEY98" s="473"/>
      <c r="AEZ98" s="473"/>
      <c r="AFA98" s="473"/>
      <c r="AFB98" s="473"/>
      <c r="AFC98" s="473"/>
      <c r="AFD98" s="473"/>
      <c r="AFE98" s="473"/>
      <c r="AFF98" s="473"/>
      <c r="AFG98" s="473"/>
      <c r="AFH98" s="473"/>
      <c r="AFI98" s="473"/>
      <c r="AFJ98" s="473"/>
      <c r="AFK98" s="473"/>
      <c r="AFL98" s="473"/>
      <c r="AFM98" s="473"/>
      <c r="AFN98" s="473"/>
      <c r="AFO98" s="473"/>
      <c r="AFP98" s="473"/>
      <c r="AFQ98" s="473"/>
      <c r="AFR98" s="473"/>
      <c r="AFS98" s="473"/>
      <c r="AFT98" s="473"/>
      <c r="AFU98" s="473"/>
      <c r="AFV98" s="473"/>
      <c r="AFW98" s="473"/>
      <c r="AFX98" s="473"/>
      <c r="AFY98" s="473"/>
      <c r="AFZ98" s="473"/>
      <c r="AGA98" s="473"/>
      <c r="AGB98" s="473"/>
      <c r="AGC98" s="473"/>
      <c r="AGD98" s="473"/>
      <c r="AGE98" s="473"/>
      <c r="AGF98" s="473"/>
      <c r="AGG98" s="473"/>
      <c r="AGH98" s="473"/>
      <c r="AGI98" s="473"/>
      <c r="AGJ98" s="473"/>
      <c r="AGK98" s="473"/>
      <c r="AGL98" s="473"/>
      <c r="AGM98" s="473"/>
      <c r="AGN98" s="473"/>
      <c r="AGO98" s="473"/>
      <c r="AGP98" s="473"/>
      <c r="AGQ98" s="473"/>
      <c r="AGR98" s="473"/>
      <c r="AGS98" s="473"/>
      <c r="AGT98" s="473"/>
      <c r="AGU98" s="473"/>
      <c r="AGV98" s="473"/>
      <c r="AGW98" s="473"/>
      <c r="AGX98" s="473"/>
      <c r="AGY98" s="473"/>
      <c r="AGZ98" s="473"/>
      <c r="AHA98" s="473"/>
      <c r="AHB98" s="473"/>
      <c r="AHC98" s="473"/>
      <c r="AHD98" s="473"/>
      <c r="AHE98" s="473"/>
      <c r="AHF98" s="473"/>
      <c r="AHG98" s="473"/>
      <c r="AHH98" s="473"/>
      <c r="AHI98" s="473"/>
      <c r="AHJ98" s="473"/>
      <c r="AHK98" s="473"/>
      <c r="AHL98" s="473"/>
      <c r="AHM98" s="473"/>
      <c r="AHN98" s="473"/>
      <c r="AHO98" s="473"/>
      <c r="AHP98" s="473"/>
      <c r="AHQ98" s="473"/>
      <c r="AHR98" s="473"/>
      <c r="AHS98" s="473"/>
      <c r="AHT98" s="473"/>
      <c r="AHU98" s="473"/>
      <c r="AHV98" s="473"/>
      <c r="AHW98" s="473"/>
      <c r="AHX98" s="473"/>
      <c r="AHY98" s="473"/>
      <c r="AHZ98" s="473"/>
      <c r="AIA98" s="473"/>
      <c r="AIB98" s="473"/>
      <c r="AIC98" s="473"/>
      <c r="AID98" s="473"/>
      <c r="AIE98" s="473"/>
      <c r="AIF98" s="473"/>
      <c r="AIG98" s="473"/>
      <c r="AIH98" s="473"/>
      <c r="AII98" s="473"/>
      <c r="AIJ98" s="473"/>
      <c r="AIK98" s="473"/>
      <c r="AIL98" s="473"/>
      <c r="AIM98" s="473"/>
      <c r="AIN98" s="473"/>
      <c r="AIO98" s="473"/>
      <c r="AIP98" s="473"/>
      <c r="AIQ98" s="473"/>
      <c r="AIR98" s="473"/>
      <c r="AIS98" s="473"/>
      <c r="AIT98" s="473"/>
      <c r="AIU98" s="473"/>
      <c r="AIV98" s="473"/>
      <c r="AIW98" s="473"/>
      <c r="AIX98" s="473"/>
      <c r="AIY98" s="473"/>
      <c r="AIZ98" s="473"/>
      <c r="AJA98" s="473"/>
      <c r="AJB98" s="473"/>
      <c r="AJC98" s="473"/>
      <c r="AJD98" s="473"/>
      <c r="AJE98" s="473"/>
      <c r="AJF98" s="473"/>
      <c r="AJG98" s="473"/>
      <c r="AJH98" s="473"/>
      <c r="AJI98" s="473"/>
      <c r="AJJ98" s="473"/>
      <c r="AJK98" s="473"/>
      <c r="AJL98" s="473"/>
      <c r="AJM98" s="473"/>
      <c r="AJN98" s="473"/>
      <c r="AJO98" s="473"/>
      <c r="AJP98" s="473"/>
      <c r="AJQ98" s="473"/>
      <c r="AJR98" s="473"/>
      <c r="AJS98" s="473"/>
      <c r="AJT98" s="473"/>
      <c r="AJU98" s="473"/>
      <c r="AJV98" s="473"/>
      <c r="AJW98" s="473"/>
      <c r="AJX98" s="473"/>
      <c r="AJY98" s="473"/>
      <c r="AJZ98" s="473"/>
      <c r="AKA98" s="473"/>
      <c r="AKB98" s="473"/>
      <c r="AKC98" s="473"/>
      <c r="AKD98" s="473"/>
      <c r="AKE98" s="473"/>
      <c r="AKF98" s="473"/>
      <c r="AKG98" s="473"/>
      <c r="AKH98" s="473"/>
      <c r="AKI98" s="473"/>
      <c r="AKJ98" s="473"/>
      <c r="AKK98" s="473"/>
      <c r="AKL98" s="473"/>
      <c r="AKM98" s="473"/>
      <c r="AKN98" s="473"/>
      <c r="AKO98" s="473"/>
      <c r="AKP98" s="473"/>
      <c r="AKQ98" s="473"/>
      <c r="AKR98" s="473"/>
      <c r="AKS98" s="473"/>
      <c r="AKT98" s="473"/>
      <c r="AKU98" s="473"/>
      <c r="AKV98" s="473"/>
      <c r="AKW98" s="473"/>
      <c r="AKX98" s="473"/>
      <c r="AKY98" s="473"/>
      <c r="AKZ98" s="473"/>
      <c r="ALA98" s="473"/>
      <c r="ALB98" s="473"/>
      <c r="ALC98" s="473"/>
      <c r="ALD98" s="473"/>
      <c r="ALE98" s="473"/>
      <c r="ALF98" s="473"/>
      <c r="ALG98" s="473"/>
      <c r="ALH98" s="473"/>
      <c r="ALI98" s="473"/>
      <c r="ALJ98" s="473"/>
      <c r="ALK98" s="473"/>
      <c r="ALL98" s="473"/>
      <c r="ALM98" s="473"/>
      <c r="ALN98" s="473"/>
      <c r="ALO98" s="473"/>
      <c r="ALP98" s="473"/>
      <c r="ALQ98" s="473"/>
      <c r="ALR98" s="473"/>
      <c r="ALS98" s="473"/>
      <c r="ALT98" s="473"/>
      <c r="ALU98" s="473"/>
      <c r="ALV98" s="473"/>
      <c r="ALW98" s="473"/>
      <c r="ALX98" s="473"/>
      <c r="ALY98" s="473"/>
      <c r="ALZ98" s="473"/>
      <c r="AMA98" s="473"/>
      <c r="AMB98" s="473"/>
      <c r="AMC98" s="473"/>
      <c r="AMD98" s="473"/>
      <c r="AME98" s="473"/>
      <c r="AMF98" s="473"/>
      <c r="AMG98" s="473"/>
      <c r="AMH98" s="473"/>
      <c r="AMI98" s="473"/>
      <c r="AMJ98" s="473"/>
      <c r="AMK98" s="473"/>
      <c r="AML98" s="473"/>
      <c r="AMM98" s="473"/>
      <c r="AMN98" s="473"/>
      <c r="AMO98" s="473"/>
      <c r="AMP98" s="473"/>
      <c r="AMQ98" s="473"/>
      <c r="AMR98" s="473"/>
      <c r="AMS98" s="473"/>
      <c r="AMT98" s="473"/>
      <c r="AMU98" s="473"/>
      <c r="AMV98" s="473"/>
      <c r="AMW98" s="473"/>
      <c r="AMX98" s="473"/>
      <c r="AMY98" s="473"/>
      <c r="AMZ98" s="473"/>
      <c r="ANA98" s="473"/>
      <c r="ANB98" s="473"/>
      <c r="ANC98" s="473"/>
      <c r="AND98" s="473"/>
      <c r="ANE98" s="473"/>
      <c r="ANF98" s="473"/>
      <c r="ANG98" s="473"/>
      <c r="ANH98" s="473"/>
      <c r="ANI98" s="473"/>
      <c r="ANJ98" s="473"/>
      <c r="ANK98" s="473"/>
      <c r="ANL98" s="473"/>
      <c r="ANM98" s="473"/>
      <c r="ANN98" s="473"/>
      <c r="ANO98" s="473"/>
      <c r="ANP98" s="473"/>
      <c r="ANQ98" s="473"/>
      <c r="ANR98" s="473"/>
      <c r="ANS98" s="473"/>
      <c r="ANT98" s="473"/>
      <c r="ANU98" s="473"/>
      <c r="ANV98" s="473"/>
      <c r="ANW98" s="473"/>
      <c r="ANX98" s="473"/>
      <c r="ANY98" s="473"/>
      <c r="ANZ98" s="473"/>
      <c r="AOA98" s="473"/>
      <c r="AOB98" s="473"/>
      <c r="AOC98" s="473"/>
      <c r="AOD98" s="473"/>
      <c r="AOE98" s="473"/>
      <c r="AOF98" s="473"/>
      <c r="AOG98" s="473"/>
      <c r="AOH98" s="473"/>
      <c r="AOI98" s="473"/>
      <c r="AOJ98" s="473"/>
      <c r="AOK98" s="473"/>
      <c r="AOL98" s="473"/>
      <c r="AOM98" s="473"/>
      <c r="AON98" s="473"/>
      <c r="AOO98" s="473"/>
      <c r="AOP98" s="473"/>
      <c r="AOQ98" s="473"/>
      <c r="AOR98" s="473"/>
      <c r="AOS98" s="473"/>
      <c r="AOT98" s="473"/>
      <c r="AOU98" s="473"/>
      <c r="AOV98" s="473"/>
      <c r="AOW98" s="473"/>
      <c r="AOX98" s="473"/>
      <c r="AOY98" s="473"/>
      <c r="AOZ98" s="473"/>
      <c r="APA98" s="473"/>
      <c r="APB98" s="473"/>
      <c r="APC98" s="473"/>
      <c r="APD98" s="473"/>
      <c r="APE98" s="473"/>
      <c r="APF98" s="473"/>
      <c r="APG98" s="473"/>
      <c r="APH98" s="473"/>
      <c r="API98" s="473"/>
      <c r="APJ98" s="473"/>
      <c r="APK98" s="473"/>
      <c r="APL98" s="473"/>
      <c r="APM98" s="473"/>
      <c r="APN98" s="473"/>
      <c r="APO98" s="473"/>
      <c r="APP98" s="473"/>
      <c r="APQ98" s="473"/>
      <c r="APR98" s="473"/>
      <c r="APS98" s="473"/>
      <c r="APT98" s="473"/>
      <c r="APU98" s="473"/>
      <c r="APV98" s="473"/>
      <c r="APW98" s="473"/>
      <c r="APX98" s="473"/>
      <c r="APY98" s="473"/>
      <c r="APZ98" s="473"/>
      <c r="AQA98" s="473"/>
      <c r="AQB98" s="473"/>
      <c r="AQC98" s="473"/>
      <c r="AQD98" s="473"/>
      <c r="AQE98" s="473"/>
      <c r="AQF98" s="473"/>
      <c r="AQG98" s="473"/>
      <c r="AQH98" s="473"/>
      <c r="AQI98" s="473"/>
      <c r="AQJ98" s="473"/>
      <c r="AQK98" s="473"/>
      <c r="AQL98" s="473"/>
      <c r="AQM98" s="473"/>
      <c r="AQN98" s="473"/>
      <c r="AQO98" s="473"/>
      <c r="AQP98" s="473"/>
      <c r="AQQ98" s="473"/>
      <c r="AQR98" s="473"/>
      <c r="AQS98" s="473"/>
      <c r="AQT98" s="473"/>
      <c r="AQU98" s="473"/>
      <c r="AQV98" s="473"/>
      <c r="AQW98" s="473"/>
      <c r="AQX98" s="473"/>
      <c r="AQY98" s="473"/>
      <c r="AQZ98" s="473"/>
      <c r="ARA98" s="473"/>
      <c r="ARB98" s="473"/>
      <c r="ARC98" s="473"/>
      <c r="ARD98" s="473"/>
      <c r="ARE98" s="473"/>
      <c r="ARF98" s="473"/>
      <c r="ARG98" s="473"/>
      <c r="ARH98" s="473"/>
      <c r="ARI98" s="473"/>
      <c r="ARJ98" s="473"/>
      <c r="ARK98" s="473"/>
      <c r="ARL98" s="473"/>
      <c r="ARM98" s="473"/>
      <c r="ARN98" s="473"/>
      <c r="ARO98" s="473"/>
      <c r="ARP98" s="473"/>
      <c r="ARQ98" s="473"/>
      <c r="ARR98" s="473"/>
      <c r="ARS98" s="473"/>
      <c r="ART98" s="473"/>
      <c r="ARU98" s="473"/>
      <c r="ARV98" s="473"/>
      <c r="ARW98" s="473"/>
      <c r="ARX98" s="473"/>
      <c r="ARY98" s="473"/>
      <c r="ARZ98" s="473"/>
      <c r="ASA98" s="473"/>
      <c r="ASB98" s="473"/>
      <c r="ASC98" s="473"/>
      <c r="ASD98" s="473"/>
      <c r="ASE98" s="473"/>
      <c r="ASF98" s="473"/>
      <c r="ASG98" s="473"/>
      <c r="ASH98" s="473"/>
      <c r="ASI98" s="473"/>
      <c r="ASJ98" s="473"/>
      <c r="ASK98" s="473"/>
      <c r="ASL98" s="473"/>
      <c r="ASM98" s="473"/>
      <c r="ASN98" s="473"/>
      <c r="ASO98" s="473"/>
      <c r="ASP98" s="473"/>
      <c r="ASQ98" s="473"/>
      <c r="ASR98" s="473"/>
      <c r="ASS98" s="473"/>
      <c r="AST98" s="473"/>
      <c r="ASU98" s="473"/>
      <c r="ASV98" s="473"/>
      <c r="ASW98" s="473"/>
      <c r="ASX98" s="473"/>
      <c r="ASY98" s="473"/>
      <c r="ASZ98" s="473"/>
      <c r="ATA98" s="473"/>
      <c r="ATB98" s="473"/>
      <c r="ATC98" s="473"/>
      <c r="ATD98" s="473"/>
      <c r="ATE98" s="473"/>
      <c r="ATF98" s="473"/>
      <c r="ATG98" s="473"/>
      <c r="ATH98" s="473"/>
      <c r="ATI98" s="473"/>
      <c r="ATJ98" s="473"/>
      <c r="ATK98" s="473"/>
      <c r="ATL98" s="473"/>
      <c r="ATM98" s="473"/>
      <c r="ATN98" s="473"/>
      <c r="ATO98" s="473"/>
      <c r="ATP98" s="473"/>
      <c r="ATQ98" s="473"/>
      <c r="ATR98" s="473"/>
      <c r="ATS98" s="473"/>
      <c r="ATT98" s="473"/>
      <c r="ATU98" s="473"/>
      <c r="ATV98" s="473"/>
      <c r="ATW98" s="473"/>
      <c r="ATX98" s="473"/>
      <c r="ATY98" s="473"/>
      <c r="ATZ98" s="473"/>
      <c r="AUA98" s="473"/>
      <c r="AUB98" s="473"/>
      <c r="AUC98" s="473"/>
      <c r="AUD98" s="473"/>
      <c r="AUE98" s="473"/>
      <c r="AUF98" s="473"/>
      <c r="AUG98" s="473"/>
      <c r="AUH98" s="473"/>
      <c r="AUI98" s="473"/>
      <c r="AUJ98" s="473"/>
      <c r="AUK98" s="473"/>
      <c r="AUL98" s="473"/>
      <c r="AUM98" s="473"/>
      <c r="AUN98" s="473"/>
      <c r="AUO98" s="473"/>
      <c r="AUP98" s="473"/>
      <c r="AUQ98" s="473"/>
      <c r="AUR98" s="473"/>
      <c r="AUS98" s="473"/>
      <c r="AUT98" s="473"/>
      <c r="AUU98" s="473"/>
      <c r="AUV98" s="473"/>
      <c r="AUW98" s="473"/>
      <c r="AUX98" s="473"/>
      <c r="AUY98" s="473"/>
      <c r="AUZ98" s="473"/>
      <c r="AVA98" s="473"/>
      <c r="AVB98" s="473"/>
      <c r="AVC98" s="473"/>
      <c r="AVD98" s="473"/>
      <c r="AVE98" s="473"/>
      <c r="AVF98" s="473"/>
      <c r="AVG98" s="473"/>
      <c r="AVH98" s="473"/>
      <c r="AVI98" s="473"/>
      <c r="AVJ98" s="473"/>
      <c r="AVK98" s="473"/>
      <c r="AVL98" s="473"/>
      <c r="AVM98" s="473"/>
      <c r="AVN98" s="473"/>
      <c r="AVO98" s="473"/>
      <c r="AVP98" s="473"/>
      <c r="AVQ98" s="473"/>
      <c r="AVR98" s="473"/>
      <c r="AVS98" s="473"/>
      <c r="AVT98" s="473"/>
      <c r="AVU98" s="473"/>
      <c r="AVV98" s="473"/>
      <c r="AVW98" s="473"/>
      <c r="AVX98" s="473"/>
      <c r="AVY98" s="473"/>
      <c r="AVZ98" s="473"/>
      <c r="AWA98" s="473"/>
      <c r="AWB98" s="473"/>
      <c r="AWC98" s="473"/>
      <c r="AWD98" s="473"/>
      <c r="AWE98" s="473"/>
      <c r="AWF98" s="473"/>
      <c r="AWG98" s="473"/>
      <c r="AWH98" s="473"/>
      <c r="AWI98" s="473"/>
      <c r="AWJ98" s="473"/>
      <c r="AWK98" s="473"/>
      <c r="AWL98" s="473"/>
      <c r="AWM98" s="473"/>
      <c r="AWN98" s="473"/>
      <c r="AWO98" s="473"/>
      <c r="AWP98" s="473"/>
      <c r="AWQ98" s="473"/>
      <c r="AWR98" s="473"/>
      <c r="AWS98" s="473"/>
      <c r="AWT98" s="473"/>
      <c r="AWU98" s="473"/>
      <c r="AWV98" s="473"/>
      <c r="AWW98" s="473"/>
      <c r="AWX98" s="473"/>
      <c r="AWY98" s="473"/>
      <c r="AWZ98" s="473"/>
      <c r="AXA98" s="473"/>
      <c r="AXB98" s="473"/>
      <c r="AXC98" s="473"/>
      <c r="AXD98" s="473"/>
      <c r="AXE98" s="473"/>
      <c r="AXF98" s="473"/>
      <c r="AXG98" s="473"/>
      <c r="AXH98" s="473"/>
      <c r="AXI98" s="473"/>
      <c r="AXJ98" s="473"/>
      <c r="AXK98" s="473"/>
      <c r="AXL98" s="473"/>
      <c r="AXM98" s="473"/>
      <c r="AXN98" s="473"/>
      <c r="AXO98" s="473"/>
      <c r="AXP98" s="473"/>
      <c r="AXQ98" s="473"/>
      <c r="AXR98" s="473"/>
      <c r="AXS98" s="473"/>
      <c r="AXT98" s="473"/>
      <c r="AXU98" s="473"/>
      <c r="AXV98" s="473"/>
      <c r="AXW98" s="473"/>
      <c r="AXX98" s="473"/>
      <c r="AXY98" s="473"/>
      <c r="AXZ98" s="473"/>
      <c r="AYA98" s="473"/>
      <c r="AYB98" s="473"/>
      <c r="AYC98" s="473"/>
      <c r="AYD98" s="473"/>
      <c r="AYE98" s="473"/>
      <c r="AYF98" s="473"/>
      <c r="AYG98" s="473"/>
      <c r="AYH98" s="473"/>
      <c r="AYI98" s="473"/>
      <c r="AYJ98" s="473"/>
      <c r="AYK98" s="473"/>
      <c r="AYL98" s="473"/>
      <c r="AYM98" s="473"/>
      <c r="AYN98" s="473"/>
      <c r="AYO98" s="473"/>
      <c r="AYP98" s="473"/>
      <c r="AYQ98" s="473"/>
      <c r="AYR98" s="473"/>
      <c r="AYS98" s="473"/>
      <c r="AYT98" s="473"/>
      <c r="AYU98" s="473"/>
      <c r="AYV98" s="473"/>
      <c r="AYW98" s="473"/>
      <c r="AYX98" s="473"/>
      <c r="AYY98" s="473"/>
      <c r="AYZ98" s="473"/>
      <c r="AZA98" s="473"/>
      <c r="AZB98" s="473"/>
      <c r="AZC98" s="473"/>
      <c r="AZD98" s="473"/>
      <c r="AZE98" s="473"/>
      <c r="AZF98" s="473"/>
      <c r="AZG98" s="473"/>
      <c r="AZH98" s="473"/>
      <c r="AZI98" s="473"/>
      <c r="AZJ98" s="473"/>
      <c r="AZK98" s="473"/>
      <c r="AZL98" s="473"/>
      <c r="AZM98" s="473"/>
      <c r="AZN98" s="473"/>
      <c r="AZO98" s="473"/>
      <c r="AZP98" s="473"/>
      <c r="AZQ98" s="473"/>
      <c r="AZR98" s="473"/>
      <c r="AZS98" s="473"/>
      <c r="AZT98" s="473"/>
      <c r="AZU98" s="473"/>
      <c r="AZV98" s="473"/>
      <c r="AZW98" s="473"/>
      <c r="AZX98" s="473"/>
      <c r="AZY98" s="473"/>
      <c r="AZZ98" s="473"/>
      <c r="BAA98" s="473"/>
      <c r="BAB98" s="473"/>
      <c r="BAC98" s="473"/>
      <c r="BAD98" s="473"/>
      <c r="BAE98" s="473"/>
      <c r="BAF98" s="473"/>
      <c r="BAG98" s="473"/>
      <c r="BAH98" s="473"/>
      <c r="BAI98" s="473"/>
      <c r="BAJ98" s="473"/>
      <c r="BAK98" s="473"/>
      <c r="BAL98" s="473"/>
      <c r="BAM98" s="473"/>
      <c r="BAN98" s="473"/>
      <c r="BAO98" s="473"/>
      <c r="BAP98" s="473"/>
      <c r="BAQ98" s="473"/>
      <c r="BAR98" s="473"/>
      <c r="BAS98" s="473"/>
      <c r="BAT98" s="473"/>
      <c r="BAU98" s="473"/>
      <c r="BAV98" s="473"/>
      <c r="BAW98" s="473"/>
      <c r="BAX98" s="473"/>
      <c r="BAY98" s="473"/>
      <c r="BAZ98" s="473"/>
      <c r="BBA98" s="473"/>
      <c r="BBB98" s="473"/>
      <c r="BBC98" s="473"/>
      <c r="BBD98" s="473"/>
      <c r="BBE98" s="473"/>
      <c r="BBF98" s="473"/>
      <c r="BBG98" s="473"/>
      <c r="BBH98" s="473"/>
      <c r="BBI98" s="473"/>
      <c r="BBJ98" s="473"/>
      <c r="BBK98" s="473"/>
      <c r="BBL98" s="473"/>
      <c r="BBM98" s="473"/>
      <c r="BBN98" s="473"/>
      <c r="BBO98" s="473"/>
      <c r="BBP98" s="473"/>
      <c r="BBQ98" s="473"/>
      <c r="BBR98" s="473"/>
      <c r="BBS98" s="473"/>
      <c r="BBT98" s="473"/>
      <c r="BBU98" s="473"/>
      <c r="BBV98" s="473"/>
      <c r="BBW98" s="473"/>
      <c r="BBX98" s="473"/>
      <c r="BBY98" s="473"/>
      <c r="BBZ98" s="473"/>
      <c r="BCA98" s="473"/>
      <c r="BCB98" s="473"/>
      <c r="BCC98" s="473"/>
      <c r="BCD98" s="473"/>
      <c r="BCE98" s="473"/>
      <c r="BCF98" s="473"/>
      <c r="BCG98" s="473"/>
      <c r="BCH98" s="473"/>
      <c r="BCI98" s="473"/>
      <c r="BCJ98" s="473"/>
      <c r="BCK98" s="473"/>
      <c r="BCL98" s="473"/>
      <c r="BCM98" s="473"/>
      <c r="BCN98" s="473"/>
      <c r="BCO98" s="473"/>
      <c r="BCP98" s="473"/>
      <c r="BCQ98" s="473"/>
      <c r="BCR98" s="473"/>
      <c r="BCS98" s="473"/>
      <c r="BCT98" s="473"/>
      <c r="BCU98" s="473"/>
      <c r="BCV98" s="473"/>
      <c r="BCW98" s="473"/>
      <c r="BCX98" s="473"/>
      <c r="BCY98" s="473"/>
      <c r="BCZ98" s="473"/>
      <c r="BDA98" s="473"/>
      <c r="BDB98" s="473"/>
      <c r="BDC98" s="473"/>
      <c r="BDD98" s="473"/>
      <c r="BDE98" s="473"/>
      <c r="BDF98" s="473"/>
      <c r="BDG98" s="473"/>
      <c r="BDH98" s="473"/>
      <c r="BDI98" s="473"/>
      <c r="BDJ98" s="473"/>
      <c r="BDK98" s="473"/>
      <c r="BDL98" s="473"/>
      <c r="BDM98" s="473"/>
      <c r="BDN98" s="473"/>
      <c r="BDO98" s="473"/>
      <c r="BDP98" s="473"/>
      <c r="BDQ98" s="473"/>
      <c r="BDR98" s="473"/>
      <c r="BDS98" s="473"/>
      <c r="BDT98" s="473"/>
      <c r="BDU98" s="473"/>
      <c r="BDV98" s="473"/>
      <c r="BDW98" s="473"/>
      <c r="BDX98" s="473"/>
      <c r="BDY98" s="473"/>
      <c r="BDZ98" s="473"/>
      <c r="BEA98" s="473"/>
      <c r="BEB98" s="473"/>
      <c r="BEC98" s="473"/>
      <c r="BED98" s="473"/>
      <c r="BEE98" s="473"/>
      <c r="BEF98" s="473"/>
      <c r="BEG98" s="473"/>
      <c r="BEH98" s="473"/>
      <c r="BEI98" s="473"/>
      <c r="BEJ98" s="473"/>
      <c r="BEK98" s="473"/>
      <c r="BEL98" s="473"/>
      <c r="BEM98" s="473"/>
      <c r="BEN98" s="473"/>
      <c r="BEO98" s="473"/>
      <c r="BEP98" s="473"/>
      <c r="BEQ98" s="473"/>
      <c r="BER98" s="473"/>
      <c r="BES98" s="473"/>
      <c r="BET98" s="473"/>
      <c r="BEU98" s="473"/>
      <c r="BEV98" s="473"/>
      <c r="BEW98" s="473"/>
      <c r="BEX98" s="473"/>
      <c r="BEY98" s="473"/>
      <c r="BEZ98" s="473"/>
      <c r="BFA98" s="473"/>
      <c r="BFB98" s="473"/>
      <c r="BFC98" s="473"/>
      <c r="BFD98" s="473"/>
      <c r="BFE98" s="473"/>
      <c r="BFF98" s="473"/>
      <c r="BFG98" s="473"/>
      <c r="BFH98" s="473"/>
      <c r="BFI98" s="473"/>
      <c r="BFJ98" s="473"/>
      <c r="BFK98" s="473"/>
      <c r="BFL98" s="473"/>
      <c r="BFM98" s="473"/>
      <c r="BFN98" s="473"/>
      <c r="BFO98" s="473"/>
      <c r="BFP98" s="473"/>
      <c r="BFQ98" s="473"/>
      <c r="BFR98" s="473"/>
      <c r="BFS98" s="473"/>
      <c r="BFT98" s="473"/>
      <c r="BFU98" s="473"/>
      <c r="BFV98" s="473"/>
      <c r="BFW98" s="473"/>
      <c r="BFX98" s="473"/>
      <c r="BFY98" s="473"/>
      <c r="BFZ98" s="473"/>
      <c r="BGA98" s="473"/>
      <c r="BGB98" s="473"/>
      <c r="BGC98" s="473"/>
      <c r="BGD98" s="473"/>
      <c r="BGE98" s="473"/>
      <c r="BGF98" s="473"/>
      <c r="BGG98" s="473"/>
      <c r="BGH98" s="473"/>
      <c r="BGI98" s="473"/>
      <c r="BGJ98" s="473"/>
      <c r="BGK98" s="473"/>
      <c r="BGL98" s="473"/>
      <c r="BGM98" s="473"/>
      <c r="BGN98" s="473"/>
      <c r="BGO98" s="473"/>
      <c r="BGP98" s="473"/>
      <c r="BGQ98" s="473"/>
      <c r="BGR98" s="473"/>
      <c r="BGS98" s="473"/>
      <c r="BGT98" s="473"/>
      <c r="BGU98" s="473"/>
      <c r="BGV98" s="473"/>
      <c r="BGW98" s="473"/>
      <c r="BGX98" s="473"/>
      <c r="BGY98" s="473"/>
      <c r="BGZ98" s="473"/>
      <c r="BHA98" s="473"/>
      <c r="BHB98" s="473"/>
      <c r="BHC98" s="473"/>
      <c r="BHD98" s="473"/>
      <c r="BHE98" s="473"/>
      <c r="BHF98" s="473"/>
      <c r="BHG98" s="473"/>
      <c r="BHH98" s="473"/>
      <c r="BHI98" s="473"/>
      <c r="BHJ98" s="473"/>
      <c r="BHK98" s="473"/>
      <c r="BHL98" s="473"/>
      <c r="BHM98" s="473"/>
      <c r="BHN98" s="473"/>
      <c r="BHO98" s="473"/>
      <c r="BHP98" s="473"/>
      <c r="BHQ98" s="473"/>
      <c r="BHR98" s="473"/>
      <c r="BHS98" s="473"/>
      <c r="BHT98" s="473"/>
      <c r="BHU98" s="473"/>
      <c r="BHV98" s="473"/>
      <c r="BHW98" s="473"/>
      <c r="BHX98" s="473"/>
      <c r="BHY98" s="473"/>
      <c r="BHZ98" s="473"/>
      <c r="BIA98" s="473"/>
      <c r="BIB98" s="473"/>
      <c r="BIC98" s="473"/>
      <c r="BID98" s="473"/>
      <c r="BIE98" s="473"/>
      <c r="BIF98" s="473"/>
      <c r="BIG98" s="473"/>
      <c r="BIH98" s="473"/>
      <c r="BII98" s="473"/>
      <c r="BIJ98" s="473"/>
      <c r="BIK98" s="473"/>
      <c r="BIL98" s="473"/>
      <c r="BIM98" s="473"/>
      <c r="BIN98" s="473"/>
      <c r="BIO98" s="473"/>
      <c r="BIP98" s="473"/>
      <c r="BIQ98" s="473"/>
      <c r="BIR98" s="473"/>
      <c r="BIS98" s="473"/>
      <c r="BIT98" s="473"/>
      <c r="BIU98" s="473"/>
      <c r="BIV98" s="473"/>
      <c r="BIW98" s="473"/>
      <c r="BIX98" s="473"/>
      <c r="BIY98" s="473"/>
      <c r="BIZ98" s="473"/>
      <c r="BJA98" s="473"/>
      <c r="BJB98" s="473"/>
      <c r="BJC98" s="473"/>
      <c r="BJD98" s="473"/>
      <c r="BJE98" s="473"/>
      <c r="BJF98" s="473"/>
      <c r="BJG98" s="473"/>
      <c r="BJH98" s="473"/>
      <c r="BJI98" s="473"/>
      <c r="BJJ98" s="473"/>
      <c r="BJK98" s="473"/>
      <c r="BJL98" s="473"/>
      <c r="BJM98" s="473"/>
      <c r="BJN98" s="473"/>
      <c r="BJO98" s="473"/>
      <c r="BJP98" s="473"/>
      <c r="BJQ98" s="473"/>
      <c r="BJR98" s="473"/>
      <c r="BJS98" s="473"/>
      <c r="BJT98" s="473"/>
      <c r="BJU98" s="473"/>
      <c r="BJV98" s="473"/>
      <c r="BJW98" s="473"/>
      <c r="BJX98" s="473"/>
      <c r="BJY98" s="473"/>
      <c r="BJZ98" s="473"/>
      <c r="BKA98" s="473"/>
      <c r="BKB98" s="473"/>
      <c r="BKC98" s="473"/>
      <c r="BKD98" s="473"/>
      <c r="BKE98" s="473"/>
      <c r="BKF98" s="473"/>
      <c r="BKG98" s="473"/>
      <c r="BKH98" s="473"/>
      <c r="BKI98" s="473"/>
      <c r="BKJ98" s="473"/>
      <c r="BKK98" s="473"/>
      <c r="BKL98" s="473"/>
      <c r="BKM98" s="473"/>
      <c r="BKN98" s="473"/>
      <c r="BKO98" s="473"/>
      <c r="BKP98" s="473"/>
      <c r="BKQ98" s="473"/>
      <c r="BKR98" s="473"/>
      <c r="BKS98" s="473"/>
      <c r="BKT98" s="473"/>
      <c r="BKU98" s="473"/>
      <c r="BKV98" s="473"/>
      <c r="BKW98" s="473"/>
      <c r="BKX98" s="473"/>
      <c r="BKY98" s="473"/>
      <c r="BKZ98" s="473"/>
      <c r="BLA98" s="473"/>
      <c r="BLB98" s="473"/>
      <c r="BLC98" s="473"/>
      <c r="BLD98" s="473"/>
      <c r="BLE98" s="473"/>
      <c r="BLF98" s="473"/>
      <c r="BLG98" s="473"/>
      <c r="BLH98" s="473"/>
      <c r="BLI98" s="473"/>
      <c r="BLJ98" s="473"/>
      <c r="BLK98" s="473"/>
      <c r="BLL98" s="473"/>
      <c r="BLM98" s="473"/>
      <c r="BLN98" s="473"/>
      <c r="BLO98" s="473"/>
      <c r="BLP98" s="473"/>
      <c r="BLQ98" s="473"/>
      <c r="BLR98" s="473"/>
      <c r="BLS98" s="473"/>
      <c r="BLT98" s="473"/>
      <c r="BLU98" s="473"/>
      <c r="BLV98" s="473"/>
      <c r="BLW98" s="473"/>
      <c r="BLX98" s="473"/>
      <c r="BLY98" s="473"/>
      <c r="BLZ98" s="473"/>
      <c r="BMA98" s="473"/>
      <c r="BMB98" s="473"/>
      <c r="BMC98" s="473"/>
      <c r="BMD98" s="473"/>
      <c r="BME98" s="473"/>
      <c r="BMF98" s="473"/>
      <c r="BMG98" s="473"/>
      <c r="BMH98" s="473"/>
      <c r="BMI98" s="473"/>
      <c r="BMJ98" s="473"/>
      <c r="BMK98" s="473"/>
      <c r="BML98" s="473"/>
      <c r="BMM98" s="473"/>
      <c r="BMN98" s="473"/>
      <c r="BMO98" s="473"/>
      <c r="BMP98" s="473"/>
      <c r="BMQ98" s="473"/>
      <c r="BMR98" s="473"/>
      <c r="BMS98" s="473"/>
      <c r="BMT98" s="473"/>
      <c r="BMU98" s="473"/>
      <c r="BMV98" s="473"/>
      <c r="BMW98" s="473"/>
      <c r="BMX98" s="473"/>
      <c r="BMY98" s="473"/>
      <c r="BMZ98" s="473"/>
      <c r="BNA98" s="473"/>
      <c r="BNB98" s="473"/>
      <c r="BNC98" s="473"/>
      <c r="BND98" s="473"/>
      <c r="BNE98" s="473"/>
      <c r="BNF98" s="473"/>
      <c r="BNG98" s="473"/>
      <c r="BNH98" s="473"/>
      <c r="BNI98" s="473"/>
      <c r="BNJ98" s="473"/>
      <c r="BNK98" s="473"/>
      <c r="BNL98" s="473"/>
      <c r="BNM98" s="473"/>
      <c r="BNN98" s="473"/>
      <c r="BNO98" s="473"/>
      <c r="BNP98" s="473"/>
      <c r="BNQ98" s="473"/>
      <c r="BNR98" s="473"/>
      <c r="BNS98" s="473"/>
      <c r="BNT98" s="473"/>
      <c r="BNU98" s="473"/>
      <c r="BNV98" s="473"/>
      <c r="BNW98" s="473"/>
      <c r="BNX98" s="473"/>
      <c r="BNY98" s="473"/>
      <c r="BNZ98" s="473"/>
      <c r="BOA98" s="473"/>
      <c r="BOB98" s="473"/>
      <c r="BOC98" s="473"/>
      <c r="BOD98" s="473"/>
      <c r="BOE98" s="473"/>
      <c r="BOF98" s="473"/>
      <c r="BOG98" s="473"/>
      <c r="BOH98" s="473"/>
      <c r="BOI98" s="473"/>
      <c r="BOJ98" s="473"/>
      <c r="BOK98" s="473"/>
      <c r="BOL98" s="473"/>
      <c r="BOM98" s="473"/>
      <c r="BON98" s="473"/>
      <c r="BOO98" s="473"/>
      <c r="BOP98" s="473"/>
      <c r="BOQ98" s="473"/>
      <c r="BOR98" s="473"/>
      <c r="BOS98" s="473"/>
      <c r="BOT98" s="473"/>
      <c r="BOU98" s="473"/>
      <c r="BOV98" s="473"/>
      <c r="BOW98" s="473"/>
      <c r="BOX98" s="473"/>
      <c r="BOY98" s="473"/>
      <c r="BOZ98" s="473"/>
      <c r="BPA98" s="473"/>
      <c r="BPB98" s="473"/>
      <c r="BPC98" s="473"/>
      <c r="BPD98" s="473"/>
      <c r="BPE98" s="473"/>
      <c r="BPF98" s="473"/>
      <c r="BPG98" s="473"/>
      <c r="BPH98" s="473"/>
      <c r="BPI98" s="473"/>
      <c r="BPJ98" s="473"/>
      <c r="BPK98" s="473"/>
      <c r="BPL98" s="473"/>
      <c r="BPM98" s="473"/>
      <c r="BPN98" s="473"/>
      <c r="BPO98" s="473"/>
      <c r="BPP98" s="473"/>
      <c r="BPQ98" s="473"/>
      <c r="BPR98" s="473"/>
      <c r="BPS98" s="473"/>
      <c r="BPT98" s="473"/>
      <c r="BPU98" s="473"/>
      <c r="BPV98" s="473"/>
      <c r="BPW98" s="473"/>
      <c r="BPX98" s="473"/>
      <c r="BPY98" s="473"/>
      <c r="BPZ98" s="473"/>
      <c r="BQA98" s="473"/>
      <c r="BQB98" s="473"/>
      <c r="BQC98" s="473"/>
      <c r="BQD98" s="473"/>
      <c r="BQE98" s="473"/>
      <c r="BQF98" s="473"/>
      <c r="BQG98" s="473"/>
      <c r="BQH98" s="473"/>
      <c r="BQI98" s="473"/>
      <c r="BQJ98" s="473"/>
      <c r="BQK98" s="473"/>
      <c r="BQL98" s="473"/>
      <c r="BQM98" s="473"/>
      <c r="BQN98" s="473"/>
      <c r="BQO98" s="473"/>
      <c r="BQP98" s="473"/>
      <c r="BQQ98" s="473"/>
      <c r="BQR98" s="473"/>
      <c r="BQS98" s="473"/>
      <c r="BQT98" s="473"/>
      <c r="BQU98" s="473"/>
      <c r="BQV98" s="473"/>
      <c r="BQW98" s="473"/>
      <c r="BQX98" s="473"/>
      <c r="BQY98" s="473"/>
      <c r="BQZ98" s="473"/>
      <c r="BRA98" s="473"/>
      <c r="BRB98" s="473"/>
      <c r="BRC98" s="473"/>
      <c r="BRD98" s="473"/>
      <c r="BRE98" s="473"/>
      <c r="BRF98" s="473"/>
      <c r="BRG98" s="473"/>
      <c r="BRH98" s="473"/>
      <c r="BRI98" s="473"/>
      <c r="BRJ98" s="473"/>
      <c r="BRK98" s="473"/>
      <c r="BRL98" s="473"/>
      <c r="BRM98" s="473"/>
      <c r="BRN98" s="473"/>
      <c r="BRO98" s="473"/>
      <c r="BRP98" s="473"/>
      <c r="BRQ98" s="473"/>
      <c r="BRR98" s="473"/>
      <c r="BRS98" s="473"/>
      <c r="BRT98" s="473"/>
      <c r="BRU98" s="473"/>
      <c r="BRV98" s="473"/>
      <c r="BRW98" s="473"/>
      <c r="BRX98" s="473"/>
      <c r="BRY98" s="473"/>
      <c r="BRZ98" s="473"/>
      <c r="BSA98" s="473"/>
      <c r="BSB98" s="473"/>
      <c r="BSC98" s="473"/>
      <c r="BSD98" s="473"/>
      <c r="BSE98" s="473"/>
      <c r="BSF98" s="473"/>
      <c r="BSG98" s="473"/>
      <c r="BSH98" s="473"/>
      <c r="BSI98" s="473"/>
      <c r="BSJ98" s="473"/>
      <c r="BSK98" s="473"/>
      <c r="BSL98" s="473"/>
      <c r="BSM98" s="473"/>
      <c r="BSN98" s="473"/>
      <c r="BSO98" s="473"/>
      <c r="BSP98" s="473"/>
      <c r="BSQ98" s="473"/>
      <c r="BSR98" s="473"/>
      <c r="BSS98" s="473"/>
      <c r="BST98" s="473"/>
      <c r="BSU98" s="473"/>
      <c r="BSV98" s="473"/>
      <c r="BSW98" s="473"/>
      <c r="BSX98" s="473"/>
      <c r="BSY98" s="473"/>
      <c r="BSZ98" s="473"/>
      <c r="BTA98" s="473"/>
      <c r="BTB98" s="473"/>
      <c r="BTC98" s="473"/>
      <c r="BTD98" s="473"/>
      <c r="BTE98" s="473"/>
      <c r="BTF98" s="473"/>
      <c r="BTG98" s="473"/>
      <c r="BTH98" s="473"/>
      <c r="BTI98" s="473"/>
      <c r="BTJ98" s="473"/>
      <c r="BTK98" s="473"/>
      <c r="BTL98" s="473"/>
      <c r="BTM98" s="473"/>
      <c r="BTN98" s="473"/>
      <c r="BTO98" s="473"/>
      <c r="BTP98" s="473"/>
      <c r="BTQ98" s="473"/>
      <c r="BTR98" s="473"/>
      <c r="BTS98" s="473"/>
      <c r="BTT98" s="473"/>
      <c r="BTU98" s="473"/>
      <c r="BTV98" s="473"/>
      <c r="BTW98" s="473"/>
      <c r="BTX98" s="473"/>
      <c r="BTY98" s="473"/>
      <c r="BTZ98" s="473"/>
      <c r="BUA98" s="473"/>
      <c r="BUB98" s="473"/>
      <c r="BUC98" s="473"/>
      <c r="BUD98" s="473"/>
      <c r="BUE98" s="473"/>
      <c r="BUF98" s="473"/>
      <c r="BUG98" s="473"/>
      <c r="BUH98" s="473"/>
      <c r="BUI98" s="473"/>
      <c r="BUJ98" s="473"/>
      <c r="BUK98" s="473"/>
      <c r="BUL98" s="473"/>
      <c r="BUM98" s="473"/>
      <c r="BUN98" s="473"/>
      <c r="BUO98" s="473"/>
      <c r="BUP98" s="473"/>
      <c r="BUQ98" s="473"/>
      <c r="BUR98" s="473"/>
      <c r="BUS98" s="473"/>
      <c r="BUT98" s="473"/>
      <c r="BUU98" s="473"/>
      <c r="BUV98" s="473"/>
      <c r="BUW98" s="473"/>
      <c r="BUX98" s="473"/>
      <c r="BUY98" s="473"/>
      <c r="BUZ98" s="473"/>
      <c r="BVA98" s="473"/>
      <c r="BVB98" s="473"/>
      <c r="BVC98" s="473"/>
      <c r="BVD98" s="473"/>
      <c r="BVE98" s="473"/>
      <c r="BVF98" s="473"/>
      <c r="BVG98" s="473"/>
      <c r="BVH98" s="473"/>
      <c r="BVI98" s="473"/>
      <c r="BVJ98" s="473"/>
      <c r="BVK98" s="473"/>
      <c r="BVL98" s="473"/>
      <c r="BVM98" s="473"/>
      <c r="BVN98" s="473"/>
      <c r="BVO98" s="473"/>
      <c r="BVP98" s="473"/>
      <c r="BVQ98" s="473"/>
      <c r="BVR98" s="473"/>
      <c r="BVS98" s="473"/>
      <c r="BVT98" s="473"/>
      <c r="BVU98" s="473"/>
      <c r="BVV98" s="473"/>
      <c r="BVW98" s="473"/>
      <c r="BVX98" s="473"/>
      <c r="BVY98" s="473"/>
      <c r="BVZ98" s="473"/>
      <c r="BWA98" s="473"/>
      <c r="BWB98" s="473"/>
      <c r="BWC98" s="473"/>
      <c r="BWD98" s="473"/>
      <c r="BWE98" s="473"/>
      <c r="BWF98" s="473"/>
      <c r="BWG98" s="473"/>
      <c r="BWH98" s="473"/>
      <c r="BWI98" s="473"/>
      <c r="BWJ98" s="473"/>
      <c r="BWK98" s="473"/>
      <c r="BWL98" s="473"/>
      <c r="BWM98" s="473"/>
      <c r="BWN98" s="473"/>
      <c r="BWO98" s="473"/>
      <c r="BWP98" s="473"/>
      <c r="BWQ98" s="473"/>
      <c r="BWR98" s="473"/>
      <c r="BWS98" s="473"/>
      <c r="BWT98" s="473"/>
      <c r="BWU98" s="473"/>
      <c r="BWV98" s="473"/>
      <c r="BWW98" s="473"/>
      <c r="BWX98" s="473"/>
      <c r="BWY98" s="473"/>
      <c r="BWZ98" s="473"/>
      <c r="BXA98" s="473"/>
      <c r="BXB98" s="473"/>
      <c r="BXC98" s="473"/>
      <c r="BXD98" s="473"/>
      <c r="BXE98" s="473"/>
      <c r="BXF98" s="473"/>
      <c r="BXG98" s="473"/>
      <c r="BXH98" s="473"/>
      <c r="BXI98" s="473"/>
      <c r="BXJ98" s="473"/>
      <c r="BXK98" s="473"/>
      <c r="BXL98" s="473"/>
      <c r="BXM98" s="473"/>
      <c r="BXN98" s="473"/>
      <c r="BXO98" s="473"/>
      <c r="BXP98" s="473"/>
      <c r="BXQ98" s="473"/>
      <c r="BXR98" s="473"/>
      <c r="BXS98" s="473"/>
      <c r="BXT98" s="473"/>
      <c r="BXU98" s="473"/>
      <c r="BXV98" s="473"/>
      <c r="BXW98" s="473"/>
      <c r="BXX98" s="473"/>
      <c r="BXY98" s="473"/>
      <c r="BXZ98" s="473"/>
      <c r="BYA98" s="473"/>
      <c r="BYB98" s="473"/>
      <c r="BYC98" s="473"/>
      <c r="BYD98" s="473"/>
      <c r="BYE98" s="473"/>
      <c r="BYF98" s="473"/>
      <c r="BYG98" s="473"/>
      <c r="BYH98" s="473"/>
      <c r="BYI98" s="473"/>
      <c r="BYJ98" s="473"/>
      <c r="BYK98" s="473"/>
      <c r="BYL98" s="473"/>
      <c r="BYM98" s="473"/>
      <c r="BYN98" s="473"/>
      <c r="BYO98" s="473"/>
      <c r="BYP98" s="473"/>
      <c r="BYQ98" s="473"/>
      <c r="BYR98" s="473"/>
      <c r="BYS98" s="473"/>
      <c r="BYT98" s="473"/>
      <c r="BYU98" s="473"/>
      <c r="BYV98" s="473"/>
      <c r="BYW98" s="473"/>
      <c r="BYX98" s="473"/>
      <c r="BYY98" s="473"/>
      <c r="BYZ98" s="473"/>
      <c r="BZA98" s="473"/>
      <c r="BZB98" s="473"/>
      <c r="BZC98" s="473"/>
      <c r="BZD98" s="473"/>
      <c r="BZE98" s="473"/>
      <c r="BZF98" s="473"/>
      <c r="BZG98" s="473"/>
      <c r="BZH98" s="473"/>
      <c r="BZI98" s="473"/>
      <c r="BZJ98" s="473"/>
      <c r="BZK98" s="473"/>
      <c r="BZL98" s="473"/>
      <c r="BZM98" s="473"/>
      <c r="BZN98" s="473"/>
      <c r="BZO98" s="473"/>
      <c r="BZP98" s="473"/>
      <c r="BZQ98" s="473"/>
      <c r="BZR98" s="473"/>
      <c r="BZS98" s="473"/>
      <c r="BZT98" s="473"/>
      <c r="BZU98" s="473"/>
      <c r="BZV98" s="473"/>
      <c r="BZW98" s="473"/>
      <c r="BZX98" s="473"/>
      <c r="BZY98" s="473"/>
      <c r="BZZ98" s="473"/>
      <c r="CAA98" s="473"/>
      <c r="CAB98" s="473"/>
      <c r="CAC98" s="473"/>
      <c r="CAD98" s="473"/>
      <c r="CAE98" s="473"/>
      <c r="CAF98" s="473"/>
      <c r="CAG98" s="473"/>
      <c r="CAH98" s="473"/>
      <c r="CAI98" s="473"/>
      <c r="CAJ98" s="473"/>
      <c r="CAK98" s="473"/>
      <c r="CAL98" s="473"/>
      <c r="CAM98" s="473"/>
      <c r="CAN98" s="473"/>
      <c r="CAO98" s="473"/>
      <c r="CAP98" s="473"/>
      <c r="CAQ98" s="473"/>
      <c r="CAR98" s="473"/>
      <c r="CAS98" s="473"/>
      <c r="CAT98" s="473"/>
      <c r="CAU98" s="473"/>
      <c r="CAV98" s="473"/>
      <c r="CAW98" s="473"/>
      <c r="CAX98" s="473"/>
      <c r="CAY98" s="473"/>
      <c r="CAZ98" s="473"/>
      <c r="CBA98" s="473"/>
      <c r="CBB98" s="473"/>
      <c r="CBC98" s="473"/>
      <c r="CBD98" s="473"/>
      <c r="CBE98" s="473"/>
      <c r="CBF98" s="473"/>
      <c r="CBG98" s="473"/>
      <c r="CBH98" s="473"/>
      <c r="CBI98" s="473"/>
      <c r="CBJ98" s="473"/>
      <c r="CBK98" s="473"/>
      <c r="CBL98" s="473"/>
      <c r="CBM98" s="473"/>
      <c r="CBN98" s="473"/>
      <c r="CBO98" s="473"/>
      <c r="CBP98" s="473"/>
      <c r="CBQ98" s="473"/>
      <c r="CBR98" s="473"/>
      <c r="CBS98" s="473"/>
      <c r="CBT98" s="473"/>
      <c r="CBU98" s="473"/>
      <c r="CBV98" s="473"/>
      <c r="CBW98" s="473"/>
      <c r="CBX98" s="473"/>
      <c r="CBY98" s="473"/>
      <c r="CBZ98" s="473"/>
      <c r="CCA98" s="473"/>
      <c r="CCB98" s="473"/>
      <c r="CCC98" s="473"/>
      <c r="CCD98" s="473"/>
      <c r="CCE98" s="473"/>
      <c r="CCF98" s="473"/>
      <c r="CCG98" s="473"/>
      <c r="CCH98" s="473"/>
      <c r="CCI98" s="473"/>
      <c r="CCJ98" s="473"/>
      <c r="CCK98" s="473"/>
      <c r="CCL98" s="473"/>
      <c r="CCM98" s="473"/>
      <c r="CCN98" s="473"/>
      <c r="CCO98" s="473"/>
      <c r="CCP98" s="473"/>
      <c r="CCQ98" s="473"/>
      <c r="CCR98" s="473"/>
      <c r="CCS98" s="473"/>
      <c r="CCT98" s="473"/>
      <c r="CCU98" s="473"/>
      <c r="CCV98" s="473"/>
      <c r="CCW98" s="473"/>
      <c r="CCX98" s="473"/>
      <c r="CCY98" s="473"/>
      <c r="CCZ98" s="473"/>
      <c r="CDA98" s="473"/>
      <c r="CDB98" s="473"/>
      <c r="CDC98" s="473"/>
      <c r="CDD98" s="473"/>
      <c r="CDE98" s="473"/>
      <c r="CDF98" s="473"/>
      <c r="CDG98" s="473"/>
      <c r="CDH98" s="473"/>
      <c r="CDI98" s="473"/>
      <c r="CDJ98" s="473"/>
      <c r="CDK98" s="473"/>
      <c r="CDL98" s="473"/>
      <c r="CDM98" s="473"/>
      <c r="CDN98" s="473"/>
      <c r="CDO98" s="473"/>
      <c r="CDP98" s="473"/>
      <c r="CDQ98" s="473"/>
      <c r="CDR98" s="473"/>
      <c r="CDS98" s="473"/>
      <c r="CDT98" s="473"/>
      <c r="CDU98" s="473"/>
      <c r="CDV98" s="473"/>
      <c r="CDW98" s="473"/>
      <c r="CDX98" s="473"/>
      <c r="CDY98" s="473"/>
      <c r="CDZ98" s="473"/>
      <c r="CEA98" s="473"/>
      <c r="CEB98" s="473"/>
      <c r="CEC98" s="473"/>
      <c r="CED98" s="473"/>
      <c r="CEE98" s="473"/>
      <c r="CEF98" s="473"/>
      <c r="CEG98" s="473"/>
      <c r="CEH98" s="473"/>
      <c r="CEI98" s="473"/>
      <c r="CEJ98" s="473"/>
      <c r="CEK98" s="473"/>
      <c r="CEL98" s="473"/>
      <c r="CEM98" s="473"/>
      <c r="CEN98" s="473"/>
      <c r="CEO98" s="473"/>
      <c r="CEP98" s="473"/>
      <c r="CEQ98" s="473"/>
      <c r="CER98" s="473"/>
      <c r="CES98" s="473"/>
      <c r="CET98" s="473"/>
      <c r="CEU98" s="473"/>
      <c r="CEV98" s="473"/>
      <c r="CEW98" s="473"/>
      <c r="CEX98" s="473"/>
      <c r="CEY98" s="473"/>
      <c r="CEZ98" s="473"/>
      <c r="CFA98" s="473"/>
      <c r="CFB98" s="473"/>
      <c r="CFC98" s="473"/>
      <c r="CFD98" s="473"/>
      <c r="CFE98" s="473"/>
      <c r="CFF98" s="473"/>
      <c r="CFG98" s="473"/>
      <c r="CFH98" s="473"/>
      <c r="CFI98" s="473"/>
      <c r="CFJ98" s="473"/>
      <c r="CFK98" s="473"/>
      <c r="CFL98" s="473"/>
      <c r="CFM98" s="473"/>
      <c r="CFN98" s="473"/>
      <c r="CFO98" s="473"/>
      <c r="CFP98" s="473"/>
      <c r="CFQ98" s="473"/>
      <c r="CFR98" s="473"/>
      <c r="CFS98" s="473"/>
      <c r="CFT98" s="473"/>
      <c r="CFU98" s="473"/>
      <c r="CFV98" s="473"/>
      <c r="CFW98" s="473"/>
      <c r="CFX98" s="473"/>
      <c r="CFY98" s="473"/>
      <c r="CFZ98" s="473"/>
      <c r="CGA98" s="473"/>
      <c r="CGB98" s="473"/>
      <c r="CGC98" s="473"/>
      <c r="CGD98" s="473"/>
      <c r="CGE98" s="473"/>
      <c r="CGF98" s="473"/>
      <c r="CGG98" s="473"/>
      <c r="CGH98" s="473"/>
      <c r="CGI98" s="473"/>
      <c r="CGJ98" s="473"/>
      <c r="CGK98" s="473"/>
      <c r="CGL98" s="473"/>
      <c r="CGM98" s="473"/>
      <c r="CGN98" s="473"/>
      <c r="CGO98" s="473"/>
      <c r="CGP98" s="473"/>
      <c r="CGQ98" s="473"/>
      <c r="CGR98" s="473"/>
      <c r="CGS98" s="473"/>
      <c r="CGT98" s="473"/>
      <c r="CGU98" s="473"/>
      <c r="CGV98" s="473"/>
      <c r="CGW98" s="473"/>
      <c r="CGX98" s="473"/>
      <c r="CGY98" s="473"/>
      <c r="CGZ98" s="473"/>
      <c r="CHA98" s="473"/>
      <c r="CHB98" s="473"/>
      <c r="CHC98" s="473"/>
      <c r="CHD98" s="473"/>
      <c r="CHE98" s="473"/>
      <c r="CHF98" s="473"/>
      <c r="CHG98" s="473"/>
      <c r="CHH98" s="473"/>
      <c r="CHI98" s="473"/>
      <c r="CHJ98" s="473"/>
      <c r="CHK98" s="473"/>
      <c r="CHL98" s="473"/>
      <c r="CHM98" s="473"/>
      <c r="CHN98" s="473"/>
      <c r="CHO98" s="473"/>
      <c r="CHP98" s="473"/>
      <c r="CHQ98" s="473"/>
      <c r="CHR98" s="473"/>
      <c r="CHS98" s="473"/>
      <c r="CHT98" s="473"/>
      <c r="CHU98" s="473"/>
      <c r="CHV98" s="473"/>
      <c r="CHW98" s="473"/>
      <c r="CHX98" s="473"/>
      <c r="CHY98" s="473"/>
      <c r="CHZ98" s="473"/>
      <c r="CIA98" s="473"/>
      <c r="CIB98" s="473"/>
      <c r="CIC98" s="473"/>
      <c r="CID98" s="473"/>
      <c r="CIE98" s="473"/>
      <c r="CIF98" s="473"/>
      <c r="CIG98" s="473"/>
      <c r="CIH98" s="473"/>
      <c r="CII98" s="473"/>
      <c r="CIJ98" s="473"/>
      <c r="CIK98" s="473"/>
      <c r="CIL98" s="473"/>
      <c r="CIM98" s="473"/>
      <c r="CIN98" s="473"/>
      <c r="CIO98" s="473"/>
      <c r="CIP98" s="473"/>
      <c r="CIQ98" s="473"/>
      <c r="CIR98" s="473"/>
      <c r="CIS98" s="473"/>
      <c r="CIT98" s="473"/>
      <c r="CIU98" s="473"/>
      <c r="CIV98" s="473"/>
      <c r="CIW98" s="473"/>
      <c r="CIX98" s="473"/>
      <c r="CIY98" s="473"/>
      <c r="CIZ98" s="473"/>
      <c r="CJA98" s="473"/>
      <c r="CJB98" s="473"/>
      <c r="CJC98" s="473"/>
      <c r="CJD98" s="473"/>
      <c r="CJE98" s="473"/>
      <c r="CJF98" s="473"/>
      <c r="CJG98" s="473"/>
      <c r="CJH98" s="473"/>
      <c r="CJI98" s="473"/>
      <c r="CJJ98" s="473"/>
      <c r="CJK98" s="473"/>
      <c r="CJL98" s="473"/>
      <c r="CJM98" s="473"/>
      <c r="CJN98" s="473"/>
      <c r="CJO98" s="473"/>
      <c r="CJP98" s="473"/>
      <c r="CJQ98" s="473"/>
      <c r="CJR98" s="473"/>
      <c r="CJS98" s="473"/>
      <c r="CJT98" s="473"/>
      <c r="CJU98" s="473"/>
      <c r="CJV98" s="473"/>
      <c r="CJW98" s="473"/>
      <c r="CJX98" s="473"/>
      <c r="CJY98" s="473"/>
      <c r="CJZ98" s="473"/>
      <c r="CKA98" s="473"/>
      <c r="CKB98" s="473"/>
      <c r="CKC98" s="473"/>
      <c r="CKD98" s="473"/>
      <c r="CKE98" s="473"/>
      <c r="CKF98" s="473"/>
      <c r="CKG98" s="473"/>
      <c r="CKH98" s="473"/>
      <c r="CKI98" s="473"/>
      <c r="CKJ98" s="473"/>
      <c r="CKK98" s="473"/>
      <c r="CKL98" s="473"/>
      <c r="CKM98" s="473"/>
      <c r="CKN98" s="473"/>
      <c r="CKO98" s="473"/>
      <c r="CKP98" s="473"/>
      <c r="CKQ98" s="473"/>
      <c r="CKR98" s="473"/>
      <c r="CKS98" s="473"/>
      <c r="CKT98" s="473"/>
      <c r="CKU98" s="473"/>
      <c r="CKV98" s="473"/>
      <c r="CKW98" s="473"/>
      <c r="CKX98" s="473"/>
      <c r="CKY98" s="473"/>
      <c r="CKZ98" s="473"/>
      <c r="CLA98" s="473"/>
      <c r="CLB98" s="473"/>
      <c r="CLC98" s="473"/>
      <c r="CLD98" s="473"/>
      <c r="CLE98" s="473"/>
      <c r="CLF98" s="473"/>
      <c r="CLG98" s="473"/>
      <c r="CLH98" s="473"/>
      <c r="CLI98" s="473"/>
      <c r="CLJ98" s="473"/>
      <c r="CLK98" s="473"/>
      <c r="CLL98" s="473"/>
      <c r="CLM98" s="473"/>
      <c r="CLN98" s="473"/>
      <c r="CLO98" s="473"/>
      <c r="CLP98" s="473"/>
      <c r="CLQ98" s="473"/>
      <c r="CLR98" s="473"/>
      <c r="CLS98" s="473"/>
      <c r="CLT98" s="473"/>
      <c r="CLU98" s="473"/>
      <c r="CLV98" s="473"/>
      <c r="CLW98" s="473"/>
      <c r="CLX98" s="473"/>
      <c r="CLY98" s="473"/>
      <c r="CLZ98" s="473"/>
      <c r="CMA98" s="473"/>
      <c r="CMB98" s="473"/>
      <c r="CMC98" s="473"/>
      <c r="CMD98" s="473"/>
      <c r="CME98" s="473"/>
      <c r="CMF98" s="473"/>
      <c r="CMG98" s="473"/>
      <c r="CMH98" s="473"/>
      <c r="CMI98" s="473"/>
      <c r="CMJ98" s="473"/>
      <c r="CMK98" s="473"/>
      <c r="CML98" s="473"/>
      <c r="CMM98" s="473"/>
      <c r="CMN98" s="473"/>
      <c r="CMO98" s="473"/>
      <c r="CMP98" s="473"/>
      <c r="CMQ98" s="473"/>
      <c r="CMR98" s="473"/>
      <c r="CMS98" s="473"/>
      <c r="CMT98" s="473"/>
      <c r="CMU98" s="473"/>
      <c r="CMV98" s="473"/>
      <c r="CMW98" s="473"/>
      <c r="CMX98" s="473"/>
      <c r="CMY98" s="473"/>
      <c r="CMZ98" s="473"/>
      <c r="CNA98" s="473"/>
      <c r="CNB98" s="473"/>
      <c r="CNC98" s="473"/>
      <c r="CND98" s="473"/>
      <c r="CNE98" s="473"/>
      <c r="CNF98" s="473"/>
      <c r="CNG98" s="473"/>
      <c r="CNH98" s="473"/>
      <c r="CNI98" s="473"/>
      <c r="CNJ98" s="473"/>
      <c r="CNK98" s="473"/>
      <c r="CNL98" s="473"/>
      <c r="CNM98" s="473"/>
      <c r="CNN98" s="473"/>
      <c r="CNO98" s="473"/>
      <c r="CNP98" s="473"/>
      <c r="CNQ98" s="473"/>
      <c r="CNR98" s="473"/>
      <c r="CNS98" s="473"/>
      <c r="CNT98" s="473"/>
      <c r="CNU98" s="473"/>
      <c r="CNV98" s="473"/>
      <c r="CNW98" s="473"/>
      <c r="CNX98" s="473"/>
      <c r="CNY98" s="473"/>
      <c r="CNZ98" s="473"/>
      <c r="COA98" s="473"/>
      <c r="COB98" s="473"/>
      <c r="COC98" s="473"/>
      <c r="COD98" s="473"/>
      <c r="COE98" s="473"/>
      <c r="COF98" s="473"/>
      <c r="COG98" s="473"/>
      <c r="COH98" s="473"/>
      <c r="COI98" s="473"/>
      <c r="COJ98" s="473"/>
      <c r="COK98" s="473"/>
      <c r="COL98" s="473"/>
      <c r="COM98" s="473"/>
      <c r="CON98" s="473"/>
      <c r="COO98" s="473"/>
      <c r="COP98" s="473"/>
      <c r="COQ98" s="473"/>
      <c r="COR98" s="473"/>
      <c r="COS98" s="473"/>
      <c r="COT98" s="473"/>
      <c r="COU98" s="473"/>
      <c r="COV98" s="473"/>
      <c r="COW98" s="473"/>
      <c r="COX98" s="473"/>
      <c r="COY98" s="473"/>
      <c r="COZ98" s="473"/>
      <c r="CPA98" s="473"/>
      <c r="CPB98" s="473"/>
      <c r="CPC98" s="473"/>
      <c r="CPD98" s="473"/>
      <c r="CPE98" s="473"/>
      <c r="CPF98" s="473"/>
      <c r="CPG98" s="473"/>
      <c r="CPH98" s="473"/>
      <c r="CPI98" s="473"/>
      <c r="CPJ98" s="473"/>
      <c r="CPK98" s="473"/>
      <c r="CPL98" s="473"/>
      <c r="CPM98" s="473"/>
      <c r="CPN98" s="473"/>
      <c r="CPO98" s="473"/>
      <c r="CPP98" s="473"/>
      <c r="CPQ98" s="473"/>
      <c r="CPR98" s="473"/>
      <c r="CPS98" s="473"/>
      <c r="CPT98" s="473"/>
      <c r="CPU98" s="473"/>
      <c r="CPV98" s="473"/>
      <c r="CPW98" s="473"/>
      <c r="CPX98" s="473"/>
      <c r="CPY98" s="473"/>
      <c r="CPZ98" s="473"/>
      <c r="CQA98" s="473"/>
      <c r="CQB98" s="473"/>
      <c r="CQC98" s="473"/>
      <c r="CQD98" s="473"/>
      <c r="CQE98" s="473"/>
      <c r="CQF98" s="473"/>
      <c r="CQG98" s="473"/>
      <c r="CQH98" s="473"/>
      <c r="CQI98" s="473"/>
      <c r="CQJ98" s="473"/>
      <c r="CQK98" s="473"/>
      <c r="CQL98" s="473"/>
      <c r="CQM98" s="473"/>
      <c r="CQN98" s="473"/>
      <c r="CQO98" s="473"/>
      <c r="CQP98" s="473"/>
      <c r="CQQ98" s="473"/>
      <c r="CQR98" s="473"/>
      <c r="CQS98" s="473"/>
      <c r="CQT98" s="473"/>
      <c r="CQU98" s="473"/>
      <c r="CQV98" s="473"/>
      <c r="CQW98" s="473"/>
      <c r="CQX98" s="473"/>
      <c r="CQY98" s="473"/>
      <c r="CQZ98" s="473"/>
      <c r="CRA98" s="473"/>
      <c r="CRB98" s="473"/>
      <c r="CRC98" s="473"/>
      <c r="CRD98" s="473"/>
      <c r="CRE98" s="473"/>
      <c r="CRF98" s="473"/>
      <c r="CRG98" s="473"/>
      <c r="CRH98" s="473"/>
      <c r="CRI98" s="473"/>
      <c r="CRJ98" s="473"/>
      <c r="CRK98" s="473"/>
      <c r="CRL98" s="473"/>
      <c r="CRM98" s="473"/>
      <c r="CRN98" s="473"/>
      <c r="CRO98" s="473"/>
      <c r="CRP98" s="473"/>
      <c r="CRQ98" s="473"/>
      <c r="CRR98" s="473"/>
      <c r="CRS98" s="473"/>
      <c r="CRT98" s="473"/>
      <c r="CRU98" s="473"/>
      <c r="CRV98" s="473"/>
      <c r="CRW98" s="473"/>
      <c r="CRX98" s="473"/>
      <c r="CRY98" s="473"/>
      <c r="CRZ98" s="473"/>
      <c r="CSA98" s="473"/>
      <c r="CSB98" s="473"/>
      <c r="CSC98" s="473"/>
      <c r="CSD98" s="473"/>
      <c r="CSE98" s="473"/>
      <c r="CSF98" s="473"/>
      <c r="CSG98" s="473"/>
      <c r="CSH98" s="473"/>
      <c r="CSI98" s="473"/>
      <c r="CSJ98" s="473"/>
      <c r="CSK98" s="473"/>
      <c r="CSL98" s="473"/>
      <c r="CSM98" s="473"/>
      <c r="CSN98" s="473"/>
      <c r="CSO98" s="473"/>
      <c r="CSP98" s="473"/>
      <c r="CSQ98" s="473"/>
      <c r="CSR98" s="473"/>
      <c r="CSS98" s="473"/>
      <c r="CST98" s="473"/>
      <c r="CSU98" s="473"/>
      <c r="CSV98" s="473"/>
      <c r="CSW98" s="473"/>
      <c r="CSX98" s="473"/>
      <c r="CSY98" s="473"/>
      <c r="CSZ98" s="473"/>
      <c r="CTA98" s="473"/>
      <c r="CTB98" s="473"/>
      <c r="CTC98" s="473"/>
      <c r="CTD98" s="473"/>
      <c r="CTE98" s="473"/>
      <c r="CTF98" s="473"/>
      <c r="CTG98" s="473"/>
      <c r="CTH98" s="473"/>
      <c r="CTI98" s="473"/>
      <c r="CTJ98" s="473"/>
      <c r="CTK98" s="473"/>
      <c r="CTL98" s="473"/>
      <c r="CTM98" s="473"/>
      <c r="CTN98" s="473"/>
      <c r="CTO98" s="473"/>
      <c r="CTP98" s="473"/>
      <c r="CTQ98" s="473"/>
      <c r="CTR98" s="473"/>
      <c r="CTS98" s="473"/>
      <c r="CTT98" s="473"/>
      <c r="CTU98" s="473"/>
      <c r="CTV98" s="473"/>
      <c r="CTW98" s="473"/>
      <c r="CTX98" s="473"/>
      <c r="CTY98" s="473"/>
      <c r="CTZ98" s="473"/>
      <c r="CUA98" s="473"/>
      <c r="CUB98" s="473"/>
      <c r="CUC98" s="473"/>
      <c r="CUD98" s="473"/>
      <c r="CUE98" s="473"/>
      <c r="CUF98" s="473"/>
      <c r="CUG98" s="473"/>
      <c r="CUH98" s="473"/>
      <c r="CUI98" s="473"/>
      <c r="CUJ98" s="473"/>
      <c r="CUK98" s="473"/>
      <c r="CUL98" s="473"/>
      <c r="CUM98" s="473"/>
      <c r="CUN98" s="473"/>
      <c r="CUO98" s="473"/>
      <c r="CUP98" s="473"/>
      <c r="CUQ98" s="473"/>
      <c r="CUR98" s="473"/>
      <c r="CUS98" s="473"/>
      <c r="CUT98" s="473"/>
      <c r="CUU98" s="473"/>
      <c r="CUV98" s="473"/>
      <c r="CUW98" s="473"/>
      <c r="CUX98" s="473"/>
      <c r="CUY98" s="473"/>
      <c r="CUZ98" s="473"/>
      <c r="CVA98" s="473"/>
      <c r="CVB98" s="473"/>
      <c r="CVC98" s="473"/>
      <c r="CVD98" s="473"/>
      <c r="CVE98" s="473"/>
      <c r="CVF98" s="473"/>
      <c r="CVG98" s="473"/>
      <c r="CVH98" s="473"/>
      <c r="CVI98" s="473"/>
      <c r="CVJ98" s="473"/>
      <c r="CVK98" s="473"/>
      <c r="CVL98" s="473"/>
      <c r="CVM98" s="473"/>
      <c r="CVN98" s="473"/>
      <c r="CVO98" s="473"/>
      <c r="CVP98" s="473"/>
      <c r="CVQ98" s="473"/>
      <c r="CVR98" s="473"/>
      <c r="CVS98" s="473"/>
      <c r="CVT98" s="473"/>
      <c r="CVU98" s="473"/>
      <c r="CVV98" s="473"/>
      <c r="CVW98" s="473"/>
      <c r="CVX98" s="473"/>
      <c r="CVY98" s="473"/>
      <c r="CVZ98" s="473"/>
      <c r="CWA98" s="473"/>
      <c r="CWB98" s="473"/>
      <c r="CWC98" s="473"/>
      <c r="CWD98" s="473"/>
      <c r="CWE98" s="473"/>
      <c r="CWF98" s="473"/>
      <c r="CWG98" s="473"/>
      <c r="CWH98" s="473"/>
      <c r="CWI98" s="473"/>
      <c r="CWJ98" s="473"/>
      <c r="CWK98" s="473"/>
      <c r="CWL98" s="473"/>
      <c r="CWM98" s="473"/>
      <c r="CWN98" s="473"/>
      <c r="CWO98" s="473"/>
      <c r="CWP98" s="473"/>
      <c r="CWQ98" s="473"/>
      <c r="CWR98" s="473"/>
      <c r="CWS98" s="473"/>
      <c r="CWT98" s="473"/>
      <c r="CWU98" s="473"/>
      <c r="CWV98" s="473"/>
      <c r="CWW98" s="473"/>
      <c r="CWX98" s="473"/>
      <c r="CWY98" s="473"/>
      <c r="CWZ98" s="473"/>
      <c r="CXA98" s="473"/>
      <c r="CXB98" s="473"/>
      <c r="CXC98" s="473"/>
      <c r="CXD98" s="473"/>
      <c r="CXE98" s="473"/>
      <c r="CXF98" s="473"/>
      <c r="CXG98" s="473"/>
      <c r="CXH98" s="473"/>
      <c r="CXI98" s="473"/>
      <c r="CXJ98" s="473"/>
      <c r="CXK98" s="473"/>
      <c r="CXL98" s="473"/>
      <c r="CXM98" s="473"/>
      <c r="CXN98" s="473"/>
      <c r="CXO98" s="473"/>
      <c r="CXP98" s="473"/>
      <c r="CXQ98" s="473"/>
      <c r="CXR98" s="473"/>
      <c r="CXS98" s="473"/>
      <c r="CXT98" s="473"/>
      <c r="CXU98" s="473"/>
      <c r="CXV98" s="473"/>
      <c r="CXW98" s="473"/>
      <c r="CXX98" s="473"/>
      <c r="CXY98" s="473"/>
      <c r="CXZ98" s="473"/>
      <c r="CYA98" s="473"/>
      <c r="CYB98" s="473"/>
      <c r="CYC98" s="473"/>
      <c r="CYD98" s="473"/>
      <c r="CYE98" s="473"/>
      <c r="CYF98" s="473"/>
      <c r="CYG98" s="473"/>
      <c r="CYH98" s="473"/>
      <c r="CYI98" s="473"/>
      <c r="CYJ98" s="473"/>
      <c r="CYK98" s="473"/>
      <c r="CYL98" s="473"/>
      <c r="CYM98" s="473"/>
      <c r="CYN98" s="473"/>
      <c r="CYO98" s="473"/>
      <c r="CYP98" s="473"/>
      <c r="CYQ98" s="473"/>
      <c r="CYR98" s="473"/>
      <c r="CYS98" s="473"/>
      <c r="CYT98" s="473"/>
      <c r="CYU98" s="473"/>
      <c r="CYV98" s="473"/>
      <c r="CYW98" s="473"/>
      <c r="CYX98" s="473"/>
      <c r="CYY98" s="473"/>
      <c r="CYZ98" s="473"/>
      <c r="CZA98" s="473"/>
      <c r="CZB98" s="473"/>
      <c r="CZC98" s="473"/>
      <c r="CZD98" s="473"/>
      <c r="CZE98" s="473"/>
      <c r="CZF98" s="473"/>
      <c r="CZG98" s="473"/>
      <c r="CZH98" s="473"/>
      <c r="CZI98" s="473"/>
      <c r="CZJ98" s="473"/>
      <c r="CZK98" s="473"/>
      <c r="CZL98" s="473"/>
      <c r="CZM98" s="473"/>
      <c r="CZN98" s="473"/>
      <c r="CZO98" s="473"/>
      <c r="CZP98" s="473"/>
      <c r="CZQ98" s="473"/>
      <c r="CZR98" s="473"/>
      <c r="CZS98" s="473"/>
      <c r="CZT98" s="473"/>
      <c r="CZU98" s="473"/>
      <c r="CZV98" s="473"/>
      <c r="CZW98" s="473"/>
      <c r="CZX98" s="473"/>
      <c r="CZY98" s="473"/>
      <c r="CZZ98" s="473"/>
      <c r="DAA98" s="473"/>
      <c r="DAB98" s="473"/>
      <c r="DAC98" s="473"/>
      <c r="DAD98" s="473"/>
      <c r="DAE98" s="473"/>
      <c r="DAF98" s="473"/>
      <c r="DAG98" s="473"/>
      <c r="DAH98" s="473"/>
      <c r="DAI98" s="473"/>
      <c r="DAJ98" s="473"/>
      <c r="DAK98" s="473"/>
      <c r="DAL98" s="473"/>
      <c r="DAM98" s="473"/>
      <c r="DAN98" s="473"/>
      <c r="DAO98" s="473"/>
      <c r="DAP98" s="473"/>
      <c r="DAQ98" s="473"/>
      <c r="DAR98" s="473"/>
      <c r="DAS98" s="473"/>
      <c r="DAT98" s="473"/>
      <c r="DAU98" s="473"/>
      <c r="DAV98" s="473"/>
      <c r="DAW98" s="473"/>
      <c r="DAX98" s="473"/>
      <c r="DAY98" s="473"/>
      <c r="DAZ98" s="473"/>
      <c r="DBA98" s="473"/>
      <c r="DBB98" s="473"/>
      <c r="DBC98" s="473"/>
      <c r="DBD98" s="473"/>
      <c r="DBE98" s="473"/>
      <c r="DBF98" s="473"/>
      <c r="DBG98" s="473"/>
      <c r="DBH98" s="473"/>
      <c r="DBI98" s="473"/>
      <c r="DBJ98" s="473"/>
      <c r="DBK98" s="473"/>
      <c r="DBL98" s="473"/>
      <c r="DBM98" s="473"/>
      <c r="DBN98" s="473"/>
      <c r="DBO98" s="473"/>
      <c r="DBP98" s="473"/>
      <c r="DBQ98" s="473"/>
      <c r="DBR98" s="473"/>
      <c r="DBS98" s="473"/>
      <c r="DBT98" s="473"/>
      <c r="DBU98" s="473"/>
      <c r="DBV98" s="473"/>
      <c r="DBW98" s="473"/>
      <c r="DBX98" s="473"/>
      <c r="DBY98" s="473"/>
      <c r="DBZ98" s="473"/>
      <c r="DCA98" s="473"/>
      <c r="DCB98" s="473"/>
      <c r="DCC98" s="473"/>
      <c r="DCD98" s="473"/>
      <c r="DCE98" s="473"/>
      <c r="DCF98" s="473"/>
      <c r="DCG98" s="473"/>
      <c r="DCH98" s="473"/>
      <c r="DCI98" s="473"/>
      <c r="DCJ98" s="473"/>
      <c r="DCK98" s="473"/>
      <c r="DCL98" s="473"/>
      <c r="DCM98" s="473"/>
      <c r="DCN98" s="473"/>
      <c r="DCO98" s="473"/>
      <c r="DCP98" s="473"/>
      <c r="DCQ98" s="473"/>
      <c r="DCR98" s="473"/>
      <c r="DCS98" s="473"/>
      <c r="DCT98" s="473"/>
      <c r="DCU98" s="473"/>
      <c r="DCV98" s="473"/>
      <c r="DCW98" s="473"/>
      <c r="DCX98" s="473"/>
      <c r="DCY98" s="473"/>
      <c r="DCZ98" s="473"/>
      <c r="DDA98" s="473"/>
      <c r="DDB98" s="473"/>
      <c r="DDC98" s="473"/>
      <c r="DDD98" s="473"/>
      <c r="DDE98" s="473"/>
      <c r="DDF98" s="473"/>
      <c r="DDG98" s="473"/>
      <c r="DDH98" s="473"/>
      <c r="DDI98" s="473"/>
      <c r="DDJ98" s="473"/>
      <c r="DDK98" s="473"/>
      <c r="DDL98" s="473"/>
      <c r="DDM98" s="473"/>
      <c r="DDN98" s="473"/>
      <c r="DDO98" s="473"/>
      <c r="DDP98" s="473"/>
      <c r="DDQ98" s="473"/>
      <c r="DDR98" s="473"/>
      <c r="DDS98" s="473"/>
      <c r="DDT98" s="473"/>
      <c r="DDU98" s="473"/>
      <c r="DDV98" s="473"/>
      <c r="DDW98" s="473"/>
      <c r="DDX98" s="473"/>
      <c r="DDY98" s="473"/>
      <c r="DDZ98" s="473"/>
      <c r="DEA98" s="473"/>
      <c r="DEB98" s="473"/>
      <c r="DEC98" s="473"/>
      <c r="DED98" s="473"/>
      <c r="DEE98" s="473"/>
      <c r="DEF98" s="473"/>
      <c r="DEG98" s="473"/>
      <c r="DEH98" s="473"/>
      <c r="DEI98" s="473"/>
      <c r="DEJ98" s="473"/>
      <c r="DEK98" s="473"/>
      <c r="DEL98" s="473"/>
      <c r="DEM98" s="473"/>
      <c r="DEN98" s="473"/>
      <c r="DEO98" s="473"/>
      <c r="DEP98" s="473"/>
      <c r="DEQ98" s="473"/>
      <c r="DER98" s="473"/>
      <c r="DES98" s="473"/>
      <c r="DET98" s="473"/>
      <c r="DEU98" s="473"/>
      <c r="DEV98" s="473"/>
      <c r="DEW98" s="473"/>
      <c r="DEX98" s="473"/>
      <c r="DEY98" s="473"/>
      <c r="DEZ98" s="473"/>
      <c r="DFA98" s="473"/>
      <c r="DFB98" s="473"/>
      <c r="DFC98" s="473"/>
      <c r="DFD98" s="473"/>
      <c r="DFE98" s="473"/>
      <c r="DFF98" s="473"/>
      <c r="DFG98" s="473"/>
      <c r="DFH98" s="473"/>
      <c r="DFI98" s="473"/>
      <c r="DFJ98" s="473"/>
      <c r="DFK98" s="473"/>
      <c r="DFL98" s="473"/>
      <c r="DFM98" s="473"/>
      <c r="DFN98" s="473"/>
      <c r="DFO98" s="473"/>
      <c r="DFP98" s="473"/>
      <c r="DFQ98" s="473"/>
      <c r="DFR98" s="473"/>
      <c r="DFS98" s="473"/>
      <c r="DFT98" s="473"/>
      <c r="DFU98" s="473"/>
      <c r="DFV98" s="473"/>
      <c r="DFW98" s="473"/>
      <c r="DFX98" s="473"/>
      <c r="DFY98" s="473"/>
      <c r="DFZ98" s="473"/>
      <c r="DGA98" s="473"/>
      <c r="DGB98" s="473"/>
      <c r="DGC98" s="473"/>
      <c r="DGD98" s="473"/>
      <c r="DGE98" s="473"/>
      <c r="DGF98" s="473"/>
      <c r="DGG98" s="473"/>
      <c r="DGH98" s="473"/>
      <c r="DGI98" s="473"/>
      <c r="DGJ98" s="473"/>
      <c r="DGK98" s="473"/>
      <c r="DGL98" s="473"/>
      <c r="DGM98" s="473"/>
      <c r="DGN98" s="473"/>
      <c r="DGO98" s="473"/>
      <c r="DGP98" s="473"/>
      <c r="DGQ98" s="473"/>
      <c r="DGR98" s="473"/>
      <c r="DGS98" s="473"/>
      <c r="DGT98" s="473"/>
      <c r="DGU98" s="473"/>
      <c r="DGV98" s="473"/>
      <c r="DGW98" s="473"/>
      <c r="DGX98" s="473"/>
      <c r="DGY98" s="473"/>
      <c r="DGZ98" s="473"/>
      <c r="DHA98" s="473"/>
      <c r="DHB98" s="473"/>
      <c r="DHC98" s="473"/>
      <c r="DHD98" s="473"/>
      <c r="DHE98" s="473"/>
      <c r="DHF98" s="473"/>
      <c r="DHG98" s="473"/>
      <c r="DHH98" s="473"/>
      <c r="DHI98" s="473"/>
      <c r="DHJ98" s="473"/>
      <c r="DHK98" s="473"/>
      <c r="DHL98" s="473"/>
      <c r="DHM98" s="473"/>
      <c r="DHN98" s="473"/>
      <c r="DHO98" s="473"/>
      <c r="DHP98" s="473"/>
      <c r="DHQ98" s="473"/>
      <c r="DHR98" s="473"/>
      <c r="DHS98" s="473"/>
      <c r="DHT98" s="473"/>
      <c r="DHU98" s="473"/>
      <c r="DHV98" s="473"/>
      <c r="DHW98" s="473"/>
      <c r="DHX98" s="473"/>
      <c r="DHY98" s="473"/>
      <c r="DHZ98" s="473"/>
      <c r="DIA98" s="473"/>
      <c r="DIB98" s="473"/>
      <c r="DIC98" s="473"/>
      <c r="DID98" s="473"/>
      <c r="DIE98" s="473"/>
      <c r="DIF98" s="473"/>
      <c r="DIG98" s="473"/>
      <c r="DIH98" s="473"/>
      <c r="DII98" s="473"/>
      <c r="DIJ98" s="473"/>
      <c r="DIK98" s="473"/>
      <c r="DIL98" s="473"/>
      <c r="DIM98" s="473"/>
      <c r="DIN98" s="473"/>
      <c r="DIO98" s="473"/>
      <c r="DIP98" s="473"/>
      <c r="DIQ98" s="473"/>
      <c r="DIR98" s="473"/>
      <c r="DIS98" s="473"/>
      <c r="DIT98" s="473"/>
      <c r="DIU98" s="473"/>
      <c r="DIV98" s="473"/>
      <c r="DIW98" s="473"/>
      <c r="DIX98" s="473"/>
      <c r="DIY98" s="473"/>
      <c r="DIZ98" s="473"/>
      <c r="DJA98" s="473"/>
      <c r="DJB98" s="473"/>
      <c r="DJC98" s="473"/>
      <c r="DJD98" s="473"/>
      <c r="DJE98" s="473"/>
      <c r="DJF98" s="473"/>
      <c r="DJG98" s="473"/>
      <c r="DJH98" s="473"/>
      <c r="DJI98" s="473"/>
      <c r="DJJ98" s="473"/>
      <c r="DJK98" s="473"/>
      <c r="DJL98" s="473"/>
      <c r="DJM98" s="473"/>
      <c r="DJN98" s="473"/>
      <c r="DJO98" s="473"/>
      <c r="DJP98" s="473"/>
      <c r="DJQ98" s="473"/>
      <c r="DJR98" s="473"/>
      <c r="DJS98" s="473"/>
      <c r="DJT98" s="473"/>
      <c r="DJU98" s="473"/>
      <c r="DJV98" s="473"/>
      <c r="DJW98" s="473"/>
      <c r="DJX98" s="473"/>
      <c r="DJY98" s="473"/>
      <c r="DJZ98" s="473"/>
      <c r="DKA98" s="473"/>
      <c r="DKB98" s="473"/>
      <c r="DKC98" s="473"/>
      <c r="DKD98" s="473"/>
      <c r="DKE98" s="473"/>
      <c r="DKF98" s="473"/>
      <c r="DKG98" s="473"/>
      <c r="DKH98" s="473"/>
      <c r="DKI98" s="473"/>
      <c r="DKJ98" s="473"/>
      <c r="DKK98" s="473"/>
      <c r="DKL98" s="473"/>
      <c r="DKM98" s="473"/>
      <c r="DKN98" s="473"/>
      <c r="DKO98" s="473"/>
      <c r="DKP98" s="473"/>
      <c r="DKQ98" s="473"/>
      <c r="DKR98" s="473"/>
      <c r="DKS98" s="473"/>
      <c r="DKT98" s="473"/>
      <c r="DKU98" s="473"/>
      <c r="DKV98" s="473"/>
      <c r="DKW98" s="473"/>
      <c r="DKX98" s="473"/>
      <c r="DKY98" s="473"/>
      <c r="DKZ98" s="473"/>
      <c r="DLA98" s="473"/>
      <c r="DLB98" s="473"/>
      <c r="DLC98" s="473"/>
      <c r="DLD98" s="473"/>
      <c r="DLE98" s="473"/>
      <c r="DLF98" s="473"/>
      <c r="DLG98" s="473"/>
      <c r="DLH98" s="473"/>
      <c r="DLI98" s="473"/>
      <c r="DLJ98" s="473"/>
      <c r="DLK98" s="473"/>
      <c r="DLL98" s="473"/>
      <c r="DLM98" s="473"/>
      <c r="DLN98" s="473"/>
      <c r="DLO98" s="473"/>
      <c r="DLP98" s="473"/>
      <c r="DLQ98" s="473"/>
      <c r="DLR98" s="473"/>
      <c r="DLS98" s="473"/>
      <c r="DLT98" s="473"/>
      <c r="DLU98" s="473"/>
      <c r="DLV98" s="473"/>
      <c r="DLW98" s="473"/>
      <c r="DLX98" s="473"/>
      <c r="DLY98" s="473"/>
      <c r="DLZ98" s="473"/>
      <c r="DMA98" s="473"/>
      <c r="DMB98" s="473"/>
      <c r="DMC98" s="473"/>
      <c r="DMD98" s="473"/>
      <c r="DME98" s="473"/>
      <c r="DMF98" s="473"/>
      <c r="DMG98" s="473"/>
      <c r="DMH98" s="473"/>
      <c r="DMI98" s="473"/>
      <c r="DMJ98" s="473"/>
      <c r="DMK98" s="473"/>
      <c r="DML98" s="473"/>
      <c r="DMM98" s="473"/>
      <c r="DMN98" s="473"/>
      <c r="DMO98" s="473"/>
      <c r="DMP98" s="473"/>
      <c r="DMQ98" s="473"/>
      <c r="DMR98" s="473"/>
      <c r="DMS98" s="473"/>
      <c r="DMT98" s="473"/>
      <c r="DMU98" s="473"/>
      <c r="DMV98" s="473"/>
      <c r="DMW98" s="473"/>
      <c r="DMX98" s="473"/>
      <c r="DMY98" s="473"/>
      <c r="DMZ98" s="473"/>
      <c r="DNA98" s="473"/>
      <c r="DNB98" s="473"/>
      <c r="DNC98" s="473"/>
      <c r="DND98" s="473"/>
      <c r="DNE98" s="473"/>
      <c r="DNF98" s="473"/>
      <c r="DNG98" s="473"/>
      <c r="DNH98" s="473"/>
      <c r="DNI98" s="473"/>
      <c r="DNJ98" s="473"/>
      <c r="DNK98" s="473"/>
      <c r="DNL98" s="473"/>
      <c r="DNM98" s="473"/>
      <c r="DNN98" s="473"/>
      <c r="DNO98" s="473"/>
      <c r="DNP98" s="473"/>
      <c r="DNQ98" s="473"/>
      <c r="DNR98" s="473"/>
      <c r="DNS98" s="473"/>
      <c r="DNT98" s="473"/>
      <c r="DNU98" s="473"/>
      <c r="DNV98" s="473"/>
      <c r="DNW98" s="473"/>
      <c r="DNX98" s="473"/>
      <c r="DNY98" s="473"/>
      <c r="DNZ98" s="473"/>
      <c r="DOA98" s="473"/>
      <c r="DOB98" s="473"/>
      <c r="DOC98" s="473"/>
      <c r="DOD98" s="473"/>
      <c r="DOE98" s="473"/>
      <c r="DOF98" s="473"/>
      <c r="DOG98" s="473"/>
      <c r="DOH98" s="473"/>
      <c r="DOI98" s="473"/>
      <c r="DOJ98" s="473"/>
      <c r="DOK98" s="473"/>
      <c r="DOL98" s="473"/>
      <c r="DOM98" s="473"/>
      <c r="DON98" s="473"/>
      <c r="DOO98" s="473"/>
      <c r="DOP98" s="473"/>
      <c r="DOQ98" s="473"/>
      <c r="DOR98" s="473"/>
      <c r="DOS98" s="473"/>
      <c r="DOT98" s="473"/>
      <c r="DOU98" s="473"/>
      <c r="DOV98" s="473"/>
      <c r="DOW98" s="473"/>
      <c r="DOX98" s="473"/>
      <c r="DOY98" s="473"/>
      <c r="DOZ98" s="473"/>
      <c r="DPA98" s="473"/>
      <c r="DPB98" s="473"/>
      <c r="DPC98" s="473"/>
      <c r="DPD98" s="473"/>
      <c r="DPE98" s="473"/>
      <c r="DPF98" s="473"/>
      <c r="DPG98" s="473"/>
      <c r="DPH98" s="473"/>
      <c r="DPI98" s="473"/>
      <c r="DPJ98" s="473"/>
      <c r="DPK98" s="473"/>
      <c r="DPL98" s="473"/>
      <c r="DPM98" s="473"/>
      <c r="DPN98" s="473"/>
      <c r="DPO98" s="473"/>
      <c r="DPP98" s="473"/>
      <c r="DPQ98" s="473"/>
      <c r="DPR98" s="473"/>
      <c r="DPS98" s="473"/>
      <c r="DPT98" s="473"/>
      <c r="DPU98" s="473"/>
      <c r="DPV98" s="473"/>
      <c r="DPW98" s="473"/>
      <c r="DPX98" s="473"/>
      <c r="DPY98" s="473"/>
      <c r="DPZ98" s="473"/>
      <c r="DQA98" s="473"/>
      <c r="DQB98" s="473"/>
      <c r="DQC98" s="473"/>
      <c r="DQD98" s="473"/>
      <c r="DQE98" s="473"/>
      <c r="DQF98" s="473"/>
      <c r="DQG98" s="473"/>
      <c r="DQH98" s="473"/>
      <c r="DQI98" s="473"/>
      <c r="DQJ98" s="473"/>
      <c r="DQK98" s="473"/>
      <c r="DQL98" s="473"/>
      <c r="DQM98" s="473"/>
      <c r="DQN98" s="473"/>
      <c r="DQO98" s="473"/>
      <c r="DQP98" s="473"/>
      <c r="DQQ98" s="473"/>
      <c r="DQR98" s="473"/>
      <c r="DQS98" s="473"/>
      <c r="DQT98" s="473"/>
      <c r="DQU98" s="473"/>
      <c r="DQV98" s="473"/>
      <c r="DQW98" s="473"/>
      <c r="DQX98" s="473"/>
      <c r="DQY98" s="473"/>
      <c r="DQZ98" s="473"/>
      <c r="DRA98" s="473"/>
      <c r="DRB98" s="473"/>
      <c r="DRC98" s="473"/>
      <c r="DRD98" s="473"/>
      <c r="DRE98" s="473"/>
      <c r="DRF98" s="473"/>
      <c r="DRG98" s="473"/>
      <c r="DRH98" s="473"/>
      <c r="DRI98" s="473"/>
      <c r="DRJ98" s="473"/>
      <c r="DRK98" s="473"/>
      <c r="DRL98" s="473"/>
      <c r="DRM98" s="473"/>
      <c r="DRN98" s="473"/>
      <c r="DRO98" s="473"/>
      <c r="DRP98" s="473"/>
      <c r="DRQ98" s="473"/>
      <c r="DRR98" s="473"/>
      <c r="DRS98" s="473"/>
      <c r="DRT98" s="473"/>
      <c r="DRU98" s="473"/>
      <c r="DRV98" s="473"/>
      <c r="DRW98" s="473"/>
      <c r="DRX98" s="473"/>
      <c r="DRY98" s="473"/>
      <c r="DRZ98" s="473"/>
      <c r="DSA98" s="473"/>
      <c r="DSB98" s="473"/>
      <c r="DSC98" s="473"/>
      <c r="DSD98" s="473"/>
      <c r="DSE98" s="473"/>
      <c r="DSF98" s="473"/>
      <c r="DSG98" s="473"/>
      <c r="DSH98" s="473"/>
      <c r="DSI98" s="473"/>
      <c r="DSJ98" s="473"/>
      <c r="DSK98" s="473"/>
      <c r="DSL98" s="473"/>
      <c r="DSM98" s="473"/>
      <c r="DSN98" s="473"/>
      <c r="DSO98" s="473"/>
      <c r="DSP98" s="473"/>
      <c r="DSQ98" s="473"/>
      <c r="DSR98" s="473"/>
      <c r="DSS98" s="473"/>
      <c r="DST98" s="473"/>
      <c r="DSU98" s="473"/>
      <c r="DSV98" s="473"/>
      <c r="DSW98" s="473"/>
      <c r="DSX98" s="473"/>
      <c r="DSY98" s="473"/>
      <c r="DSZ98" s="473"/>
      <c r="DTA98" s="473"/>
      <c r="DTB98" s="473"/>
      <c r="DTC98" s="473"/>
      <c r="DTD98" s="473"/>
      <c r="DTE98" s="473"/>
      <c r="DTF98" s="473"/>
      <c r="DTG98" s="473"/>
      <c r="DTH98" s="473"/>
      <c r="DTI98" s="473"/>
      <c r="DTJ98" s="473"/>
      <c r="DTK98" s="473"/>
      <c r="DTL98" s="473"/>
      <c r="DTM98" s="473"/>
      <c r="DTN98" s="473"/>
      <c r="DTO98" s="473"/>
      <c r="DTP98" s="473"/>
      <c r="DTQ98" s="473"/>
      <c r="DTR98" s="473"/>
      <c r="DTS98" s="473"/>
      <c r="DTT98" s="473"/>
      <c r="DTU98" s="473"/>
      <c r="DTV98" s="473"/>
      <c r="DTW98" s="473"/>
      <c r="DTX98" s="473"/>
      <c r="DTY98" s="473"/>
      <c r="DTZ98" s="473"/>
      <c r="DUA98" s="473"/>
      <c r="DUB98" s="473"/>
      <c r="DUC98" s="473"/>
      <c r="DUD98" s="473"/>
      <c r="DUE98" s="473"/>
      <c r="DUF98" s="473"/>
      <c r="DUG98" s="473"/>
      <c r="DUH98" s="473"/>
      <c r="DUI98" s="473"/>
      <c r="DUJ98" s="473"/>
      <c r="DUK98" s="473"/>
      <c r="DUL98" s="473"/>
      <c r="DUM98" s="473"/>
      <c r="DUN98" s="473"/>
      <c r="DUO98" s="473"/>
      <c r="DUP98" s="473"/>
      <c r="DUQ98" s="473"/>
      <c r="DUR98" s="473"/>
      <c r="DUS98" s="473"/>
      <c r="DUT98" s="473"/>
      <c r="DUU98" s="473"/>
      <c r="DUV98" s="473"/>
      <c r="DUW98" s="473"/>
      <c r="DUX98" s="473"/>
      <c r="DUY98" s="473"/>
      <c r="DUZ98" s="473"/>
      <c r="DVA98" s="473"/>
      <c r="DVB98" s="473"/>
      <c r="DVC98" s="473"/>
      <c r="DVD98" s="473"/>
      <c r="DVE98" s="473"/>
      <c r="DVF98" s="473"/>
      <c r="DVG98" s="473"/>
      <c r="DVH98" s="473"/>
      <c r="DVI98" s="473"/>
      <c r="DVJ98" s="473"/>
      <c r="DVK98" s="473"/>
      <c r="DVL98" s="473"/>
      <c r="DVM98" s="473"/>
      <c r="DVN98" s="473"/>
      <c r="DVO98" s="473"/>
      <c r="DVP98" s="473"/>
      <c r="DVQ98" s="473"/>
      <c r="DVR98" s="473"/>
      <c r="DVS98" s="473"/>
      <c r="DVT98" s="473"/>
      <c r="DVU98" s="473"/>
      <c r="DVV98" s="473"/>
      <c r="DVW98" s="473"/>
      <c r="DVX98" s="473"/>
      <c r="DVY98" s="473"/>
      <c r="DVZ98" s="473"/>
      <c r="DWA98" s="473"/>
      <c r="DWB98" s="473"/>
      <c r="DWC98" s="473"/>
      <c r="DWD98" s="473"/>
      <c r="DWE98" s="473"/>
      <c r="DWF98" s="473"/>
      <c r="DWG98" s="473"/>
      <c r="DWH98" s="473"/>
      <c r="DWI98" s="473"/>
      <c r="DWJ98" s="473"/>
      <c r="DWK98" s="473"/>
      <c r="DWL98" s="473"/>
      <c r="DWM98" s="473"/>
      <c r="DWN98" s="473"/>
      <c r="DWO98" s="473"/>
      <c r="DWP98" s="473"/>
      <c r="DWQ98" s="473"/>
      <c r="DWR98" s="473"/>
      <c r="DWS98" s="473"/>
      <c r="DWT98" s="473"/>
      <c r="DWU98" s="473"/>
      <c r="DWV98" s="473"/>
      <c r="DWW98" s="473"/>
      <c r="DWX98" s="473"/>
      <c r="DWY98" s="473"/>
      <c r="DWZ98" s="473"/>
      <c r="DXA98" s="473"/>
      <c r="DXB98" s="473"/>
      <c r="DXC98" s="473"/>
      <c r="DXD98" s="473"/>
      <c r="DXE98" s="473"/>
      <c r="DXF98" s="473"/>
      <c r="DXG98" s="473"/>
      <c r="DXH98" s="473"/>
      <c r="DXI98" s="473"/>
      <c r="DXJ98" s="473"/>
      <c r="DXK98" s="473"/>
      <c r="DXL98" s="473"/>
      <c r="DXM98" s="473"/>
      <c r="DXN98" s="473"/>
      <c r="DXO98" s="473"/>
      <c r="DXP98" s="473"/>
      <c r="DXQ98" s="473"/>
      <c r="DXR98" s="473"/>
      <c r="DXS98" s="473"/>
      <c r="DXT98" s="473"/>
      <c r="DXU98" s="473"/>
      <c r="DXV98" s="473"/>
      <c r="DXW98" s="473"/>
      <c r="DXX98" s="473"/>
      <c r="DXY98" s="473"/>
      <c r="DXZ98" s="473"/>
      <c r="DYA98" s="473"/>
      <c r="DYB98" s="473"/>
      <c r="DYC98" s="473"/>
      <c r="DYD98" s="473"/>
      <c r="DYE98" s="473"/>
      <c r="DYF98" s="473"/>
      <c r="DYG98" s="473"/>
      <c r="DYH98" s="473"/>
      <c r="DYI98" s="473"/>
      <c r="DYJ98" s="473"/>
      <c r="DYK98" s="473"/>
      <c r="DYL98" s="473"/>
      <c r="DYM98" s="473"/>
      <c r="DYN98" s="473"/>
      <c r="DYO98" s="473"/>
      <c r="DYP98" s="473"/>
      <c r="DYQ98" s="473"/>
      <c r="DYR98" s="473"/>
      <c r="DYS98" s="473"/>
      <c r="DYT98" s="473"/>
      <c r="DYU98" s="473"/>
      <c r="DYV98" s="473"/>
      <c r="DYW98" s="473"/>
      <c r="DYX98" s="473"/>
      <c r="DYY98" s="473"/>
      <c r="DYZ98" s="473"/>
      <c r="DZA98" s="473"/>
      <c r="DZB98" s="473"/>
      <c r="DZC98" s="473"/>
      <c r="DZD98" s="473"/>
      <c r="DZE98" s="473"/>
      <c r="DZF98" s="473"/>
      <c r="DZG98" s="473"/>
      <c r="DZH98" s="473"/>
      <c r="DZI98" s="473"/>
      <c r="DZJ98" s="473"/>
      <c r="DZK98" s="473"/>
      <c r="DZL98" s="473"/>
      <c r="DZM98" s="473"/>
      <c r="DZN98" s="473"/>
      <c r="DZO98" s="473"/>
      <c r="DZP98" s="473"/>
      <c r="DZQ98" s="473"/>
      <c r="DZR98" s="473"/>
      <c r="DZS98" s="473"/>
      <c r="DZT98" s="473"/>
      <c r="DZU98" s="473"/>
      <c r="DZV98" s="473"/>
      <c r="DZW98" s="473"/>
      <c r="DZX98" s="473"/>
      <c r="DZY98" s="473"/>
      <c r="DZZ98" s="473"/>
      <c r="EAA98" s="473"/>
      <c r="EAB98" s="473"/>
      <c r="EAC98" s="473"/>
      <c r="EAD98" s="473"/>
      <c r="EAE98" s="473"/>
      <c r="EAF98" s="473"/>
      <c r="EAG98" s="473"/>
      <c r="EAH98" s="473"/>
      <c r="EAI98" s="473"/>
      <c r="EAJ98" s="473"/>
      <c r="EAK98" s="473"/>
      <c r="EAL98" s="473"/>
      <c r="EAM98" s="473"/>
      <c r="EAN98" s="473"/>
      <c r="EAO98" s="473"/>
      <c r="EAP98" s="473"/>
      <c r="EAQ98" s="473"/>
      <c r="EAR98" s="473"/>
      <c r="EAS98" s="473"/>
      <c r="EAT98" s="473"/>
      <c r="EAU98" s="473"/>
      <c r="EAV98" s="473"/>
      <c r="EAW98" s="473"/>
      <c r="EAX98" s="473"/>
      <c r="EAY98" s="473"/>
      <c r="EAZ98" s="473"/>
      <c r="EBA98" s="473"/>
      <c r="EBB98" s="473"/>
      <c r="EBC98" s="473"/>
      <c r="EBD98" s="473"/>
      <c r="EBE98" s="473"/>
      <c r="EBF98" s="473"/>
      <c r="EBG98" s="473"/>
      <c r="EBH98" s="473"/>
      <c r="EBI98" s="473"/>
      <c r="EBJ98" s="473"/>
      <c r="EBK98" s="473"/>
      <c r="EBL98" s="473"/>
      <c r="EBM98" s="473"/>
      <c r="EBN98" s="473"/>
      <c r="EBO98" s="473"/>
      <c r="EBP98" s="473"/>
      <c r="EBQ98" s="473"/>
      <c r="EBR98" s="473"/>
      <c r="EBS98" s="473"/>
      <c r="EBT98" s="473"/>
      <c r="EBU98" s="473"/>
      <c r="EBV98" s="473"/>
      <c r="EBW98" s="473"/>
      <c r="EBX98" s="473"/>
      <c r="EBY98" s="473"/>
      <c r="EBZ98" s="473"/>
      <c r="ECA98" s="473"/>
      <c r="ECB98" s="473"/>
      <c r="ECC98" s="473"/>
      <c r="ECD98" s="473"/>
      <c r="ECE98" s="473"/>
      <c r="ECF98" s="473"/>
      <c r="ECG98" s="473"/>
      <c r="ECH98" s="473"/>
      <c r="ECI98" s="473"/>
      <c r="ECJ98" s="473"/>
      <c r="ECK98" s="473"/>
      <c r="ECL98" s="473"/>
      <c r="ECM98" s="473"/>
      <c r="ECN98" s="473"/>
      <c r="ECO98" s="473"/>
      <c r="ECP98" s="473"/>
      <c r="ECQ98" s="473"/>
      <c r="ECR98" s="473"/>
      <c r="ECS98" s="473"/>
      <c r="ECT98" s="473"/>
      <c r="ECU98" s="473"/>
      <c r="ECV98" s="473"/>
      <c r="ECW98" s="473"/>
      <c r="ECX98" s="473"/>
      <c r="ECY98" s="473"/>
      <c r="ECZ98" s="473"/>
      <c r="EDA98" s="473"/>
      <c r="EDB98" s="473"/>
      <c r="EDC98" s="473"/>
      <c r="EDD98" s="473"/>
      <c r="EDE98" s="473"/>
      <c r="EDF98" s="473"/>
      <c r="EDG98" s="473"/>
      <c r="EDH98" s="473"/>
      <c r="EDI98" s="473"/>
      <c r="EDJ98" s="473"/>
      <c r="EDK98" s="473"/>
      <c r="EDL98" s="473"/>
      <c r="EDM98" s="473"/>
      <c r="EDN98" s="473"/>
      <c r="EDO98" s="473"/>
      <c r="EDP98" s="473"/>
      <c r="EDQ98" s="473"/>
      <c r="EDR98" s="473"/>
      <c r="EDS98" s="473"/>
      <c r="EDT98" s="473"/>
      <c r="EDU98" s="473"/>
      <c r="EDV98" s="473"/>
      <c r="EDW98" s="473"/>
      <c r="EDX98" s="473"/>
      <c r="EDY98" s="473"/>
      <c r="EDZ98" s="473"/>
      <c r="EEA98" s="473"/>
      <c r="EEB98" s="473"/>
      <c r="EEC98" s="473"/>
      <c r="EED98" s="473"/>
      <c r="EEE98" s="473"/>
      <c r="EEF98" s="473"/>
      <c r="EEG98" s="473"/>
      <c r="EEH98" s="473"/>
      <c r="EEI98" s="473"/>
      <c r="EEJ98" s="473"/>
      <c r="EEK98" s="473"/>
      <c r="EEL98" s="473"/>
      <c r="EEM98" s="473"/>
      <c r="EEN98" s="473"/>
      <c r="EEO98" s="473"/>
      <c r="EEP98" s="473"/>
      <c r="EEQ98" s="473"/>
      <c r="EER98" s="473"/>
      <c r="EES98" s="473"/>
      <c r="EET98" s="473"/>
      <c r="EEU98" s="473"/>
      <c r="EEV98" s="473"/>
      <c r="EEW98" s="473"/>
      <c r="EEX98" s="473"/>
      <c r="EEY98" s="473"/>
      <c r="EEZ98" s="473"/>
      <c r="EFA98" s="473"/>
      <c r="EFB98" s="473"/>
      <c r="EFC98" s="473"/>
      <c r="EFD98" s="473"/>
      <c r="EFE98" s="473"/>
      <c r="EFF98" s="473"/>
      <c r="EFG98" s="473"/>
      <c r="EFH98" s="473"/>
      <c r="EFI98" s="473"/>
      <c r="EFJ98" s="473"/>
      <c r="EFK98" s="473"/>
      <c r="EFL98" s="473"/>
      <c r="EFM98" s="473"/>
      <c r="EFN98" s="473"/>
      <c r="EFO98" s="473"/>
      <c r="EFP98" s="473"/>
      <c r="EFQ98" s="473"/>
      <c r="EFR98" s="473"/>
      <c r="EFS98" s="473"/>
      <c r="EFT98" s="473"/>
      <c r="EFU98" s="473"/>
      <c r="EFV98" s="473"/>
      <c r="EFW98" s="473"/>
      <c r="EFX98" s="473"/>
      <c r="EFY98" s="473"/>
      <c r="EFZ98" s="473"/>
      <c r="EGA98" s="473"/>
      <c r="EGB98" s="473"/>
      <c r="EGC98" s="473"/>
      <c r="EGD98" s="473"/>
      <c r="EGE98" s="473"/>
      <c r="EGF98" s="473"/>
      <c r="EGG98" s="473"/>
      <c r="EGH98" s="473"/>
      <c r="EGI98" s="473"/>
      <c r="EGJ98" s="473"/>
      <c r="EGK98" s="473"/>
      <c r="EGL98" s="473"/>
      <c r="EGM98" s="473"/>
      <c r="EGN98" s="473"/>
      <c r="EGO98" s="473"/>
      <c r="EGP98" s="473"/>
      <c r="EGQ98" s="473"/>
      <c r="EGR98" s="473"/>
      <c r="EGS98" s="473"/>
      <c r="EGT98" s="473"/>
      <c r="EGU98" s="473"/>
      <c r="EGV98" s="473"/>
      <c r="EGW98" s="473"/>
      <c r="EGX98" s="473"/>
      <c r="EGY98" s="473"/>
      <c r="EGZ98" s="473"/>
      <c r="EHA98" s="473"/>
      <c r="EHB98" s="473"/>
      <c r="EHC98" s="473"/>
      <c r="EHD98" s="473"/>
      <c r="EHE98" s="473"/>
      <c r="EHF98" s="473"/>
      <c r="EHG98" s="473"/>
      <c r="EHH98" s="473"/>
      <c r="EHI98" s="473"/>
      <c r="EHJ98" s="473"/>
      <c r="EHK98" s="473"/>
      <c r="EHL98" s="473"/>
      <c r="EHM98" s="473"/>
      <c r="EHN98" s="473"/>
      <c r="EHO98" s="473"/>
      <c r="EHP98" s="473"/>
      <c r="EHQ98" s="473"/>
      <c r="EHR98" s="473"/>
      <c r="EHS98" s="473"/>
      <c r="EHT98" s="473"/>
      <c r="EHU98" s="473"/>
      <c r="EHV98" s="473"/>
      <c r="EHW98" s="473"/>
      <c r="EHX98" s="473"/>
      <c r="EHY98" s="473"/>
      <c r="EHZ98" s="473"/>
      <c r="EIA98" s="473"/>
      <c r="EIB98" s="473"/>
      <c r="EIC98" s="473"/>
      <c r="EID98" s="473"/>
      <c r="EIE98" s="473"/>
      <c r="EIF98" s="473"/>
      <c r="EIG98" s="473"/>
      <c r="EIH98" s="473"/>
      <c r="EII98" s="473"/>
      <c r="EIJ98" s="473"/>
      <c r="EIK98" s="473"/>
      <c r="EIL98" s="473"/>
      <c r="EIM98" s="473"/>
      <c r="EIN98" s="473"/>
      <c r="EIO98" s="473"/>
      <c r="EIP98" s="473"/>
      <c r="EIQ98" s="473"/>
      <c r="EIR98" s="473"/>
      <c r="EIS98" s="473"/>
      <c r="EIT98" s="473"/>
      <c r="EIU98" s="473"/>
      <c r="EIV98" s="473"/>
      <c r="EIW98" s="473"/>
      <c r="EIX98" s="473"/>
      <c r="EIY98" s="473"/>
      <c r="EIZ98" s="473"/>
      <c r="EJA98" s="473"/>
      <c r="EJB98" s="473"/>
      <c r="EJC98" s="473"/>
      <c r="EJD98" s="473"/>
      <c r="EJE98" s="473"/>
      <c r="EJF98" s="473"/>
      <c r="EJG98" s="473"/>
      <c r="EJH98" s="473"/>
      <c r="EJI98" s="473"/>
      <c r="EJJ98" s="473"/>
      <c r="EJK98" s="473"/>
      <c r="EJL98" s="473"/>
      <c r="EJM98" s="473"/>
      <c r="EJN98" s="473"/>
      <c r="EJO98" s="473"/>
      <c r="EJP98" s="473"/>
      <c r="EJQ98" s="473"/>
      <c r="EJR98" s="473"/>
      <c r="EJS98" s="473"/>
      <c r="EJT98" s="473"/>
      <c r="EJU98" s="473"/>
      <c r="EJV98" s="473"/>
      <c r="EJW98" s="473"/>
      <c r="EJX98" s="473"/>
      <c r="EJY98" s="473"/>
      <c r="EJZ98" s="473"/>
      <c r="EKA98" s="473"/>
      <c r="EKB98" s="473"/>
      <c r="EKC98" s="473"/>
      <c r="EKD98" s="473"/>
      <c r="EKE98" s="473"/>
      <c r="EKF98" s="473"/>
      <c r="EKG98" s="473"/>
      <c r="EKH98" s="473"/>
      <c r="EKI98" s="473"/>
      <c r="EKJ98" s="473"/>
      <c r="EKK98" s="473"/>
      <c r="EKL98" s="473"/>
      <c r="EKM98" s="473"/>
      <c r="EKN98" s="473"/>
      <c r="EKO98" s="473"/>
      <c r="EKP98" s="473"/>
      <c r="EKQ98" s="473"/>
      <c r="EKR98" s="473"/>
      <c r="EKS98" s="473"/>
      <c r="EKT98" s="473"/>
      <c r="EKU98" s="473"/>
      <c r="EKV98" s="473"/>
      <c r="EKW98" s="473"/>
      <c r="EKX98" s="473"/>
      <c r="EKY98" s="473"/>
      <c r="EKZ98" s="473"/>
      <c r="ELA98" s="473"/>
      <c r="ELB98" s="473"/>
      <c r="ELC98" s="473"/>
      <c r="ELD98" s="473"/>
      <c r="ELE98" s="473"/>
      <c r="ELF98" s="473"/>
      <c r="ELG98" s="473"/>
      <c r="ELH98" s="473"/>
      <c r="ELI98" s="473"/>
      <c r="ELJ98" s="473"/>
      <c r="ELK98" s="473"/>
      <c r="ELL98" s="473"/>
      <c r="ELM98" s="473"/>
      <c r="ELN98" s="473"/>
      <c r="ELO98" s="473"/>
      <c r="ELP98" s="473"/>
      <c r="ELQ98" s="473"/>
      <c r="ELR98" s="473"/>
      <c r="ELS98" s="473"/>
      <c r="ELT98" s="473"/>
      <c r="ELU98" s="473"/>
      <c r="ELV98" s="473"/>
      <c r="ELW98" s="473"/>
      <c r="ELX98" s="473"/>
      <c r="ELY98" s="473"/>
      <c r="ELZ98" s="473"/>
      <c r="EMA98" s="473"/>
      <c r="EMB98" s="473"/>
      <c r="EMC98" s="473"/>
      <c r="EMD98" s="473"/>
      <c r="EME98" s="473"/>
      <c r="EMF98" s="473"/>
      <c r="EMG98" s="473"/>
      <c r="EMH98" s="473"/>
      <c r="EMI98" s="473"/>
      <c r="EMJ98" s="473"/>
      <c r="EMK98" s="473"/>
      <c r="EML98" s="473"/>
      <c r="EMM98" s="473"/>
      <c r="EMN98" s="473"/>
      <c r="EMO98" s="473"/>
      <c r="EMP98" s="473"/>
      <c r="EMQ98" s="473"/>
      <c r="EMR98" s="473"/>
      <c r="EMS98" s="473"/>
      <c r="EMT98" s="473"/>
      <c r="EMU98" s="473"/>
      <c r="EMV98" s="473"/>
      <c r="EMW98" s="473"/>
      <c r="EMX98" s="473"/>
      <c r="EMY98" s="473"/>
      <c r="EMZ98" s="473"/>
      <c r="ENA98" s="473"/>
      <c r="ENB98" s="473"/>
      <c r="ENC98" s="473"/>
      <c r="END98" s="473"/>
      <c r="ENE98" s="473"/>
      <c r="ENF98" s="473"/>
      <c r="ENG98" s="473"/>
      <c r="ENH98" s="473"/>
      <c r="ENI98" s="473"/>
      <c r="ENJ98" s="473"/>
      <c r="ENK98" s="473"/>
      <c r="ENL98" s="473"/>
      <c r="ENM98" s="473"/>
      <c r="ENN98" s="473"/>
      <c r="ENO98" s="473"/>
      <c r="ENP98" s="473"/>
      <c r="ENQ98" s="473"/>
      <c r="ENR98" s="473"/>
      <c r="ENS98" s="473"/>
      <c r="ENT98" s="473"/>
      <c r="ENU98" s="473"/>
      <c r="ENV98" s="473"/>
      <c r="ENW98" s="473"/>
      <c r="ENX98" s="473"/>
      <c r="ENY98" s="473"/>
      <c r="ENZ98" s="473"/>
      <c r="EOA98" s="473"/>
      <c r="EOB98" s="473"/>
      <c r="EOC98" s="473"/>
      <c r="EOD98" s="473"/>
      <c r="EOE98" s="473"/>
      <c r="EOF98" s="473"/>
      <c r="EOG98" s="473"/>
      <c r="EOH98" s="473"/>
      <c r="EOI98" s="473"/>
      <c r="EOJ98" s="473"/>
      <c r="EOK98" s="473"/>
      <c r="EOL98" s="473"/>
      <c r="EOM98" s="473"/>
      <c r="EON98" s="473"/>
      <c r="EOO98" s="473"/>
      <c r="EOP98" s="473"/>
      <c r="EOQ98" s="473"/>
      <c r="EOR98" s="473"/>
      <c r="EOS98" s="473"/>
      <c r="EOT98" s="473"/>
      <c r="EOU98" s="473"/>
      <c r="EOV98" s="473"/>
      <c r="EOW98" s="473"/>
      <c r="EOX98" s="473"/>
      <c r="EOY98" s="473"/>
      <c r="EOZ98" s="473"/>
      <c r="EPA98" s="473"/>
      <c r="EPB98" s="473"/>
      <c r="EPC98" s="473"/>
      <c r="EPD98" s="473"/>
      <c r="EPE98" s="473"/>
      <c r="EPF98" s="473"/>
      <c r="EPG98" s="473"/>
      <c r="EPH98" s="473"/>
      <c r="EPI98" s="473"/>
      <c r="EPJ98" s="473"/>
      <c r="EPK98" s="473"/>
      <c r="EPL98" s="473"/>
      <c r="EPM98" s="473"/>
      <c r="EPN98" s="473"/>
      <c r="EPO98" s="473"/>
      <c r="EPP98" s="473"/>
      <c r="EPQ98" s="473"/>
      <c r="EPR98" s="473"/>
      <c r="EPS98" s="473"/>
      <c r="EPT98" s="473"/>
      <c r="EPU98" s="473"/>
      <c r="EPV98" s="473"/>
      <c r="EPW98" s="473"/>
      <c r="EPX98" s="473"/>
      <c r="EPY98" s="473"/>
      <c r="EPZ98" s="473"/>
      <c r="EQA98" s="473"/>
      <c r="EQB98" s="473"/>
      <c r="EQC98" s="473"/>
      <c r="EQD98" s="473"/>
      <c r="EQE98" s="473"/>
      <c r="EQF98" s="473"/>
      <c r="EQG98" s="473"/>
      <c r="EQH98" s="473"/>
      <c r="EQI98" s="473"/>
      <c r="EQJ98" s="473"/>
      <c r="EQK98" s="473"/>
      <c r="EQL98" s="473"/>
      <c r="EQM98" s="473"/>
      <c r="EQN98" s="473"/>
      <c r="EQO98" s="473"/>
      <c r="EQP98" s="473"/>
      <c r="EQQ98" s="473"/>
      <c r="EQR98" s="473"/>
      <c r="EQS98" s="473"/>
      <c r="EQT98" s="473"/>
      <c r="EQU98" s="473"/>
      <c r="EQV98" s="473"/>
      <c r="EQW98" s="473"/>
      <c r="EQX98" s="473"/>
      <c r="EQY98" s="473"/>
      <c r="EQZ98" s="473"/>
      <c r="ERA98" s="473"/>
      <c r="ERB98" s="473"/>
      <c r="ERC98" s="473"/>
      <c r="ERD98" s="473"/>
      <c r="ERE98" s="473"/>
      <c r="ERF98" s="473"/>
      <c r="ERG98" s="473"/>
      <c r="ERH98" s="473"/>
      <c r="ERI98" s="473"/>
      <c r="ERJ98" s="473"/>
      <c r="ERK98" s="473"/>
      <c r="ERL98" s="473"/>
      <c r="ERM98" s="473"/>
      <c r="ERN98" s="473"/>
      <c r="ERO98" s="473"/>
      <c r="ERP98" s="473"/>
      <c r="ERQ98" s="473"/>
      <c r="ERR98" s="473"/>
      <c r="ERS98" s="473"/>
      <c r="ERT98" s="473"/>
      <c r="ERU98" s="473"/>
      <c r="ERV98" s="473"/>
      <c r="ERW98" s="473"/>
      <c r="ERX98" s="473"/>
      <c r="ERY98" s="473"/>
      <c r="ERZ98" s="473"/>
      <c r="ESA98" s="473"/>
      <c r="ESB98" s="473"/>
      <c r="ESC98" s="473"/>
      <c r="ESD98" s="473"/>
      <c r="ESE98" s="473"/>
      <c r="ESF98" s="473"/>
      <c r="ESG98" s="473"/>
      <c r="ESH98" s="473"/>
      <c r="ESI98" s="473"/>
      <c r="ESJ98" s="473"/>
      <c r="ESK98" s="473"/>
      <c r="ESL98" s="473"/>
      <c r="ESM98" s="473"/>
      <c r="ESN98" s="473"/>
      <c r="ESO98" s="473"/>
      <c r="ESP98" s="473"/>
      <c r="ESQ98" s="473"/>
      <c r="ESR98" s="473"/>
      <c r="ESS98" s="473"/>
      <c r="EST98" s="473"/>
      <c r="ESU98" s="473"/>
      <c r="ESV98" s="473"/>
      <c r="ESW98" s="473"/>
      <c r="ESX98" s="473"/>
      <c r="ESY98" s="473"/>
      <c r="ESZ98" s="473"/>
      <c r="ETA98" s="473"/>
      <c r="ETB98" s="473"/>
      <c r="ETC98" s="473"/>
      <c r="ETD98" s="473"/>
      <c r="ETE98" s="473"/>
      <c r="ETF98" s="473"/>
      <c r="ETG98" s="473"/>
      <c r="ETH98" s="473"/>
      <c r="ETI98" s="473"/>
      <c r="ETJ98" s="473"/>
      <c r="ETK98" s="473"/>
      <c r="ETL98" s="473"/>
      <c r="ETM98" s="473"/>
      <c r="ETN98" s="473"/>
      <c r="ETO98" s="473"/>
      <c r="ETP98" s="473"/>
      <c r="ETQ98" s="473"/>
      <c r="ETR98" s="473"/>
      <c r="ETS98" s="473"/>
      <c r="ETT98" s="473"/>
      <c r="ETU98" s="473"/>
      <c r="ETV98" s="473"/>
      <c r="ETW98" s="473"/>
      <c r="ETX98" s="473"/>
      <c r="ETY98" s="473"/>
      <c r="ETZ98" s="473"/>
      <c r="EUA98" s="473"/>
      <c r="EUB98" s="473"/>
      <c r="EUC98" s="473"/>
      <c r="EUD98" s="473"/>
      <c r="EUE98" s="473"/>
      <c r="EUF98" s="473"/>
      <c r="EUG98" s="473"/>
      <c r="EUH98" s="473"/>
      <c r="EUI98" s="473"/>
      <c r="EUJ98" s="473"/>
      <c r="EUK98" s="473"/>
      <c r="EUL98" s="473"/>
      <c r="EUM98" s="473"/>
      <c r="EUN98" s="473"/>
      <c r="EUO98" s="473"/>
      <c r="EUP98" s="473"/>
      <c r="EUQ98" s="473"/>
      <c r="EUR98" s="473"/>
      <c r="EUS98" s="473"/>
      <c r="EUT98" s="473"/>
      <c r="EUU98" s="473"/>
      <c r="EUV98" s="473"/>
      <c r="EUW98" s="473"/>
      <c r="EUX98" s="473"/>
      <c r="EUY98" s="473"/>
      <c r="EUZ98" s="473"/>
      <c r="EVA98" s="473"/>
      <c r="EVB98" s="473"/>
      <c r="EVC98" s="473"/>
      <c r="EVD98" s="473"/>
      <c r="EVE98" s="473"/>
      <c r="EVF98" s="473"/>
      <c r="EVG98" s="473"/>
      <c r="EVH98" s="473"/>
      <c r="EVI98" s="473"/>
      <c r="EVJ98" s="473"/>
      <c r="EVK98" s="473"/>
      <c r="EVL98" s="473"/>
      <c r="EVM98" s="473"/>
      <c r="EVN98" s="473"/>
      <c r="EVO98" s="473"/>
      <c r="EVP98" s="473"/>
      <c r="EVQ98" s="473"/>
      <c r="EVR98" s="473"/>
      <c r="EVS98" s="473"/>
      <c r="EVT98" s="473"/>
      <c r="EVU98" s="473"/>
      <c r="EVV98" s="473"/>
      <c r="EVW98" s="473"/>
      <c r="EVX98" s="473"/>
      <c r="EVY98" s="473"/>
      <c r="EVZ98" s="473"/>
      <c r="EWA98" s="473"/>
      <c r="EWB98" s="473"/>
      <c r="EWC98" s="473"/>
      <c r="EWD98" s="473"/>
      <c r="EWE98" s="473"/>
      <c r="EWF98" s="473"/>
      <c r="EWG98" s="473"/>
      <c r="EWH98" s="473"/>
      <c r="EWI98" s="473"/>
      <c r="EWJ98" s="473"/>
      <c r="EWK98" s="473"/>
      <c r="EWL98" s="473"/>
      <c r="EWM98" s="473"/>
      <c r="EWN98" s="473"/>
      <c r="EWO98" s="473"/>
      <c r="EWP98" s="473"/>
      <c r="EWQ98" s="473"/>
      <c r="EWR98" s="473"/>
      <c r="EWS98" s="473"/>
      <c r="EWT98" s="473"/>
      <c r="EWU98" s="473"/>
      <c r="EWV98" s="473"/>
      <c r="EWW98" s="473"/>
      <c r="EWX98" s="473"/>
      <c r="EWY98" s="473"/>
      <c r="EWZ98" s="473"/>
      <c r="EXA98" s="473"/>
      <c r="EXB98" s="473"/>
      <c r="EXC98" s="473"/>
      <c r="EXD98" s="473"/>
      <c r="EXE98" s="473"/>
      <c r="EXF98" s="473"/>
      <c r="EXG98" s="473"/>
      <c r="EXH98" s="473"/>
      <c r="EXI98" s="473"/>
      <c r="EXJ98" s="473"/>
      <c r="EXK98" s="473"/>
      <c r="EXL98" s="473"/>
      <c r="EXM98" s="473"/>
      <c r="EXN98" s="473"/>
      <c r="EXO98" s="473"/>
      <c r="EXP98" s="473"/>
      <c r="EXQ98" s="473"/>
      <c r="EXR98" s="473"/>
      <c r="EXS98" s="473"/>
      <c r="EXT98" s="473"/>
      <c r="EXU98" s="473"/>
      <c r="EXV98" s="473"/>
      <c r="EXW98" s="473"/>
      <c r="EXX98" s="473"/>
      <c r="EXY98" s="473"/>
      <c r="EXZ98" s="473"/>
      <c r="EYA98" s="473"/>
      <c r="EYB98" s="473"/>
      <c r="EYC98" s="473"/>
      <c r="EYD98" s="473"/>
      <c r="EYE98" s="473"/>
      <c r="EYF98" s="473"/>
      <c r="EYG98" s="473"/>
      <c r="EYH98" s="473"/>
      <c r="EYI98" s="473"/>
      <c r="EYJ98" s="473"/>
      <c r="EYK98" s="473"/>
      <c r="EYL98" s="473"/>
      <c r="EYM98" s="473"/>
      <c r="EYN98" s="473"/>
      <c r="EYO98" s="473"/>
      <c r="EYP98" s="473"/>
      <c r="EYQ98" s="473"/>
      <c r="EYR98" s="473"/>
      <c r="EYS98" s="473"/>
      <c r="EYT98" s="473"/>
      <c r="EYU98" s="473"/>
      <c r="EYV98" s="473"/>
      <c r="EYW98" s="473"/>
      <c r="EYX98" s="473"/>
      <c r="EYY98" s="473"/>
      <c r="EYZ98" s="473"/>
      <c r="EZA98" s="473"/>
      <c r="EZB98" s="473"/>
      <c r="EZC98" s="473"/>
      <c r="EZD98" s="473"/>
      <c r="EZE98" s="473"/>
      <c r="EZF98" s="473"/>
      <c r="EZG98" s="473"/>
      <c r="EZH98" s="473"/>
      <c r="EZI98" s="473"/>
      <c r="EZJ98" s="473"/>
      <c r="EZK98" s="473"/>
      <c r="EZL98" s="473"/>
      <c r="EZM98" s="473"/>
      <c r="EZN98" s="473"/>
      <c r="EZO98" s="473"/>
      <c r="EZP98" s="473"/>
      <c r="EZQ98" s="473"/>
      <c r="EZR98" s="473"/>
      <c r="EZS98" s="473"/>
      <c r="EZT98" s="473"/>
      <c r="EZU98" s="473"/>
      <c r="EZV98" s="473"/>
      <c r="EZW98" s="473"/>
      <c r="EZX98" s="473"/>
      <c r="EZY98" s="473"/>
      <c r="EZZ98" s="473"/>
      <c r="FAA98" s="473"/>
      <c r="FAB98" s="473"/>
      <c r="FAC98" s="473"/>
      <c r="FAD98" s="473"/>
      <c r="FAE98" s="473"/>
      <c r="FAF98" s="473"/>
      <c r="FAG98" s="473"/>
      <c r="FAH98" s="473"/>
      <c r="FAI98" s="473"/>
      <c r="FAJ98" s="473"/>
      <c r="FAK98" s="473"/>
      <c r="FAL98" s="473"/>
      <c r="FAM98" s="473"/>
      <c r="FAN98" s="473"/>
      <c r="FAO98" s="473"/>
      <c r="FAP98" s="473"/>
      <c r="FAQ98" s="473"/>
      <c r="FAR98" s="473"/>
      <c r="FAS98" s="473"/>
      <c r="FAT98" s="473"/>
      <c r="FAU98" s="473"/>
      <c r="FAV98" s="473"/>
      <c r="FAW98" s="473"/>
      <c r="FAX98" s="473"/>
      <c r="FAY98" s="473"/>
      <c r="FAZ98" s="473"/>
      <c r="FBA98" s="473"/>
      <c r="FBB98" s="473"/>
      <c r="FBC98" s="473"/>
      <c r="FBD98" s="473"/>
      <c r="FBE98" s="473"/>
      <c r="FBF98" s="473"/>
      <c r="FBG98" s="473"/>
      <c r="FBH98" s="473"/>
      <c r="FBI98" s="473"/>
      <c r="FBJ98" s="473"/>
      <c r="FBK98" s="473"/>
      <c r="FBL98" s="473"/>
      <c r="FBM98" s="473"/>
      <c r="FBN98" s="473"/>
      <c r="FBO98" s="473"/>
      <c r="FBP98" s="473"/>
      <c r="FBQ98" s="473"/>
      <c r="FBR98" s="473"/>
      <c r="FBS98" s="473"/>
      <c r="FBT98" s="473"/>
      <c r="FBU98" s="473"/>
      <c r="FBV98" s="473"/>
      <c r="FBW98" s="473"/>
      <c r="FBX98" s="473"/>
      <c r="FBY98" s="473"/>
      <c r="FBZ98" s="473"/>
      <c r="FCA98" s="473"/>
      <c r="FCB98" s="473"/>
      <c r="FCC98" s="473"/>
      <c r="FCD98" s="473"/>
      <c r="FCE98" s="473"/>
      <c r="FCF98" s="473"/>
      <c r="FCG98" s="473"/>
      <c r="FCH98" s="473"/>
      <c r="FCI98" s="473"/>
      <c r="FCJ98" s="473"/>
      <c r="FCK98" s="473"/>
      <c r="FCL98" s="473"/>
      <c r="FCM98" s="473"/>
      <c r="FCN98" s="473"/>
      <c r="FCO98" s="473"/>
      <c r="FCP98" s="473"/>
      <c r="FCQ98" s="473"/>
      <c r="FCR98" s="473"/>
      <c r="FCS98" s="473"/>
      <c r="FCT98" s="473"/>
      <c r="FCU98" s="473"/>
      <c r="FCV98" s="473"/>
      <c r="FCW98" s="473"/>
      <c r="FCX98" s="473"/>
      <c r="FCY98" s="473"/>
      <c r="FCZ98" s="473"/>
      <c r="FDA98" s="473"/>
      <c r="FDB98" s="473"/>
      <c r="FDC98" s="473"/>
      <c r="FDD98" s="473"/>
      <c r="FDE98" s="473"/>
      <c r="FDF98" s="473"/>
      <c r="FDG98" s="473"/>
      <c r="FDH98" s="473"/>
      <c r="FDI98" s="473"/>
      <c r="FDJ98" s="473"/>
      <c r="FDK98" s="473"/>
      <c r="FDL98" s="473"/>
      <c r="FDM98" s="473"/>
      <c r="FDN98" s="473"/>
      <c r="FDO98" s="473"/>
      <c r="FDP98" s="473"/>
      <c r="FDQ98" s="473"/>
      <c r="FDR98" s="473"/>
      <c r="FDS98" s="473"/>
      <c r="FDT98" s="473"/>
      <c r="FDU98" s="473"/>
      <c r="FDV98" s="473"/>
      <c r="FDW98" s="473"/>
      <c r="FDX98" s="473"/>
      <c r="FDY98" s="473"/>
      <c r="FDZ98" s="473"/>
      <c r="FEA98" s="473"/>
      <c r="FEB98" s="473"/>
      <c r="FEC98" s="473"/>
      <c r="FED98" s="473"/>
      <c r="FEE98" s="473"/>
      <c r="FEF98" s="473"/>
      <c r="FEG98" s="473"/>
      <c r="FEH98" s="473"/>
      <c r="FEI98" s="473"/>
      <c r="FEJ98" s="473"/>
      <c r="FEK98" s="473"/>
      <c r="FEL98" s="473"/>
      <c r="FEM98" s="473"/>
      <c r="FEN98" s="473"/>
      <c r="FEO98" s="473"/>
      <c r="FEP98" s="473"/>
      <c r="FEQ98" s="473"/>
      <c r="FER98" s="473"/>
      <c r="FES98" s="473"/>
      <c r="FET98" s="473"/>
      <c r="FEU98" s="473"/>
      <c r="FEV98" s="473"/>
      <c r="FEW98" s="473"/>
      <c r="FEX98" s="473"/>
      <c r="FEY98" s="473"/>
      <c r="FEZ98" s="473"/>
      <c r="FFA98" s="473"/>
      <c r="FFB98" s="473"/>
      <c r="FFC98" s="473"/>
      <c r="FFD98" s="473"/>
      <c r="FFE98" s="473"/>
      <c r="FFF98" s="473"/>
      <c r="FFG98" s="473"/>
      <c r="FFH98" s="473"/>
      <c r="FFI98" s="473"/>
      <c r="FFJ98" s="473"/>
      <c r="FFK98" s="473"/>
      <c r="FFL98" s="473"/>
      <c r="FFM98" s="473"/>
      <c r="FFN98" s="473"/>
      <c r="FFO98" s="473"/>
      <c r="FFP98" s="473"/>
      <c r="FFQ98" s="473"/>
      <c r="FFR98" s="473"/>
      <c r="FFS98" s="473"/>
      <c r="FFT98" s="473"/>
      <c r="FFU98" s="473"/>
      <c r="FFV98" s="473"/>
      <c r="FFW98" s="473"/>
      <c r="FFX98" s="473"/>
      <c r="FFY98" s="473"/>
      <c r="FFZ98" s="473"/>
      <c r="FGA98" s="473"/>
      <c r="FGB98" s="473"/>
      <c r="FGC98" s="473"/>
      <c r="FGD98" s="473"/>
      <c r="FGE98" s="473"/>
      <c r="FGF98" s="473"/>
      <c r="FGG98" s="473"/>
      <c r="FGH98" s="473"/>
      <c r="FGI98" s="473"/>
      <c r="FGJ98" s="473"/>
      <c r="FGK98" s="473"/>
      <c r="FGL98" s="473"/>
      <c r="FGM98" s="473"/>
      <c r="FGN98" s="473"/>
      <c r="FGO98" s="473"/>
      <c r="FGP98" s="473"/>
      <c r="FGQ98" s="473"/>
      <c r="FGR98" s="473"/>
      <c r="FGS98" s="473"/>
      <c r="FGT98" s="473"/>
      <c r="FGU98" s="473"/>
      <c r="FGV98" s="473"/>
      <c r="FGW98" s="473"/>
      <c r="FGX98" s="473"/>
      <c r="FGY98" s="473"/>
      <c r="FGZ98" s="473"/>
      <c r="FHA98" s="473"/>
      <c r="FHB98" s="473"/>
      <c r="FHC98" s="473"/>
      <c r="FHD98" s="473"/>
      <c r="FHE98" s="473"/>
      <c r="FHF98" s="473"/>
      <c r="FHG98" s="473"/>
      <c r="FHH98" s="473"/>
      <c r="FHI98" s="473"/>
      <c r="FHJ98" s="473"/>
      <c r="FHK98" s="473"/>
      <c r="FHL98" s="473"/>
      <c r="FHM98" s="473"/>
      <c r="FHN98" s="473"/>
      <c r="FHO98" s="473"/>
      <c r="FHP98" s="473"/>
      <c r="FHQ98" s="473"/>
      <c r="FHR98" s="473"/>
      <c r="FHS98" s="473"/>
      <c r="FHT98" s="473"/>
      <c r="FHU98" s="473"/>
      <c r="FHV98" s="473"/>
      <c r="FHW98" s="473"/>
      <c r="FHX98" s="473"/>
      <c r="FHY98" s="473"/>
      <c r="FHZ98" s="473"/>
      <c r="FIA98" s="473"/>
      <c r="FIB98" s="473"/>
      <c r="FIC98" s="473"/>
      <c r="FID98" s="473"/>
      <c r="FIE98" s="473"/>
      <c r="FIF98" s="473"/>
      <c r="FIG98" s="473"/>
      <c r="FIH98" s="473"/>
      <c r="FII98" s="473"/>
      <c r="FIJ98" s="473"/>
      <c r="FIK98" s="473"/>
      <c r="FIL98" s="473"/>
      <c r="FIM98" s="473"/>
      <c r="FIN98" s="473"/>
      <c r="FIO98" s="473"/>
      <c r="FIP98" s="473"/>
      <c r="FIQ98" s="473"/>
      <c r="FIR98" s="473"/>
      <c r="FIS98" s="473"/>
      <c r="FIT98" s="473"/>
      <c r="FIU98" s="473"/>
      <c r="FIV98" s="473"/>
      <c r="FIW98" s="473"/>
      <c r="FIX98" s="473"/>
      <c r="FIY98" s="473"/>
      <c r="FIZ98" s="473"/>
      <c r="FJA98" s="473"/>
      <c r="FJB98" s="473"/>
      <c r="FJC98" s="473"/>
      <c r="FJD98" s="473"/>
      <c r="FJE98" s="473"/>
      <c r="FJF98" s="473"/>
      <c r="FJG98" s="473"/>
      <c r="FJH98" s="473"/>
      <c r="FJI98" s="473"/>
      <c r="FJJ98" s="473"/>
      <c r="FJK98" s="473"/>
      <c r="FJL98" s="473"/>
      <c r="FJM98" s="473"/>
      <c r="FJN98" s="473"/>
      <c r="FJO98" s="473"/>
      <c r="FJP98" s="473"/>
      <c r="FJQ98" s="473"/>
      <c r="FJR98" s="473"/>
      <c r="FJS98" s="473"/>
      <c r="FJT98" s="473"/>
      <c r="FJU98" s="473"/>
      <c r="FJV98" s="473"/>
      <c r="FJW98" s="473"/>
      <c r="FJX98" s="473"/>
      <c r="FJY98" s="473"/>
      <c r="FJZ98" s="473"/>
      <c r="FKA98" s="473"/>
      <c r="FKB98" s="473"/>
      <c r="FKC98" s="473"/>
      <c r="FKD98" s="473"/>
      <c r="FKE98" s="473"/>
      <c r="FKF98" s="473"/>
      <c r="FKG98" s="473"/>
      <c r="FKH98" s="473"/>
      <c r="FKI98" s="473"/>
      <c r="FKJ98" s="473"/>
      <c r="FKK98" s="473"/>
      <c r="FKL98" s="473"/>
      <c r="FKM98" s="473"/>
      <c r="FKN98" s="473"/>
      <c r="FKO98" s="473"/>
      <c r="FKP98" s="473"/>
      <c r="FKQ98" s="473"/>
      <c r="FKR98" s="473"/>
      <c r="FKS98" s="473"/>
      <c r="FKT98" s="473"/>
      <c r="FKU98" s="473"/>
      <c r="FKV98" s="473"/>
      <c r="FKW98" s="473"/>
      <c r="FKX98" s="473"/>
      <c r="FKY98" s="473"/>
      <c r="FKZ98" s="473"/>
      <c r="FLA98" s="473"/>
      <c r="FLB98" s="473"/>
      <c r="FLC98" s="473"/>
      <c r="FLD98" s="473"/>
      <c r="FLE98" s="473"/>
      <c r="FLF98" s="473"/>
      <c r="FLG98" s="473"/>
      <c r="FLH98" s="473"/>
      <c r="FLI98" s="473"/>
      <c r="FLJ98" s="473"/>
      <c r="FLK98" s="473"/>
      <c r="FLL98" s="473"/>
      <c r="FLM98" s="473"/>
      <c r="FLN98" s="473"/>
      <c r="FLO98" s="473"/>
      <c r="FLP98" s="473"/>
      <c r="FLQ98" s="473"/>
      <c r="FLR98" s="473"/>
      <c r="FLS98" s="473"/>
      <c r="FLT98" s="473"/>
      <c r="FLU98" s="473"/>
      <c r="FLV98" s="473"/>
      <c r="FLW98" s="473"/>
      <c r="FLX98" s="473"/>
      <c r="FLY98" s="473"/>
      <c r="FLZ98" s="473"/>
      <c r="FMA98" s="473"/>
      <c r="FMB98" s="473"/>
      <c r="FMC98" s="473"/>
      <c r="FMD98" s="473"/>
      <c r="FME98" s="473"/>
      <c r="FMF98" s="473"/>
      <c r="FMG98" s="473"/>
      <c r="FMH98" s="473"/>
      <c r="FMI98" s="473"/>
      <c r="FMJ98" s="473"/>
      <c r="FMK98" s="473"/>
      <c r="FML98" s="473"/>
      <c r="FMM98" s="473"/>
      <c r="FMN98" s="473"/>
      <c r="FMO98" s="473"/>
      <c r="FMP98" s="473"/>
      <c r="FMQ98" s="473"/>
      <c r="FMR98" s="473"/>
      <c r="FMS98" s="473"/>
      <c r="FMT98" s="473"/>
      <c r="FMU98" s="473"/>
      <c r="FMV98" s="473"/>
      <c r="FMW98" s="473"/>
      <c r="FMX98" s="473"/>
      <c r="FMY98" s="473"/>
      <c r="FMZ98" s="473"/>
      <c r="FNA98" s="473"/>
      <c r="FNB98" s="473"/>
      <c r="FNC98" s="473"/>
      <c r="FND98" s="473"/>
      <c r="FNE98" s="473"/>
      <c r="FNF98" s="473"/>
      <c r="FNG98" s="473"/>
      <c r="FNH98" s="473"/>
      <c r="FNI98" s="473"/>
      <c r="FNJ98" s="473"/>
      <c r="FNK98" s="473"/>
      <c r="FNL98" s="473"/>
      <c r="FNM98" s="473"/>
      <c r="FNN98" s="473"/>
      <c r="FNO98" s="473"/>
      <c r="FNP98" s="473"/>
      <c r="FNQ98" s="473"/>
      <c r="FNR98" s="473"/>
      <c r="FNS98" s="473"/>
      <c r="FNT98" s="473"/>
      <c r="FNU98" s="473"/>
      <c r="FNV98" s="473"/>
      <c r="FNW98" s="473"/>
      <c r="FNX98" s="473"/>
      <c r="FNY98" s="473"/>
      <c r="FNZ98" s="473"/>
      <c r="FOA98" s="473"/>
      <c r="FOB98" s="473"/>
      <c r="FOC98" s="473"/>
      <c r="FOD98" s="473"/>
      <c r="FOE98" s="473"/>
      <c r="FOF98" s="473"/>
      <c r="FOG98" s="473"/>
      <c r="FOH98" s="473"/>
      <c r="FOI98" s="473"/>
      <c r="FOJ98" s="473"/>
      <c r="FOK98" s="473"/>
      <c r="FOL98" s="473"/>
      <c r="FOM98" s="473"/>
      <c r="FON98" s="473"/>
      <c r="FOO98" s="473"/>
      <c r="FOP98" s="473"/>
      <c r="FOQ98" s="473"/>
      <c r="FOR98" s="473"/>
      <c r="FOS98" s="473"/>
      <c r="FOT98" s="473"/>
      <c r="FOU98" s="473"/>
      <c r="FOV98" s="473"/>
      <c r="FOW98" s="473"/>
      <c r="FOX98" s="473"/>
      <c r="FOY98" s="473"/>
      <c r="FOZ98" s="473"/>
      <c r="FPA98" s="473"/>
      <c r="FPB98" s="473"/>
      <c r="FPC98" s="473"/>
      <c r="FPD98" s="473"/>
      <c r="FPE98" s="473"/>
      <c r="FPF98" s="473"/>
      <c r="FPG98" s="473"/>
      <c r="FPH98" s="473"/>
      <c r="FPI98" s="473"/>
      <c r="FPJ98" s="473"/>
      <c r="FPK98" s="473"/>
      <c r="FPL98" s="473"/>
      <c r="FPM98" s="473"/>
      <c r="FPN98" s="473"/>
      <c r="FPO98" s="473"/>
      <c r="FPP98" s="473"/>
      <c r="FPQ98" s="473"/>
      <c r="FPR98" s="473"/>
      <c r="FPS98" s="473"/>
      <c r="FPT98" s="473"/>
      <c r="FPU98" s="473"/>
      <c r="FPV98" s="473"/>
      <c r="FPW98" s="473"/>
      <c r="FPX98" s="473"/>
      <c r="FPY98" s="473"/>
      <c r="FPZ98" s="473"/>
      <c r="FQA98" s="473"/>
      <c r="FQB98" s="473"/>
      <c r="FQC98" s="473"/>
      <c r="FQD98" s="473"/>
      <c r="FQE98" s="473"/>
      <c r="FQF98" s="473"/>
      <c r="FQG98" s="473"/>
      <c r="FQH98" s="473"/>
      <c r="FQI98" s="473"/>
      <c r="FQJ98" s="473"/>
      <c r="FQK98" s="473"/>
      <c r="FQL98" s="473"/>
      <c r="FQM98" s="473"/>
      <c r="FQN98" s="473"/>
      <c r="FQO98" s="473"/>
      <c r="FQP98" s="473"/>
      <c r="FQQ98" s="473"/>
      <c r="FQR98" s="473"/>
      <c r="FQS98" s="473"/>
      <c r="FQT98" s="473"/>
      <c r="FQU98" s="473"/>
      <c r="FQV98" s="473"/>
      <c r="FQW98" s="473"/>
      <c r="FQX98" s="473"/>
      <c r="FQY98" s="473"/>
      <c r="FQZ98" s="473"/>
      <c r="FRA98" s="473"/>
      <c r="FRB98" s="473"/>
      <c r="FRC98" s="473"/>
      <c r="FRD98" s="473"/>
      <c r="FRE98" s="473"/>
      <c r="FRF98" s="473"/>
      <c r="FRG98" s="473"/>
      <c r="FRH98" s="473"/>
      <c r="FRI98" s="473"/>
      <c r="FRJ98" s="473"/>
      <c r="FRK98" s="473"/>
      <c r="FRL98" s="473"/>
      <c r="FRM98" s="473"/>
      <c r="FRN98" s="473"/>
      <c r="FRO98" s="473"/>
      <c r="FRP98" s="473"/>
      <c r="FRQ98" s="473"/>
      <c r="FRR98" s="473"/>
      <c r="FRS98" s="473"/>
      <c r="FRT98" s="473"/>
      <c r="FRU98" s="473"/>
      <c r="FRV98" s="473"/>
      <c r="FRW98" s="473"/>
      <c r="FRX98" s="473"/>
      <c r="FRY98" s="473"/>
      <c r="FRZ98" s="473"/>
      <c r="FSA98" s="473"/>
      <c r="FSB98" s="473"/>
      <c r="FSC98" s="473"/>
      <c r="FSD98" s="473"/>
      <c r="FSE98" s="473"/>
      <c r="FSF98" s="473"/>
      <c r="FSG98" s="473"/>
      <c r="FSH98" s="473"/>
      <c r="FSI98" s="473"/>
      <c r="FSJ98" s="473"/>
      <c r="FSK98" s="473"/>
      <c r="FSL98" s="473"/>
      <c r="FSM98" s="473"/>
      <c r="FSN98" s="473"/>
      <c r="FSO98" s="473"/>
      <c r="FSP98" s="473"/>
      <c r="FSQ98" s="473"/>
      <c r="FSR98" s="473"/>
      <c r="FSS98" s="473"/>
      <c r="FST98" s="473"/>
      <c r="FSU98" s="473"/>
      <c r="FSV98" s="473"/>
      <c r="FSW98" s="473"/>
      <c r="FSX98" s="473"/>
      <c r="FSY98" s="473"/>
      <c r="FSZ98" s="473"/>
      <c r="FTA98" s="473"/>
      <c r="FTB98" s="473"/>
      <c r="FTC98" s="473"/>
      <c r="FTD98" s="473"/>
      <c r="FTE98" s="473"/>
      <c r="FTF98" s="473"/>
      <c r="FTG98" s="473"/>
      <c r="FTH98" s="473"/>
      <c r="FTI98" s="473"/>
      <c r="FTJ98" s="473"/>
      <c r="FTK98" s="473"/>
      <c r="FTL98" s="473"/>
      <c r="FTM98" s="473"/>
      <c r="FTN98" s="473"/>
      <c r="FTO98" s="473"/>
      <c r="FTP98" s="473"/>
      <c r="FTQ98" s="473"/>
      <c r="FTR98" s="473"/>
      <c r="FTS98" s="473"/>
      <c r="FTT98" s="473"/>
      <c r="FTU98" s="473"/>
      <c r="FTV98" s="473"/>
      <c r="FTW98" s="473"/>
      <c r="FTX98" s="473"/>
      <c r="FTY98" s="473"/>
      <c r="FTZ98" s="473"/>
      <c r="FUA98" s="473"/>
      <c r="FUB98" s="473"/>
      <c r="FUC98" s="473"/>
      <c r="FUD98" s="473"/>
      <c r="FUE98" s="473"/>
      <c r="FUF98" s="473"/>
      <c r="FUG98" s="473"/>
      <c r="FUH98" s="473"/>
      <c r="FUI98" s="473"/>
      <c r="FUJ98" s="473"/>
      <c r="FUK98" s="473"/>
      <c r="FUL98" s="473"/>
      <c r="FUM98" s="473"/>
      <c r="FUN98" s="473"/>
      <c r="FUO98" s="473"/>
      <c r="FUP98" s="473"/>
      <c r="FUQ98" s="473"/>
      <c r="FUR98" s="473"/>
      <c r="FUS98" s="473"/>
      <c r="FUT98" s="473"/>
      <c r="FUU98" s="473"/>
      <c r="FUV98" s="473"/>
      <c r="FUW98" s="473"/>
      <c r="FUX98" s="473"/>
      <c r="FUY98" s="473"/>
      <c r="FUZ98" s="473"/>
      <c r="FVA98" s="473"/>
      <c r="FVB98" s="473"/>
      <c r="FVC98" s="473"/>
      <c r="FVD98" s="473"/>
      <c r="FVE98" s="473"/>
      <c r="FVF98" s="473"/>
      <c r="FVG98" s="473"/>
      <c r="FVH98" s="473"/>
      <c r="FVI98" s="473"/>
      <c r="FVJ98" s="473"/>
      <c r="FVK98" s="473"/>
      <c r="FVL98" s="473"/>
      <c r="FVM98" s="473"/>
      <c r="FVN98" s="473"/>
      <c r="FVO98" s="473"/>
      <c r="FVP98" s="473"/>
      <c r="FVQ98" s="473"/>
      <c r="FVR98" s="473"/>
      <c r="FVS98" s="473"/>
      <c r="FVT98" s="473"/>
      <c r="FVU98" s="473"/>
      <c r="FVV98" s="473"/>
      <c r="FVW98" s="473"/>
      <c r="FVX98" s="473"/>
      <c r="FVY98" s="473"/>
      <c r="FVZ98" s="473"/>
      <c r="FWA98" s="473"/>
      <c r="FWB98" s="473"/>
      <c r="FWC98" s="473"/>
      <c r="FWD98" s="473"/>
      <c r="FWE98" s="473"/>
      <c r="FWF98" s="473"/>
      <c r="FWG98" s="473"/>
      <c r="FWH98" s="473"/>
      <c r="FWI98" s="473"/>
      <c r="FWJ98" s="473"/>
      <c r="FWK98" s="473"/>
      <c r="FWL98" s="473"/>
      <c r="FWM98" s="473"/>
      <c r="FWN98" s="473"/>
      <c r="FWO98" s="473"/>
      <c r="FWP98" s="473"/>
      <c r="FWQ98" s="473"/>
      <c r="FWR98" s="473"/>
      <c r="FWS98" s="473"/>
      <c r="FWT98" s="473"/>
      <c r="FWU98" s="473"/>
      <c r="FWV98" s="473"/>
      <c r="FWW98" s="473"/>
      <c r="FWX98" s="473"/>
      <c r="FWY98" s="473"/>
      <c r="FWZ98" s="473"/>
      <c r="FXA98" s="473"/>
      <c r="FXB98" s="473"/>
      <c r="FXC98" s="473"/>
      <c r="FXD98" s="473"/>
      <c r="FXE98" s="473"/>
      <c r="FXF98" s="473"/>
      <c r="FXG98" s="473"/>
      <c r="FXH98" s="473"/>
      <c r="FXI98" s="473"/>
      <c r="FXJ98" s="473"/>
      <c r="FXK98" s="473"/>
      <c r="FXL98" s="473"/>
      <c r="FXM98" s="473"/>
      <c r="FXN98" s="473"/>
      <c r="FXO98" s="473"/>
      <c r="FXP98" s="473"/>
      <c r="FXQ98" s="473"/>
      <c r="FXR98" s="473"/>
      <c r="FXS98" s="473"/>
      <c r="FXT98" s="473"/>
      <c r="FXU98" s="473"/>
      <c r="FXV98" s="473"/>
      <c r="FXW98" s="473"/>
      <c r="FXX98" s="473"/>
      <c r="FXY98" s="473"/>
      <c r="FXZ98" s="473"/>
      <c r="FYA98" s="473"/>
      <c r="FYB98" s="473"/>
      <c r="FYC98" s="473"/>
      <c r="FYD98" s="473"/>
      <c r="FYE98" s="473"/>
      <c r="FYF98" s="473"/>
      <c r="FYG98" s="473"/>
      <c r="FYH98" s="473"/>
      <c r="FYI98" s="473"/>
      <c r="FYJ98" s="473"/>
      <c r="FYK98" s="473"/>
      <c r="FYL98" s="473"/>
      <c r="FYM98" s="473"/>
      <c r="FYN98" s="473"/>
      <c r="FYO98" s="473"/>
      <c r="FYP98" s="473"/>
      <c r="FYQ98" s="473"/>
      <c r="FYR98" s="473"/>
      <c r="FYS98" s="473"/>
      <c r="FYT98" s="473"/>
      <c r="FYU98" s="473"/>
      <c r="FYV98" s="473"/>
      <c r="FYW98" s="473"/>
      <c r="FYX98" s="473"/>
      <c r="FYY98" s="473"/>
      <c r="FYZ98" s="473"/>
      <c r="FZA98" s="473"/>
      <c r="FZB98" s="473"/>
      <c r="FZC98" s="473"/>
      <c r="FZD98" s="473"/>
      <c r="FZE98" s="473"/>
      <c r="FZF98" s="473"/>
      <c r="FZG98" s="473"/>
      <c r="FZH98" s="473"/>
      <c r="FZI98" s="473"/>
      <c r="FZJ98" s="473"/>
      <c r="FZK98" s="473"/>
      <c r="FZL98" s="473"/>
      <c r="FZM98" s="473"/>
      <c r="FZN98" s="473"/>
      <c r="FZO98" s="473"/>
      <c r="FZP98" s="473"/>
      <c r="FZQ98" s="473"/>
      <c r="FZR98" s="473"/>
      <c r="FZS98" s="473"/>
      <c r="FZT98" s="473"/>
      <c r="FZU98" s="473"/>
      <c r="FZV98" s="473"/>
      <c r="FZW98" s="473"/>
      <c r="FZX98" s="473"/>
      <c r="FZY98" s="473"/>
      <c r="FZZ98" s="473"/>
      <c r="GAA98" s="473"/>
      <c r="GAB98" s="473"/>
      <c r="GAC98" s="473"/>
      <c r="GAD98" s="473"/>
      <c r="GAE98" s="473"/>
      <c r="GAF98" s="473"/>
      <c r="GAG98" s="473"/>
      <c r="GAH98" s="473"/>
      <c r="GAI98" s="473"/>
      <c r="GAJ98" s="473"/>
      <c r="GAK98" s="473"/>
      <c r="GAL98" s="473"/>
      <c r="GAM98" s="473"/>
      <c r="GAN98" s="473"/>
      <c r="GAO98" s="473"/>
      <c r="GAP98" s="473"/>
      <c r="GAQ98" s="473"/>
      <c r="GAR98" s="473"/>
      <c r="GAS98" s="473"/>
      <c r="GAT98" s="473"/>
      <c r="GAU98" s="473"/>
      <c r="GAV98" s="473"/>
      <c r="GAW98" s="473"/>
      <c r="GAX98" s="473"/>
      <c r="GAY98" s="473"/>
      <c r="GAZ98" s="473"/>
      <c r="GBA98" s="473"/>
      <c r="GBB98" s="473"/>
      <c r="GBC98" s="473"/>
      <c r="GBD98" s="473"/>
      <c r="GBE98" s="473"/>
      <c r="GBF98" s="473"/>
      <c r="GBG98" s="473"/>
      <c r="GBH98" s="473"/>
      <c r="GBI98" s="473"/>
      <c r="GBJ98" s="473"/>
      <c r="GBK98" s="473"/>
      <c r="GBL98" s="473"/>
      <c r="GBM98" s="473"/>
      <c r="GBN98" s="473"/>
      <c r="GBO98" s="473"/>
      <c r="GBP98" s="473"/>
      <c r="GBQ98" s="473"/>
      <c r="GBR98" s="473"/>
      <c r="GBS98" s="473"/>
      <c r="GBT98" s="473"/>
      <c r="GBU98" s="473"/>
      <c r="GBV98" s="473"/>
      <c r="GBW98" s="473"/>
      <c r="GBX98" s="473"/>
      <c r="GBY98" s="473"/>
      <c r="GBZ98" s="473"/>
      <c r="GCA98" s="473"/>
      <c r="GCB98" s="473"/>
      <c r="GCC98" s="473"/>
      <c r="GCD98" s="473"/>
      <c r="GCE98" s="473"/>
      <c r="GCF98" s="473"/>
      <c r="GCG98" s="473"/>
      <c r="GCH98" s="473"/>
      <c r="GCI98" s="473"/>
      <c r="GCJ98" s="473"/>
      <c r="GCK98" s="473"/>
      <c r="GCL98" s="473"/>
      <c r="GCM98" s="473"/>
      <c r="GCN98" s="473"/>
      <c r="GCO98" s="473"/>
      <c r="GCP98" s="473"/>
      <c r="GCQ98" s="473"/>
      <c r="GCR98" s="473"/>
      <c r="GCS98" s="473"/>
      <c r="GCT98" s="473"/>
      <c r="GCU98" s="473"/>
      <c r="GCV98" s="473"/>
      <c r="GCW98" s="473"/>
      <c r="GCX98" s="473"/>
      <c r="GCY98" s="473"/>
      <c r="GCZ98" s="473"/>
      <c r="GDA98" s="473"/>
      <c r="GDB98" s="473"/>
      <c r="GDC98" s="473"/>
      <c r="GDD98" s="473"/>
      <c r="GDE98" s="473"/>
      <c r="GDF98" s="473"/>
      <c r="GDG98" s="473"/>
      <c r="GDH98" s="473"/>
      <c r="GDI98" s="473"/>
      <c r="GDJ98" s="473"/>
      <c r="GDK98" s="473"/>
      <c r="GDL98" s="473"/>
      <c r="GDM98" s="473"/>
      <c r="GDN98" s="473"/>
      <c r="GDO98" s="473"/>
      <c r="GDP98" s="473"/>
      <c r="GDQ98" s="473"/>
      <c r="GDR98" s="473"/>
      <c r="GDS98" s="473"/>
      <c r="GDT98" s="473"/>
      <c r="GDU98" s="473"/>
      <c r="GDV98" s="473"/>
      <c r="GDW98" s="473"/>
      <c r="GDX98" s="473"/>
      <c r="GDY98" s="473"/>
      <c r="GDZ98" s="473"/>
      <c r="GEA98" s="473"/>
      <c r="GEB98" s="473"/>
      <c r="GEC98" s="473"/>
      <c r="GED98" s="473"/>
      <c r="GEE98" s="473"/>
      <c r="GEF98" s="473"/>
      <c r="GEG98" s="473"/>
      <c r="GEH98" s="473"/>
      <c r="GEI98" s="473"/>
      <c r="GEJ98" s="473"/>
      <c r="GEK98" s="473"/>
      <c r="GEL98" s="473"/>
      <c r="GEM98" s="473"/>
      <c r="GEN98" s="473"/>
      <c r="GEO98" s="473"/>
      <c r="GEP98" s="473"/>
      <c r="GEQ98" s="473"/>
      <c r="GER98" s="473"/>
      <c r="GES98" s="473"/>
      <c r="GET98" s="473"/>
      <c r="GEU98" s="473"/>
      <c r="GEV98" s="473"/>
      <c r="GEW98" s="473"/>
      <c r="GEX98" s="473"/>
      <c r="GEY98" s="473"/>
      <c r="GEZ98" s="473"/>
      <c r="GFA98" s="473"/>
      <c r="GFB98" s="473"/>
      <c r="GFC98" s="473"/>
      <c r="GFD98" s="473"/>
      <c r="GFE98" s="473"/>
      <c r="GFF98" s="473"/>
      <c r="GFG98" s="473"/>
      <c r="GFH98" s="473"/>
      <c r="GFI98" s="473"/>
      <c r="GFJ98" s="473"/>
      <c r="GFK98" s="473"/>
      <c r="GFL98" s="473"/>
      <c r="GFM98" s="473"/>
      <c r="GFN98" s="473"/>
      <c r="GFO98" s="473"/>
      <c r="GFP98" s="473"/>
      <c r="GFQ98" s="473"/>
      <c r="GFR98" s="473"/>
      <c r="GFS98" s="473"/>
      <c r="GFT98" s="473"/>
      <c r="GFU98" s="473"/>
      <c r="GFV98" s="473"/>
      <c r="GFW98" s="473"/>
      <c r="GFX98" s="473"/>
      <c r="GFY98" s="473"/>
      <c r="GFZ98" s="473"/>
      <c r="GGA98" s="473"/>
      <c r="GGB98" s="473"/>
      <c r="GGC98" s="473"/>
      <c r="GGD98" s="473"/>
      <c r="GGE98" s="473"/>
      <c r="GGF98" s="473"/>
      <c r="GGG98" s="473"/>
      <c r="GGH98" s="473"/>
      <c r="GGI98" s="473"/>
      <c r="GGJ98" s="473"/>
      <c r="GGK98" s="473"/>
      <c r="GGL98" s="473"/>
      <c r="GGM98" s="473"/>
      <c r="GGN98" s="473"/>
      <c r="GGO98" s="473"/>
      <c r="GGP98" s="473"/>
      <c r="GGQ98" s="473"/>
      <c r="GGR98" s="473"/>
      <c r="GGS98" s="473"/>
      <c r="GGT98" s="473"/>
      <c r="GGU98" s="473"/>
      <c r="GGV98" s="473"/>
      <c r="GGW98" s="473"/>
      <c r="GGX98" s="473"/>
      <c r="GGY98" s="473"/>
      <c r="GGZ98" s="473"/>
      <c r="GHA98" s="473"/>
      <c r="GHB98" s="473"/>
      <c r="GHC98" s="473"/>
      <c r="GHD98" s="473"/>
      <c r="GHE98" s="473"/>
      <c r="GHF98" s="473"/>
      <c r="GHG98" s="473"/>
      <c r="GHH98" s="473"/>
      <c r="GHI98" s="473"/>
      <c r="GHJ98" s="473"/>
      <c r="GHK98" s="473"/>
      <c r="GHL98" s="473"/>
      <c r="GHM98" s="473"/>
      <c r="GHN98" s="473"/>
      <c r="GHO98" s="473"/>
      <c r="GHP98" s="473"/>
      <c r="GHQ98" s="473"/>
      <c r="GHR98" s="473"/>
      <c r="GHS98" s="473"/>
      <c r="GHT98" s="473"/>
      <c r="GHU98" s="473"/>
      <c r="GHV98" s="473"/>
      <c r="GHW98" s="473"/>
      <c r="GHX98" s="473"/>
      <c r="GHY98" s="473"/>
      <c r="GHZ98" s="473"/>
      <c r="GIA98" s="473"/>
      <c r="GIB98" s="473"/>
      <c r="GIC98" s="473"/>
      <c r="GID98" s="473"/>
      <c r="GIE98" s="473"/>
      <c r="GIF98" s="473"/>
      <c r="GIG98" s="473"/>
      <c r="GIH98" s="473"/>
      <c r="GII98" s="473"/>
      <c r="GIJ98" s="473"/>
      <c r="GIK98" s="473"/>
      <c r="GIL98" s="473"/>
      <c r="GIM98" s="473"/>
      <c r="GIN98" s="473"/>
      <c r="GIO98" s="473"/>
      <c r="GIP98" s="473"/>
      <c r="GIQ98" s="473"/>
      <c r="GIR98" s="473"/>
      <c r="GIS98" s="473"/>
      <c r="GIT98" s="473"/>
      <c r="GIU98" s="473"/>
      <c r="GIV98" s="473"/>
      <c r="GIW98" s="473"/>
      <c r="GIX98" s="473"/>
      <c r="GIY98" s="473"/>
      <c r="GIZ98" s="473"/>
      <c r="GJA98" s="473"/>
      <c r="GJB98" s="473"/>
      <c r="GJC98" s="473"/>
      <c r="GJD98" s="473"/>
      <c r="GJE98" s="473"/>
      <c r="GJF98" s="473"/>
      <c r="GJG98" s="473"/>
      <c r="GJH98" s="473"/>
      <c r="GJI98" s="473"/>
      <c r="GJJ98" s="473"/>
      <c r="GJK98" s="473"/>
      <c r="GJL98" s="473"/>
      <c r="GJM98" s="473"/>
      <c r="GJN98" s="473"/>
      <c r="GJO98" s="473"/>
      <c r="GJP98" s="473"/>
      <c r="GJQ98" s="473"/>
      <c r="GJR98" s="473"/>
      <c r="GJS98" s="473"/>
      <c r="GJT98" s="473"/>
      <c r="GJU98" s="473"/>
      <c r="GJV98" s="473"/>
      <c r="GJW98" s="473"/>
      <c r="GJX98" s="473"/>
      <c r="GJY98" s="473"/>
      <c r="GJZ98" s="473"/>
      <c r="GKA98" s="473"/>
      <c r="GKB98" s="473"/>
      <c r="GKC98" s="473"/>
      <c r="GKD98" s="473"/>
      <c r="GKE98" s="473"/>
      <c r="GKF98" s="473"/>
      <c r="GKG98" s="473"/>
      <c r="GKH98" s="473"/>
      <c r="GKI98" s="473"/>
      <c r="GKJ98" s="473"/>
      <c r="GKK98" s="473"/>
      <c r="GKL98" s="473"/>
      <c r="GKM98" s="473"/>
      <c r="GKN98" s="473"/>
      <c r="GKO98" s="473"/>
      <c r="GKP98" s="473"/>
      <c r="GKQ98" s="473"/>
      <c r="GKR98" s="473"/>
      <c r="GKS98" s="473"/>
      <c r="GKT98" s="473"/>
      <c r="GKU98" s="473"/>
      <c r="GKV98" s="473"/>
      <c r="GKW98" s="473"/>
      <c r="GKX98" s="473"/>
      <c r="GKY98" s="473"/>
      <c r="GKZ98" s="473"/>
      <c r="GLA98" s="473"/>
      <c r="GLB98" s="473"/>
      <c r="GLC98" s="473"/>
      <c r="GLD98" s="473"/>
      <c r="GLE98" s="473"/>
      <c r="GLF98" s="473"/>
      <c r="GLG98" s="473"/>
      <c r="GLH98" s="473"/>
      <c r="GLI98" s="473"/>
      <c r="GLJ98" s="473"/>
      <c r="GLK98" s="473"/>
      <c r="GLL98" s="473"/>
      <c r="GLM98" s="473"/>
      <c r="GLN98" s="473"/>
      <c r="GLO98" s="473"/>
      <c r="GLP98" s="473"/>
      <c r="GLQ98" s="473"/>
      <c r="GLR98" s="473"/>
      <c r="GLS98" s="473"/>
      <c r="GLT98" s="473"/>
      <c r="GLU98" s="473"/>
      <c r="GLV98" s="473"/>
      <c r="GLW98" s="473"/>
      <c r="GLX98" s="473"/>
      <c r="GLY98" s="473"/>
      <c r="GLZ98" s="473"/>
      <c r="GMA98" s="473"/>
      <c r="GMB98" s="473"/>
      <c r="GMC98" s="473"/>
      <c r="GMD98" s="473"/>
      <c r="GME98" s="473"/>
      <c r="GMF98" s="473"/>
      <c r="GMG98" s="473"/>
      <c r="GMH98" s="473"/>
      <c r="GMI98" s="473"/>
      <c r="GMJ98" s="473"/>
      <c r="GMK98" s="473"/>
      <c r="GML98" s="473"/>
      <c r="GMM98" s="473"/>
      <c r="GMN98" s="473"/>
      <c r="GMO98" s="473"/>
      <c r="GMP98" s="473"/>
      <c r="GMQ98" s="473"/>
      <c r="GMR98" s="473"/>
      <c r="GMS98" s="473"/>
      <c r="GMT98" s="473"/>
      <c r="GMU98" s="473"/>
      <c r="GMV98" s="473"/>
      <c r="GMW98" s="473"/>
      <c r="GMX98" s="473"/>
      <c r="GMY98" s="473"/>
      <c r="GMZ98" s="473"/>
      <c r="GNA98" s="473"/>
      <c r="GNB98" s="473"/>
      <c r="GNC98" s="473"/>
      <c r="GND98" s="473"/>
      <c r="GNE98" s="473"/>
      <c r="GNF98" s="473"/>
      <c r="GNG98" s="473"/>
      <c r="GNH98" s="473"/>
      <c r="GNI98" s="473"/>
      <c r="GNJ98" s="473"/>
      <c r="GNK98" s="473"/>
      <c r="GNL98" s="473"/>
      <c r="GNM98" s="473"/>
      <c r="GNN98" s="473"/>
      <c r="GNO98" s="473"/>
      <c r="GNP98" s="473"/>
      <c r="GNQ98" s="473"/>
      <c r="GNR98" s="473"/>
      <c r="GNS98" s="473"/>
      <c r="GNT98" s="473"/>
      <c r="GNU98" s="473"/>
      <c r="GNV98" s="473"/>
      <c r="GNW98" s="473"/>
      <c r="GNX98" s="473"/>
      <c r="GNY98" s="473"/>
      <c r="GNZ98" s="473"/>
      <c r="GOA98" s="473"/>
      <c r="GOB98" s="473"/>
      <c r="GOC98" s="473"/>
      <c r="GOD98" s="473"/>
      <c r="GOE98" s="473"/>
      <c r="GOF98" s="473"/>
      <c r="GOG98" s="473"/>
      <c r="GOH98" s="473"/>
      <c r="GOI98" s="473"/>
      <c r="GOJ98" s="473"/>
      <c r="GOK98" s="473"/>
      <c r="GOL98" s="473"/>
      <c r="GOM98" s="473"/>
      <c r="GON98" s="473"/>
      <c r="GOO98" s="473"/>
      <c r="GOP98" s="473"/>
      <c r="GOQ98" s="473"/>
      <c r="GOR98" s="473"/>
      <c r="GOS98" s="473"/>
      <c r="GOT98" s="473"/>
      <c r="GOU98" s="473"/>
      <c r="GOV98" s="473"/>
      <c r="GOW98" s="473"/>
      <c r="GOX98" s="473"/>
      <c r="GOY98" s="473"/>
      <c r="GOZ98" s="473"/>
      <c r="GPA98" s="473"/>
      <c r="GPB98" s="473"/>
      <c r="GPC98" s="473"/>
      <c r="GPD98" s="473"/>
      <c r="GPE98" s="473"/>
      <c r="GPF98" s="473"/>
      <c r="GPG98" s="473"/>
      <c r="GPH98" s="473"/>
      <c r="GPI98" s="473"/>
      <c r="GPJ98" s="473"/>
      <c r="GPK98" s="473"/>
      <c r="GPL98" s="473"/>
      <c r="GPM98" s="473"/>
      <c r="GPN98" s="473"/>
      <c r="GPO98" s="473"/>
      <c r="GPP98" s="473"/>
      <c r="GPQ98" s="473"/>
      <c r="GPR98" s="473"/>
      <c r="GPS98" s="473"/>
      <c r="GPT98" s="473"/>
      <c r="GPU98" s="473"/>
      <c r="GPV98" s="473"/>
      <c r="GPW98" s="473"/>
      <c r="GPX98" s="473"/>
      <c r="GPY98" s="473"/>
      <c r="GPZ98" s="473"/>
      <c r="GQA98" s="473"/>
      <c r="GQB98" s="473"/>
      <c r="GQC98" s="473"/>
      <c r="GQD98" s="473"/>
      <c r="GQE98" s="473"/>
      <c r="GQF98" s="473"/>
      <c r="GQG98" s="473"/>
      <c r="GQH98" s="473"/>
      <c r="GQI98" s="473"/>
      <c r="GQJ98" s="473"/>
      <c r="GQK98" s="473"/>
      <c r="GQL98" s="473"/>
      <c r="GQM98" s="473"/>
      <c r="GQN98" s="473"/>
      <c r="GQO98" s="473"/>
      <c r="GQP98" s="473"/>
      <c r="GQQ98" s="473"/>
      <c r="GQR98" s="473"/>
      <c r="GQS98" s="473"/>
      <c r="GQT98" s="473"/>
      <c r="GQU98" s="473"/>
      <c r="GQV98" s="473"/>
      <c r="GQW98" s="473"/>
      <c r="GQX98" s="473"/>
      <c r="GQY98" s="473"/>
      <c r="GQZ98" s="473"/>
      <c r="GRA98" s="473"/>
      <c r="GRB98" s="473"/>
      <c r="GRC98" s="473"/>
      <c r="GRD98" s="473"/>
      <c r="GRE98" s="473"/>
      <c r="GRF98" s="473"/>
      <c r="GRG98" s="473"/>
      <c r="GRH98" s="473"/>
      <c r="GRI98" s="473"/>
      <c r="GRJ98" s="473"/>
      <c r="GRK98" s="473"/>
      <c r="GRL98" s="473"/>
      <c r="GRM98" s="473"/>
      <c r="GRN98" s="473"/>
      <c r="GRO98" s="473"/>
      <c r="GRP98" s="473"/>
      <c r="GRQ98" s="473"/>
      <c r="GRR98" s="473"/>
      <c r="GRS98" s="473"/>
      <c r="GRT98" s="473"/>
      <c r="GRU98" s="473"/>
      <c r="GRV98" s="473"/>
      <c r="GRW98" s="473"/>
      <c r="GRX98" s="473"/>
      <c r="GRY98" s="473"/>
      <c r="GRZ98" s="473"/>
      <c r="GSA98" s="473"/>
      <c r="GSB98" s="473"/>
      <c r="GSC98" s="473"/>
      <c r="GSD98" s="473"/>
      <c r="GSE98" s="473"/>
      <c r="GSF98" s="473"/>
      <c r="GSG98" s="473"/>
      <c r="GSH98" s="473"/>
      <c r="GSI98" s="473"/>
      <c r="GSJ98" s="473"/>
      <c r="GSK98" s="473"/>
      <c r="GSL98" s="473"/>
      <c r="GSM98" s="473"/>
      <c r="GSN98" s="473"/>
      <c r="GSO98" s="473"/>
      <c r="GSP98" s="473"/>
      <c r="GSQ98" s="473"/>
      <c r="GSR98" s="473"/>
      <c r="GSS98" s="473"/>
      <c r="GST98" s="473"/>
      <c r="GSU98" s="473"/>
      <c r="GSV98" s="473"/>
      <c r="GSW98" s="473"/>
      <c r="GSX98" s="473"/>
      <c r="GSY98" s="473"/>
      <c r="GSZ98" s="473"/>
      <c r="GTA98" s="473"/>
      <c r="GTB98" s="473"/>
      <c r="GTC98" s="473"/>
      <c r="GTD98" s="473"/>
      <c r="GTE98" s="473"/>
      <c r="GTF98" s="473"/>
      <c r="GTG98" s="473"/>
      <c r="GTH98" s="473"/>
      <c r="GTI98" s="473"/>
      <c r="GTJ98" s="473"/>
      <c r="GTK98" s="473"/>
      <c r="GTL98" s="473"/>
      <c r="GTM98" s="473"/>
      <c r="GTN98" s="473"/>
      <c r="GTO98" s="473"/>
      <c r="GTP98" s="473"/>
      <c r="GTQ98" s="473"/>
      <c r="GTR98" s="473"/>
      <c r="GTS98" s="473"/>
      <c r="GTT98" s="473"/>
      <c r="GTU98" s="473"/>
      <c r="GTV98" s="473"/>
      <c r="GTW98" s="473"/>
      <c r="GTX98" s="473"/>
      <c r="GTY98" s="473"/>
      <c r="GTZ98" s="473"/>
      <c r="GUA98" s="473"/>
      <c r="GUB98" s="473"/>
      <c r="GUC98" s="473"/>
      <c r="GUD98" s="473"/>
      <c r="GUE98" s="473"/>
      <c r="GUF98" s="473"/>
      <c r="GUG98" s="473"/>
      <c r="GUH98" s="473"/>
      <c r="GUI98" s="473"/>
      <c r="GUJ98" s="473"/>
      <c r="GUK98" s="473"/>
      <c r="GUL98" s="473"/>
      <c r="GUM98" s="473"/>
      <c r="GUN98" s="473"/>
      <c r="GUO98" s="473"/>
      <c r="GUP98" s="473"/>
      <c r="GUQ98" s="473"/>
      <c r="GUR98" s="473"/>
      <c r="GUS98" s="473"/>
      <c r="GUT98" s="473"/>
      <c r="GUU98" s="473"/>
      <c r="GUV98" s="473"/>
      <c r="GUW98" s="473"/>
      <c r="GUX98" s="473"/>
      <c r="GUY98" s="473"/>
      <c r="GUZ98" s="473"/>
      <c r="GVA98" s="473"/>
      <c r="GVB98" s="473"/>
      <c r="GVC98" s="473"/>
      <c r="GVD98" s="473"/>
      <c r="GVE98" s="473"/>
      <c r="GVF98" s="473"/>
      <c r="GVG98" s="473"/>
      <c r="GVH98" s="473"/>
      <c r="GVI98" s="473"/>
      <c r="GVJ98" s="473"/>
      <c r="GVK98" s="473"/>
      <c r="GVL98" s="473"/>
      <c r="GVM98" s="473"/>
      <c r="GVN98" s="473"/>
      <c r="GVO98" s="473"/>
      <c r="GVP98" s="473"/>
      <c r="GVQ98" s="473"/>
      <c r="GVR98" s="473"/>
      <c r="GVS98" s="473"/>
      <c r="GVT98" s="473"/>
      <c r="GVU98" s="473"/>
      <c r="GVV98" s="473"/>
      <c r="GVW98" s="473"/>
      <c r="GVX98" s="473"/>
      <c r="GVY98" s="473"/>
      <c r="GVZ98" s="473"/>
      <c r="GWA98" s="473"/>
      <c r="GWB98" s="473"/>
      <c r="GWC98" s="473"/>
      <c r="GWD98" s="473"/>
      <c r="GWE98" s="473"/>
      <c r="GWF98" s="473"/>
      <c r="GWG98" s="473"/>
      <c r="GWH98" s="473"/>
      <c r="GWI98" s="473"/>
      <c r="GWJ98" s="473"/>
      <c r="GWK98" s="473"/>
      <c r="GWL98" s="473"/>
      <c r="GWM98" s="473"/>
      <c r="GWN98" s="473"/>
      <c r="GWO98" s="473"/>
      <c r="GWP98" s="473"/>
      <c r="GWQ98" s="473"/>
      <c r="GWR98" s="473"/>
      <c r="GWS98" s="473"/>
      <c r="GWT98" s="473"/>
      <c r="GWU98" s="473"/>
      <c r="GWV98" s="473"/>
      <c r="GWW98" s="473"/>
      <c r="GWX98" s="473"/>
      <c r="GWY98" s="473"/>
      <c r="GWZ98" s="473"/>
      <c r="GXA98" s="473"/>
      <c r="GXB98" s="473"/>
      <c r="GXC98" s="473"/>
      <c r="GXD98" s="473"/>
      <c r="GXE98" s="473"/>
      <c r="GXF98" s="473"/>
      <c r="GXG98" s="473"/>
      <c r="GXH98" s="473"/>
      <c r="GXI98" s="473"/>
      <c r="GXJ98" s="473"/>
      <c r="GXK98" s="473"/>
      <c r="GXL98" s="473"/>
      <c r="GXM98" s="473"/>
      <c r="GXN98" s="473"/>
      <c r="GXO98" s="473"/>
      <c r="GXP98" s="473"/>
      <c r="GXQ98" s="473"/>
      <c r="GXR98" s="473"/>
      <c r="GXS98" s="473"/>
      <c r="GXT98" s="473"/>
      <c r="GXU98" s="473"/>
      <c r="GXV98" s="473"/>
      <c r="GXW98" s="473"/>
      <c r="GXX98" s="473"/>
      <c r="GXY98" s="473"/>
      <c r="GXZ98" s="473"/>
      <c r="GYA98" s="473"/>
      <c r="GYB98" s="473"/>
      <c r="GYC98" s="473"/>
      <c r="GYD98" s="473"/>
      <c r="GYE98" s="473"/>
      <c r="GYF98" s="473"/>
      <c r="GYG98" s="473"/>
      <c r="GYH98" s="473"/>
      <c r="GYI98" s="473"/>
      <c r="GYJ98" s="473"/>
      <c r="GYK98" s="473"/>
      <c r="GYL98" s="473"/>
      <c r="GYM98" s="473"/>
      <c r="GYN98" s="473"/>
      <c r="GYO98" s="473"/>
      <c r="GYP98" s="473"/>
      <c r="GYQ98" s="473"/>
      <c r="GYR98" s="473"/>
      <c r="GYS98" s="473"/>
      <c r="GYT98" s="473"/>
      <c r="GYU98" s="473"/>
      <c r="GYV98" s="473"/>
      <c r="GYW98" s="473"/>
      <c r="GYX98" s="473"/>
      <c r="GYY98" s="473"/>
      <c r="GYZ98" s="473"/>
      <c r="GZA98" s="473"/>
      <c r="GZB98" s="473"/>
      <c r="GZC98" s="473"/>
      <c r="GZD98" s="473"/>
      <c r="GZE98" s="473"/>
      <c r="GZF98" s="473"/>
      <c r="GZG98" s="473"/>
      <c r="GZH98" s="473"/>
      <c r="GZI98" s="473"/>
      <c r="GZJ98" s="473"/>
      <c r="GZK98" s="473"/>
      <c r="GZL98" s="473"/>
      <c r="GZM98" s="473"/>
      <c r="GZN98" s="473"/>
      <c r="GZO98" s="473"/>
      <c r="GZP98" s="473"/>
      <c r="GZQ98" s="473"/>
      <c r="GZR98" s="473"/>
      <c r="GZS98" s="473"/>
      <c r="GZT98" s="473"/>
      <c r="GZU98" s="473"/>
      <c r="GZV98" s="473"/>
      <c r="GZW98" s="473"/>
      <c r="GZX98" s="473"/>
      <c r="GZY98" s="473"/>
      <c r="GZZ98" s="473"/>
      <c r="HAA98" s="473"/>
      <c r="HAB98" s="473"/>
      <c r="HAC98" s="473"/>
      <c r="HAD98" s="473"/>
      <c r="HAE98" s="473"/>
      <c r="HAF98" s="473"/>
      <c r="HAG98" s="473"/>
      <c r="HAH98" s="473"/>
      <c r="HAI98" s="473"/>
      <c r="HAJ98" s="473"/>
      <c r="HAK98" s="473"/>
      <c r="HAL98" s="473"/>
      <c r="HAM98" s="473"/>
      <c r="HAN98" s="473"/>
      <c r="HAO98" s="473"/>
      <c r="HAP98" s="473"/>
      <c r="HAQ98" s="473"/>
      <c r="HAR98" s="473"/>
      <c r="HAS98" s="473"/>
      <c r="HAT98" s="473"/>
      <c r="HAU98" s="473"/>
      <c r="HAV98" s="473"/>
      <c r="HAW98" s="473"/>
      <c r="HAX98" s="473"/>
      <c r="HAY98" s="473"/>
      <c r="HAZ98" s="473"/>
      <c r="HBA98" s="473"/>
      <c r="HBB98" s="473"/>
      <c r="HBC98" s="473"/>
      <c r="HBD98" s="473"/>
      <c r="HBE98" s="473"/>
      <c r="HBF98" s="473"/>
      <c r="HBG98" s="473"/>
      <c r="HBH98" s="473"/>
      <c r="HBI98" s="473"/>
      <c r="HBJ98" s="473"/>
      <c r="HBK98" s="473"/>
      <c r="HBL98" s="473"/>
      <c r="HBM98" s="473"/>
      <c r="HBN98" s="473"/>
      <c r="HBO98" s="473"/>
      <c r="HBP98" s="473"/>
      <c r="HBQ98" s="473"/>
      <c r="HBR98" s="473"/>
      <c r="HBS98" s="473"/>
      <c r="HBT98" s="473"/>
      <c r="HBU98" s="473"/>
      <c r="HBV98" s="473"/>
      <c r="HBW98" s="473"/>
      <c r="HBX98" s="473"/>
      <c r="HBY98" s="473"/>
      <c r="HBZ98" s="473"/>
      <c r="HCA98" s="473"/>
      <c r="HCB98" s="473"/>
      <c r="HCC98" s="473"/>
      <c r="HCD98" s="473"/>
      <c r="HCE98" s="473"/>
      <c r="HCF98" s="473"/>
      <c r="HCG98" s="473"/>
      <c r="HCH98" s="473"/>
      <c r="HCI98" s="473"/>
      <c r="HCJ98" s="473"/>
      <c r="HCK98" s="473"/>
      <c r="HCL98" s="473"/>
      <c r="HCM98" s="473"/>
      <c r="HCN98" s="473"/>
      <c r="HCO98" s="473"/>
      <c r="HCP98" s="473"/>
      <c r="HCQ98" s="473"/>
      <c r="HCR98" s="473"/>
      <c r="HCS98" s="473"/>
      <c r="HCT98" s="473"/>
      <c r="HCU98" s="473"/>
      <c r="HCV98" s="473"/>
      <c r="HCW98" s="473"/>
      <c r="HCX98" s="473"/>
      <c r="HCY98" s="473"/>
      <c r="HCZ98" s="473"/>
      <c r="HDA98" s="473"/>
      <c r="HDB98" s="473"/>
      <c r="HDC98" s="473"/>
      <c r="HDD98" s="473"/>
      <c r="HDE98" s="473"/>
      <c r="HDF98" s="473"/>
      <c r="HDG98" s="473"/>
      <c r="HDH98" s="473"/>
      <c r="HDI98" s="473"/>
      <c r="HDJ98" s="473"/>
      <c r="HDK98" s="473"/>
      <c r="HDL98" s="473"/>
      <c r="HDM98" s="473"/>
      <c r="HDN98" s="473"/>
      <c r="HDO98" s="473"/>
      <c r="HDP98" s="473"/>
      <c r="HDQ98" s="473"/>
      <c r="HDR98" s="473"/>
      <c r="HDS98" s="473"/>
      <c r="HDT98" s="473"/>
      <c r="HDU98" s="473"/>
      <c r="HDV98" s="473"/>
      <c r="HDW98" s="473"/>
      <c r="HDX98" s="473"/>
      <c r="HDY98" s="473"/>
      <c r="HDZ98" s="473"/>
      <c r="HEA98" s="473"/>
      <c r="HEB98" s="473"/>
      <c r="HEC98" s="473"/>
      <c r="HED98" s="473"/>
      <c r="HEE98" s="473"/>
      <c r="HEF98" s="473"/>
      <c r="HEG98" s="473"/>
      <c r="HEH98" s="473"/>
      <c r="HEI98" s="473"/>
      <c r="HEJ98" s="473"/>
      <c r="HEK98" s="473"/>
      <c r="HEL98" s="473"/>
      <c r="HEM98" s="473"/>
      <c r="HEN98" s="473"/>
      <c r="HEO98" s="473"/>
      <c r="HEP98" s="473"/>
      <c r="HEQ98" s="473"/>
      <c r="HER98" s="473"/>
      <c r="HES98" s="473"/>
      <c r="HET98" s="473"/>
      <c r="HEU98" s="473"/>
      <c r="HEV98" s="473"/>
      <c r="HEW98" s="473"/>
      <c r="HEX98" s="473"/>
      <c r="HEY98" s="473"/>
      <c r="HEZ98" s="473"/>
      <c r="HFA98" s="473"/>
      <c r="HFB98" s="473"/>
      <c r="HFC98" s="473"/>
      <c r="HFD98" s="473"/>
      <c r="HFE98" s="473"/>
      <c r="HFF98" s="473"/>
      <c r="HFG98" s="473"/>
      <c r="HFH98" s="473"/>
      <c r="HFI98" s="473"/>
      <c r="HFJ98" s="473"/>
      <c r="HFK98" s="473"/>
      <c r="HFL98" s="473"/>
      <c r="HFM98" s="473"/>
      <c r="HFN98" s="473"/>
      <c r="HFO98" s="473"/>
      <c r="HFP98" s="473"/>
      <c r="HFQ98" s="473"/>
      <c r="HFR98" s="473"/>
      <c r="HFS98" s="473"/>
      <c r="HFT98" s="473"/>
      <c r="HFU98" s="473"/>
      <c r="HFV98" s="473"/>
      <c r="HFW98" s="473"/>
      <c r="HFX98" s="473"/>
      <c r="HFY98" s="473"/>
      <c r="HFZ98" s="473"/>
      <c r="HGA98" s="473"/>
      <c r="HGB98" s="473"/>
      <c r="HGC98" s="473"/>
      <c r="HGD98" s="473"/>
      <c r="HGE98" s="473"/>
      <c r="HGF98" s="473"/>
      <c r="HGG98" s="473"/>
      <c r="HGH98" s="473"/>
      <c r="HGI98" s="473"/>
      <c r="HGJ98" s="473"/>
      <c r="HGK98" s="473"/>
      <c r="HGL98" s="473"/>
      <c r="HGM98" s="473"/>
      <c r="HGN98" s="473"/>
      <c r="HGO98" s="473"/>
      <c r="HGP98" s="473"/>
      <c r="HGQ98" s="473"/>
      <c r="HGR98" s="473"/>
      <c r="HGS98" s="473"/>
      <c r="HGT98" s="473"/>
      <c r="HGU98" s="473"/>
      <c r="HGV98" s="473"/>
      <c r="HGW98" s="473"/>
      <c r="HGX98" s="473"/>
      <c r="HGY98" s="473"/>
      <c r="HGZ98" s="473"/>
      <c r="HHA98" s="473"/>
      <c r="HHB98" s="473"/>
      <c r="HHC98" s="473"/>
      <c r="HHD98" s="473"/>
      <c r="HHE98" s="473"/>
      <c r="HHF98" s="473"/>
      <c r="HHG98" s="473"/>
      <c r="HHH98" s="473"/>
      <c r="HHI98" s="473"/>
      <c r="HHJ98" s="473"/>
      <c r="HHK98" s="473"/>
      <c r="HHL98" s="473"/>
      <c r="HHM98" s="473"/>
      <c r="HHN98" s="473"/>
      <c r="HHO98" s="473"/>
      <c r="HHP98" s="473"/>
      <c r="HHQ98" s="473"/>
      <c r="HHR98" s="473"/>
      <c r="HHS98" s="473"/>
      <c r="HHT98" s="473"/>
      <c r="HHU98" s="473"/>
      <c r="HHV98" s="473"/>
      <c r="HHW98" s="473"/>
      <c r="HHX98" s="473"/>
      <c r="HHY98" s="473"/>
      <c r="HHZ98" s="473"/>
      <c r="HIA98" s="473"/>
      <c r="HIB98" s="473"/>
      <c r="HIC98" s="473"/>
      <c r="HID98" s="473"/>
      <c r="HIE98" s="473"/>
      <c r="HIF98" s="473"/>
      <c r="HIG98" s="473"/>
      <c r="HIH98" s="473"/>
      <c r="HII98" s="473"/>
      <c r="HIJ98" s="473"/>
      <c r="HIK98" s="473"/>
      <c r="HIL98" s="473"/>
      <c r="HIM98" s="473"/>
      <c r="HIN98" s="473"/>
      <c r="HIO98" s="473"/>
      <c r="HIP98" s="473"/>
      <c r="HIQ98" s="473"/>
      <c r="HIR98" s="473"/>
      <c r="HIS98" s="473"/>
      <c r="HIT98" s="473"/>
      <c r="HIU98" s="473"/>
      <c r="HIV98" s="473"/>
      <c r="HIW98" s="473"/>
      <c r="HIX98" s="473"/>
      <c r="HIY98" s="473"/>
      <c r="HIZ98" s="473"/>
      <c r="HJA98" s="473"/>
      <c r="HJB98" s="473"/>
      <c r="HJC98" s="473"/>
      <c r="HJD98" s="473"/>
      <c r="HJE98" s="473"/>
      <c r="HJF98" s="473"/>
      <c r="HJG98" s="473"/>
      <c r="HJH98" s="473"/>
      <c r="HJI98" s="473"/>
      <c r="HJJ98" s="473"/>
      <c r="HJK98" s="473"/>
      <c r="HJL98" s="473"/>
      <c r="HJM98" s="473"/>
      <c r="HJN98" s="473"/>
      <c r="HJO98" s="473"/>
      <c r="HJP98" s="473"/>
      <c r="HJQ98" s="473"/>
      <c r="HJR98" s="473"/>
      <c r="HJS98" s="473"/>
      <c r="HJT98" s="473"/>
      <c r="HJU98" s="473"/>
      <c r="HJV98" s="473"/>
      <c r="HJW98" s="473"/>
      <c r="HJX98" s="473"/>
      <c r="HJY98" s="473"/>
      <c r="HJZ98" s="473"/>
      <c r="HKA98" s="473"/>
      <c r="HKB98" s="473"/>
      <c r="HKC98" s="473"/>
      <c r="HKD98" s="473"/>
      <c r="HKE98" s="473"/>
      <c r="HKF98" s="473"/>
      <c r="HKG98" s="473"/>
      <c r="HKH98" s="473"/>
      <c r="HKI98" s="473"/>
      <c r="HKJ98" s="473"/>
      <c r="HKK98" s="473"/>
      <c r="HKL98" s="473"/>
      <c r="HKM98" s="473"/>
      <c r="HKN98" s="473"/>
      <c r="HKO98" s="473"/>
      <c r="HKP98" s="473"/>
      <c r="HKQ98" s="473"/>
      <c r="HKR98" s="473"/>
      <c r="HKS98" s="473"/>
      <c r="HKT98" s="473"/>
      <c r="HKU98" s="473"/>
      <c r="HKV98" s="473"/>
      <c r="HKW98" s="473"/>
      <c r="HKX98" s="473"/>
      <c r="HKY98" s="473"/>
      <c r="HKZ98" s="473"/>
      <c r="HLA98" s="473"/>
      <c r="HLB98" s="473"/>
      <c r="HLC98" s="473"/>
      <c r="HLD98" s="473"/>
      <c r="HLE98" s="473"/>
      <c r="HLF98" s="473"/>
      <c r="HLG98" s="473"/>
      <c r="HLH98" s="473"/>
      <c r="HLI98" s="473"/>
      <c r="HLJ98" s="473"/>
      <c r="HLK98" s="473"/>
      <c r="HLL98" s="473"/>
      <c r="HLM98" s="473"/>
      <c r="HLN98" s="473"/>
      <c r="HLO98" s="473"/>
      <c r="HLP98" s="473"/>
      <c r="HLQ98" s="473"/>
      <c r="HLR98" s="473"/>
      <c r="HLS98" s="473"/>
      <c r="HLT98" s="473"/>
      <c r="HLU98" s="473"/>
      <c r="HLV98" s="473"/>
      <c r="HLW98" s="473"/>
      <c r="HLX98" s="473"/>
      <c r="HLY98" s="473"/>
      <c r="HLZ98" s="473"/>
      <c r="HMA98" s="473"/>
      <c r="HMB98" s="473"/>
      <c r="HMC98" s="473"/>
      <c r="HMD98" s="473"/>
      <c r="HME98" s="473"/>
      <c r="HMF98" s="473"/>
      <c r="HMG98" s="473"/>
      <c r="HMH98" s="473"/>
      <c r="HMI98" s="473"/>
      <c r="HMJ98" s="473"/>
      <c r="HMK98" s="473"/>
      <c r="HML98" s="473"/>
      <c r="HMM98" s="473"/>
      <c r="HMN98" s="473"/>
      <c r="HMO98" s="473"/>
      <c r="HMP98" s="473"/>
      <c r="HMQ98" s="473"/>
      <c r="HMR98" s="473"/>
      <c r="HMS98" s="473"/>
      <c r="HMT98" s="473"/>
      <c r="HMU98" s="473"/>
      <c r="HMV98" s="473"/>
      <c r="HMW98" s="473"/>
      <c r="HMX98" s="473"/>
      <c r="HMY98" s="473"/>
      <c r="HMZ98" s="473"/>
      <c r="HNA98" s="473"/>
      <c r="HNB98" s="473"/>
      <c r="HNC98" s="473"/>
      <c r="HND98" s="473"/>
      <c r="HNE98" s="473"/>
      <c r="HNF98" s="473"/>
      <c r="HNG98" s="473"/>
      <c r="HNH98" s="473"/>
      <c r="HNI98" s="473"/>
      <c r="HNJ98" s="473"/>
      <c r="HNK98" s="473"/>
      <c r="HNL98" s="473"/>
      <c r="HNM98" s="473"/>
      <c r="HNN98" s="473"/>
      <c r="HNO98" s="473"/>
      <c r="HNP98" s="473"/>
      <c r="HNQ98" s="473"/>
      <c r="HNR98" s="473"/>
      <c r="HNS98" s="473"/>
      <c r="HNT98" s="473"/>
      <c r="HNU98" s="473"/>
      <c r="HNV98" s="473"/>
      <c r="HNW98" s="473"/>
      <c r="HNX98" s="473"/>
      <c r="HNY98" s="473"/>
      <c r="HNZ98" s="473"/>
      <c r="HOA98" s="473"/>
      <c r="HOB98" s="473"/>
      <c r="HOC98" s="473"/>
      <c r="HOD98" s="473"/>
      <c r="HOE98" s="473"/>
      <c r="HOF98" s="473"/>
      <c r="HOG98" s="473"/>
      <c r="HOH98" s="473"/>
      <c r="HOI98" s="473"/>
      <c r="HOJ98" s="473"/>
      <c r="HOK98" s="473"/>
      <c r="HOL98" s="473"/>
      <c r="HOM98" s="473"/>
      <c r="HON98" s="473"/>
      <c r="HOO98" s="473"/>
      <c r="HOP98" s="473"/>
      <c r="HOQ98" s="473"/>
      <c r="HOR98" s="473"/>
      <c r="HOS98" s="473"/>
      <c r="HOT98" s="473"/>
      <c r="HOU98" s="473"/>
      <c r="HOV98" s="473"/>
      <c r="HOW98" s="473"/>
      <c r="HOX98" s="473"/>
      <c r="HOY98" s="473"/>
      <c r="HOZ98" s="473"/>
      <c r="HPA98" s="473"/>
      <c r="HPB98" s="473"/>
      <c r="HPC98" s="473"/>
      <c r="HPD98" s="473"/>
      <c r="HPE98" s="473"/>
      <c r="HPF98" s="473"/>
      <c r="HPG98" s="473"/>
      <c r="HPH98" s="473"/>
      <c r="HPI98" s="473"/>
      <c r="HPJ98" s="473"/>
      <c r="HPK98" s="473"/>
      <c r="HPL98" s="473"/>
      <c r="HPM98" s="473"/>
      <c r="HPN98" s="473"/>
      <c r="HPO98" s="473"/>
      <c r="HPP98" s="473"/>
      <c r="HPQ98" s="473"/>
      <c r="HPR98" s="473"/>
      <c r="HPS98" s="473"/>
      <c r="HPT98" s="473"/>
      <c r="HPU98" s="473"/>
      <c r="HPV98" s="473"/>
      <c r="HPW98" s="473"/>
      <c r="HPX98" s="473"/>
      <c r="HPY98" s="473"/>
      <c r="HPZ98" s="473"/>
      <c r="HQA98" s="473"/>
      <c r="HQB98" s="473"/>
      <c r="HQC98" s="473"/>
      <c r="HQD98" s="473"/>
      <c r="HQE98" s="473"/>
      <c r="HQF98" s="473"/>
      <c r="HQG98" s="473"/>
      <c r="HQH98" s="473"/>
      <c r="HQI98" s="473"/>
      <c r="HQJ98" s="473"/>
      <c r="HQK98" s="473"/>
      <c r="HQL98" s="473"/>
      <c r="HQM98" s="473"/>
      <c r="HQN98" s="473"/>
      <c r="HQO98" s="473"/>
      <c r="HQP98" s="473"/>
      <c r="HQQ98" s="473"/>
      <c r="HQR98" s="473"/>
      <c r="HQS98" s="473"/>
      <c r="HQT98" s="473"/>
      <c r="HQU98" s="473"/>
      <c r="HQV98" s="473"/>
      <c r="HQW98" s="473"/>
      <c r="HQX98" s="473"/>
      <c r="HQY98" s="473"/>
      <c r="HQZ98" s="473"/>
      <c r="HRA98" s="473"/>
      <c r="HRB98" s="473"/>
      <c r="HRC98" s="473"/>
      <c r="HRD98" s="473"/>
      <c r="HRE98" s="473"/>
      <c r="HRF98" s="473"/>
      <c r="HRG98" s="473"/>
      <c r="HRH98" s="473"/>
      <c r="HRI98" s="473"/>
      <c r="HRJ98" s="473"/>
      <c r="HRK98" s="473"/>
      <c r="HRL98" s="473"/>
      <c r="HRM98" s="473"/>
      <c r="HRN98" s="473"/>
      <c r="HRO98" s="473"/>
      <c r="HRP98" s="473"/>
      <c r="HRQ98" s="473"/>
      <c r="HRR98" s="473"/>
      <c r="HRS98" s="473"/>
      <c r="HRT98" s="473"/>
      <c r="HRU98" s="473"/>
      <c r="HRV98" s="473"/>
      <c r="HRW98" s="473"/>
      <c r="HRX98" s="473"/>
      <c r="HRY98" s="473"/>
      <c r="HRZ98" s="473"/>
      <c r="HSA98" s="473"/>
      <c r="HSB98" s="473"/>
      <c r="HSC98" s="473"/>
      <c r="HSD98" s="473"/>
      <c r="HSE98" s="473"/>
      <c r="HSF98" s="473"/>
      <c r="HSG98" s="473"/>
      <c r="HSH98" s="473"/>
      <c r="HSI98" s="473"/>
      <c r="HSJ98" s="473"/>
      <c r="HSK98" s="473"/>
      <c r="HSL98" s="473"/>
      <c r="HSM98" s="473"/>
      <c r="HSN98" s="473"/>
      <c r="HSO98" s="473"/>
      <c r="HSP98" s="473"/>
      <c r="HSQ98" s="473"/>
      <c r="HSR98" s="473"/>
      <c r="HSS98" s="473"/>
      <c r="HST98" s="473"/>
      <c r="HSU98" s="473"/>
      <c r="HSV98" s="473"/>
      <c r="HSW98" s="473"/>
      <c r="HSX98" s="473"/>
      <c r="HSY98" s="473"/>
      <c r="HSZ98" s="473"/>
      <c r="HTA98" s="473"/>
      <c r="HTB98" s="473"/>
      <c r="HTC98" s="473"/>
      <c r="HTD98" s="473"/>
      <c r="HTE98" s="473"/>
      <c r="HTF98" s="473"/>
      <c r="HTG98" s="473"/>
      <c r="HTH98" s="473"/>
      <c r="HTI98" s="473"/>
      <c r="HTJ98" s="473"/>
      <c r="HTK98" s="473"/>
      <c r="HTL98" s="473"/>
      <c r="HTM98" s="473"/>
      <c r="HTN98" s="473"/>
      <c r="HTO98" s="473"/>
      <c r="HTP98" s="473"/>
      <c r="HTQ98" s="473"/>
      <c r="HTR98" s="473"/>
      <c r="HTS98" s="473"/>
      <c r="HTT98" s="473"/>
      <c r="HTU98" s="473"/>
      <c r="HTV98" s="473"/>
      <c r="HTW98" s="473"/>
      <c r="HTX98" s="473"/>
      <c r="HTY98" s="473"/>
      <c r="HTZ98" s="473"/>
      <c r="HUA98" s="473"/>
      <c r="HUB98" s="473"/>
      <c r="HUC98" s="473"/>
      <c r="HUD98" s="473"/>
      <c r="HUE98" s="473"/>
      <c r="HUF98" s="473"/>
      <c r="HUG98" s="473"/>
      <c r="HUH98" s="473"/>
      <c r="HUI98" s="473"/>
      <c r="HUJ98" s="473"/>
      <c r="HUK98" s="473"/>
      <c r="HUL98" s="473"/>
      <c r="HUM98" s="473"/>
      <c r="HUN98" s="473"/>
      <c r="HUO98" s="473"/>
      <c r="HUP98" s="473"/>
      <c r="HUQ98" s="473"/>
      <c r="HUR98" s="473"/>
      <c r="HUS98" s="473"/>
      <c r="HUT98" s="473"/>
      <c r="HUU98" s="473"/>
      <c r="HUV98" s="473"/>
      <c r="HUW98" s="473"/>
      <c r="HUX98" s="473"/>
      <c r="HUY98" s="473"/>
      <c r="HUZ98" s="473"/>
      <c r="HVA98" s="473"/>
      <c r="HVB98" s="473"/>
      <c r="HVC98" s="473"/>
      <c r="HVD98" s="473"/>
      <c r="HVE98" s="473"/>
      <c r="HVF98" s="473"/>
      <c r="HVG98" s="473"/>
      <c r="HVH98" s="473"/>
      <c r="HVI98" s="473"/>
      <c r="HVJ98" s="473"/>
      <c r="HVK98" s="473"/>
      <c r="HVL98" s="473"/>
      <c r="HVM98" s="473"/>
      <c r="HVN98" s="473"/>
      <c r="HVO98" s="473"/>
      <c r="HVP98" s="473"/>
      <c r="HVQ98" s="473"/>
      <c r="HVR98" s="473"/>
      <c r="HVS98" s="473"/>
      <c r="HVT98" s="473"/>
      <c r="HVU98" s="473"/>
      <c r="HVV98" s="473"/>
      <c r="HVW98" s="473"/>
      <c r="HVX98" s="473"/>
      <c r="HVY98" s="473"/>
      <c r="HVZ98" s="473"/>
      <c r="HWA98" s="473"/>
      <c r="HWB98" s="473"/>
      <c r="HWC98" s="473"/>
      <c r="HWD98" s="473"/>
      <c r="HWE98" s="473"/>
      <c r="HWF98" s="473"/>
      <c r="HWG98" s="473"/>
      <c r="HWH98" s="473"/>
      <c r="HWI98" s="473"/>
      <c r="HWJ98" s="473"/>
      <c r="HWK98" s="473"/>
      <c r="HWL98" s="473"/>
      <c r="HWM98" s="473"/>
      <c r="HWN98" s="473"/>
      <c r="HWO98" s="473"/>
      <c r="HWP98" s="473"/>
      <c r="HWQ98" s="473"/>
      <c r="HWR98" s="473"/>
      <c r="HWS98" s="473"/>
      <c r="HWT98" s="473"/>
      <c r="HWU98" s="473"/>
      <c r="HWV98" s="473"/>
      <c r="HWW98" s="473"/>
      <c r="HWX98" s="473"/>
      <c r="HWY98" s="473"/>
      <c r="HWZ98" s="473"/>
      <c r="HXA98" s="473"/>
      <c r="HXB98" s="473"/>
      <c r="HXC98" s="473"/>
      <c r="HXD98" s="473"/>
      <c r="HXE98" s="473"/>
      <c r="HXF98" s="473"/>
      <c r="HXG98" s="473"/>
      <c r="HXH98" s="473"/>
      <c r="HXI98" s="473"/>
      <c r="HXJ98" s="473"/>
      <c r="HXK98" s="473"/>
      <c r="HXL98" s="473"/>
      <c r="HXM98" s="473"/>
      <c r="HXN98" s="473"/>
      <c r="HXO98" s="473"/>
      <c r="HXP98" s="473"/>
      <c r="HXQ98" s="473"/>
      <c r="HXR98" s="473"/>
      <c r="HXS98" s="473"/>
      <c r="HXT98" s="473"/>
      <c r="HXU98" s="473"/>
      <c r="HXV98" s="473"/>
      <c r="HXW98" s="473"/>
      <c r="HXX98" s="473"/>
      <c r="HXY98" s="473"/>
      <c r="HXZ98" s="473"/>
      <c r="HYA98" s="473"/>
      <c r="HYB98" s="473"/>
      <c r="HYC98" s="473"/>
      <c r="HYD98" s="473"/>
      <c r="HYE98" s="473"/>
      <c r="HYF98" s="473"/>
      <c r="HYG98" s="473"/>
      <c r="HYH98" s="473"/>
      <c r="HYI98" s="473"/>
      <c r="HYJ98" s="473"/>
      <c r="HYK98" s="473"/>
      <c r="HYL98" s="473"/>
      <c r="HYM98" s="473"/>
      <c r="HYN98" s="473"/>
      <c r="HYO98" s="473"/>
      <c r="HYP98" s="473"/>
      <c r="HYQ98" s="473"/>
      <c r="HYR98" s="473"/>
      <c r="HYS98" s="473"/>
      <c r="HYT98" s="473"/>
      <c r="HYU98" s="473"/>
      <c r="HYV98" s="473"/>
      <c r="HYW98" s="473"/>
      <c r="HYX98" s="473"/>
      <c r="HYY98" s="473"/>
      <c r="HYZ98" s="473"/>
      <c r="HZA98" s="473"/>
      <c r="HZB98" s="473"/>
      <c r="HZC98" s="473"/>
      <c r="HZD98" s="473"/>
      <c r="HZE98" s="473"/>
      <c r="HZF98" s="473"/>
      <c r="HZG98" s="473"/>
      <c r="HZH98" s="473"/>
      <c r="HZI98" s="473"/>
      <c r="HZJ98" s="473"/>
      <c r="HZK98" s="473"/>
      <c r="HZL98" s="473"/>
      <c r="HZM98" s="473"/>
      <c r="HZN98" s="473"/>
      <c r="HZO98" s="473"/>
      <c r="HZP98" s="473"/>
      <c r="HZQ98" s="473"/>
      <c r="HZR98" s="473"/>
      <c r="HZS98" s="473"/>
      <c r="HZT98" s="473"/>
      <c r="HZU98" s="473"/>
      <c r="HZV98" s="473"/>
      <c r="HZW98" s="473"/>
      <c r="HZX98" s="473"/>
      <c r="HZY98" s="473"/>
      <c r="HZZ98" s="473"/>
      <c r="IAA98" s="473"/>
      <c r="IAB98" s="473"/>
      <c r="IAC98" s="473"/>
      <c r="IAD98" s="473"/>
      <c r="IAE98" s="473"/>
      <c r="IAF98" s="473"/>
      <c r="IAG98" s="473"/>
      <c r="IAH98" s="473"/>
      <c r="IAI98" s="473"/>
      <c r="IAJ98" s="473"/>
      <c r="IAK98" s="473"/>
      <c r="IAL98" s="473"/>
      <c r="IAM98" s="473"/>
      <c r="IAN98" s="473"/>
      <c r="IAO98" s="473"/>
      <c r="IAP98" s="473"/>
      <c r="IAQ98" s="473"/>
      <c r="IAR98" s="473"/>
      <c r="IAS98" s="473"/>
      <c r="IAT98" s="473"/>
      <c r="IAU98" s="473"/>
      <c r="IAV98" s="473"/>
      <c r="IAW98" s="473"/>
      <c r="IAX98" s="473"/>
      <c r="IAY98" s="473"/>
      <c r="IAZ98" s="473"/>
      <c r="IBA98" s="473"/>
      <c r="IBB98" s="473"/>
      <c r="IBC98" s="473"/>
      <c r="IBD98" s="473"/>
      <c r="IBE98" s="473"/>
      <c r="IBF98" s="473"/>
      <c r="IBG98" s="473"/>
      <c r="IBH98" s="473"/>
      <c r="IBI98" s="473"/>
      <c r="IBJ98" s="473"/>
      <c r="IBK98" s="473"/>
      <c r="IBL98" s="473"/>
      <c r="IBM98" s="473"/>
      <c r="IBN98" s="473"/>
      <c r="IBO98" s="473"/>
      <c r="IBP98" s="473"/>
      <c r="IBQ98" s="473"/>
      <c r="IBR98" s="473"/>
      <c r="IBS98" s="473"/>
      <c r="IBT98" s="473"/>
      <c r="IBU98" s="473"/>
      <c r="IBV98" s="473"/>
      <c r="IBW98" s="473"/>
      <c r="IBX98" s="473"/>
      <c r="IBY98" s="473"/>
      <c r="IBZ98" s="473"/>
      <c r="ICA98" s="473"/>
      <c r="ICB98" s="473"/>
      <c r="ICC98" s="473"/>
      <c r="ICD98" s="473"/>
      <c r="ICE98" s="473"/>
      <c r="ICF98" s="473"/>
      <c r="ICG98" s="473"/>
      <c r="ICH98" s="473"/>
      <c r="ICI98" s="473"/>
      <c r="ICJ98" s="473"/>
      <c r="ICK98" s="473"/>
      <c r="ICL98" s="473"/>
      <c r="ICM98" s="473"/>
      <c r="ICN98" s="473"/>
      <c r="ICO98" s="473"/>
      <c r="ICP98" s="473"/>
      <c r="ICQ98" s="473"/>
      <c r="ICR98" s="473"/>
      <c r="ICS98" s="473"/>
      <c r="ICT98" s="473"/>
      <c r="ICU98" s="473"/>
      <c r="ICV98" s="473"/>
      <c r="ICW98" s="473"/>
      <c r="ICX98" s="473"/>
      <c r="ICY98" s="473"/>
      <c r="ICZ98" s="473"/>
      <c r="IDA98" s="473"/>
      <c r="IDB98" s="473"/>
      <c r="IDC98" s="473"/>
      <c r="IDD98" s="473"/>
      <c r="IDE98" s="473"/>
      <c r="IDF98" s="473"/>
      <c r="IDG98" s="473"/>
      <c r="IDH98" s="473"/>
      <c r="IDI98" s="473"/>
      <c r="IDJ98" s="473"/>
      <c r="IDK98" s="473"/>
      <c r="IDL98" s="473"/>
      <c r="IDM98" s="473"/>
      <c r="IDN98" s="473"/>
      <c r="IDO98" s="473"/>
      <c r="IDP98" s="473"/>
      <c r="IDQ98" s="473"/>
      <c r="IDR98" s="473"/>
      <c r="IDS98" s="473"/>
      <c r="IDT98" s="473"/>
      <c r="IDU98" s="473"/>
      <c r="IDV98" s="473"/>
      <c r="IDW98" s="473"/>
      <c r="IDX98" s="473"/>
      <c r="IDY98" s="473"/>
      <c r="IDZ98" s="473"/>
      <c r="IEA98" s="473"/>
      <c r="IEB98" s="473"/>
      <c r="IEC98" s="473"/>
      <c r="IED98" s="473"/>
      <c r="IEE98" s="473"/>
      <c r="IEF98" s="473"/>
      <c r="IEG98" s="473"/>
      <c r="IEH98" s="473"/>
      <c r="IEI98" s="473"/>
      <c r="IEJ98" s="473"/>
      <c r="IEK98" s="473"/>
      <c r="IEL98" s="473"/>
      <c r="IEM98" s="473"/>
      <c r="IEN98" s="473"/>
      <c r="IEO98" s="473"/>
      <c r="IEP98" s="473"/>
      <c r="IEQ98" s="473"/>
      <c r="IER98" s="473"/>
      <c r="IES98" s="473"/>
      <c r="IET98" s="473"/>
      <c r="IEU98" s="473"/>
      <c r="IEV98" s="473"/>
      <c r="IEW98" s="473"/>
      <c r="IEX98" s="473"/>
      <c r="IEY98" s="473"/>
      <c r="IEZ98" s="473"/>
      <c r="IFA98" s="473"/>
      <c r="IFB98" s="473"/>
      <c r="IFC98" s="473"/>
      <c r="IFD98" s="473"/>
      <c r="IFE98" s="473"/>
      <c r="IFF98" s="473"/>
      <c r="IFG98" s="473"/>
      <c r="IFH98" s="473"/>
      <c r="IFI98" s="473"/>
      <c r="IFJ98" s="473"/>
      <c r="IFK98" s="473"/>
      <c r="IFL98" s="473"/>
      <c r="IFM98" s="473"/>
      <c r="IFN98" s="473"/>
      <c r="IFO98" s="473"/>
      <c r="IFP98" s="473"/>
      <c r="IFQ98" s="473"/>
      <c r="IFR98" s="473"/>
      <c r="IFS98" s="473"/>
      <c r="IFT98" s="473"/>
      <c r="IFU98" s="473"/>
      <c r="IFV98" s="473"/>
      <c r="IFW98" s="473"/>
      <c r="IFX98" s="473"/>
      <c r="IFY98" s="473"/>
      <c r="IFZ98" s="473"/>
      <c r="IGA98" s="473"/>
      <c r="IGB98" s="473"/>
      <c r="IGC98" s="473"/>
      <c r="IGD98" s="473"/>
      <c r="IGE98" s="473"/>
      <c r="IGF98" s="473"/>
      <c r="IGG98" s="473"/>
      <c r="IGH98" s="473"/>
      <c r="IGI98" s="473"/>
      <c r="IGJ98" s="473"/>
      <c r="IGK98" s="473"/>
      <c r="IGL98" s="473"/>
      <c r="IGM98" s="473"/>
      <c r="IGN98" s="473"/>
      <c r="IGO98" s="473"/>
      <c r="IGP98" s="473"/>
      <c r="IGQ98" s="473"/>
      <c r="IGR98" s="473"/>
      <c r="IGS98" s="473"/>
      <c r="IGT98" s="473"/>
      <c r="IGU98" s="473"/>
      <c r="IGV98" s="473"/>
      <c r="IGW98" s="473"/>
      <c r="IGX98" s="473"/>
      <c r="IGY98" s="473"/>
      <c r="IGZ98" s="473"/>
      <c r="IHA98" s="473"/>
      <c r="IHB98" s="473"/>
      <c r="IHC98" s="473"/>
      <c r="IHD98" s="473"/>
      <c r="IHE98" s="473"/>
      <c r="IHF98" s="473"/>
      <c r="IHG98" s="473"/>
      <c r="IHH98" s="473"/>
      <c r="IHI98" s="473"/>
      <c r="IHJ98" s="473"/>
      <c r="IHK98" s="473"/>
      <c r="IHL98" s="473"/>
      <c r="IHM98" s="473"/>
      <c r="IHN98" s="473"/>
      <c r="IHO98" s="473"/>
      <c r="IHP98" s="473"/>
      <c r="IHQ98" s="473"/>
      <c r="IHR98" s="473"/>
      <c r="IHS98" s="473"/>
      <c r="IHT98" s="473"/>
      <c r="IHU98" s="473"/>
      <c r="IHV98" s="473"/>
      <c r="IHW98" s="473"/>
      <c r="IHX98" s="473"/>
      <c r="IHY98" s="473"/>
      <c r="IHZ98" s="473"/>
      <c r="IIA98" s="473"/>
      <c r="IIB98" s="473"/>
      <c r="IIC98" s="473"/>
      <c r="IID98" s="473"/>
      <c r="IIE98" s="473"/>
      <c r="IIF98" s="473"/>
      <c r="IIG98" s="473"/>
      <c r="IIH98" s="473"/>
      <c r="III98" s="473"/>
      <c r="IIJ98" s="473"/>
      <c r="IIK98" s="473"/>
      <c r="IIL98" s="473"/>
      <c r="IIM98" s="473"/>
      <c r="IIN98" s="473"/>
      <c r="IIO98" s="473"/>
      <c r="IIP98" s="473"/>
      <c r="IIQ98" s="473"/>
      <c r="IIR98" s="473"/>
      <c r="IIS98" s="473"/>
      <c r="IIT98" s="473"/>
      <c r="IIU98" s="473"/>
      <c r="IIV98" s="473"/>
      <c r="IIW98" s="473"/>
      <c r="IIX98" s="473"/>
      <c r="IIY98" s="473"/>
      <c r="IIZ98" s="473"/>
      <c r="IJA98" s="473"/>
      <c r="IJB98" s="473"/>
      <c r="IJC98" s="473"/>
      <c r="IJD98" s="473"/>
      <c r="IJE98" s="473"/>
      <c r="IJF98" s="473"/>
      <c r="IJG98" s="473"/>
      <c r="IJH98" s="473"/>
      <c r="IJI98" s="473"/>
      <c r="IJJ98" s="473"/>
      <c r="IJK98" s="473"/>
      <c r="IJL98" s="473"/>
      <c r="IJM98" s="473"/>
      <c r="IJN98" s="473"/>
      <c r="IJO98" s="473"/>
      <c r="IJP98" s="473"/>
      <c r="IJQ98" s="473"/>
      <c r="IJR98" s="473"/>
      <c r="IJS98" s="473"/>
      <c r="IJT98" s="473"/>
      <c r="IJU98" s="473"/>
      <c r="IJV98" s="473"/>
      <c r="IJW98" s="473"/>
      <c r="IJX98" s="473"/>
      <c r="IJY98" s="473"/>
      <c r="IJZ98" s="473"/>
      <c r="IKA98" s="473"/>
      <c r="IKB98" s="473"/>
      <c r="IKC98" s="473"/>
      <c r="IKD98" s="473"/>
      <c r="IKE98" s="473"/>
      <c r="IKF98" s="473"/>
      <c r="IKG98" s="473"/>
      <c r="IKH98" s="473"/>
      <c r="IKI98" s="473"/>
      <c r="IKJ98" s="473"/>
      <c r="IKK98" s="473"/>
      <c r="IKL98" s="473"/>
      <c r="IKM98" s="473"/>
      <c r="IKN98" s="473"/>
      <c r="IKO98" s="473"/>
      <c r="IKP98" s="473"/>
      <c r="IKQ98" s="473"/>
      <c r="IKR98" s="473"/>
      <c r="IKS98" s="473"/>
      <c r="IKT98" s="473"/>
      <c r="IKU98" s="473"/>
      <c r="IKV98" s="473"/>
      <c r="IKW98" s="473"/>
      <c r="IKX98" s="473"/>
      <c r="IKY98" s="473"/>
      <c r="IKZ98" s="473"/>
      <c r="ILA98" s="473"/>
      <c r="ILB98" s="473"/>
      <c r="ILC98" s="473"/>
      <c r="ILD98" s="473"/>
      <c r="ILE98" s="473"/>
      <c r="ILF98" s="473"/>
      <c r="ILG98" s="473"/>
      <c r="ILH98" s="473"/>
      <c r="ILI98" s="473"/>
      <c r="ILJ98" s="473"/>
      <c r="ILK98" s="473"/>
      <c r="ILL98" s="473"/>
      <c r="ILM98" s="473"/>
      <c r="ILN98" s="473"/>
      <c r="ILO98" s="473"/>
      <c r="ILP98" s="473"/>
      <c r="ILQ98" s="473"/>
      <c r="ILR98" s="473"/>
      <c r="ILS98" s="473"/>
      <c r="ILT98" s="473"/>
      <c r="ILU98" s="473"/>
      <c r="ILV98" s="473"/>
      <c r="ILW98" s="473"/>
      <c r="ILX98" s="473"/>
      <c r="ILY98" s="473"/>
      <c r="ILZ98" s="473"/>
      <c r="IMA98" s="473"/>
      <c r="IMB98" s="473"/>
      <c r="IMC98" s="473"/>
      <c r="IMD98" s="473"/>
      <c r="IME98" s="473"/>
      <c r="IMF98" s="473"/>
      <c r="IMG98" s="473"/>
      <c r="IMH98" s="473"/>
      <c r="IMI98" s="473"/>
      <c r="IMJ98" s="473"/>
      <c r="IMK98" s="473"/>
      <c r="IML98" s="473"/>
      <c r="IMM98" s="473"/>
      <c r="IMN98" s="473"/>
      <c r="IMO98" s="473"/>
      <c r="IMP98" s="473"/>
      <c r="IMQ98" s="473"/>
      <c r="IMR98" s="473"/>
      <c r="IMS98" s="473"/>
      <c r="IMT98" s="473"/>
      <c r="IMU98" s="473"/>
      <c r="IMV98" s="473"/>
      <c r="IMW98" s="473"/>
      <c r="IMX98" s="473"/>
      <c r="IMY98" s="473"/>
      <c r="IMZ98" s="473"/>
      <c r="INA98" s="473"/>
      <c r="INB98" s="473"/>
      <c r="INC98" s="473"/>
      <c r="IND98" s="473"/>
      <c r="INE98" s="473"/>
      <c r="INF98" s="473"/>
      <c r="ING98" s="473"/>
      <c r="INH98" s="473"/>
      <c r="INI98" s="473"/>
      <c r="INJ98" s="473"/>
      <c r="INK98" s="473"/>
      <c r="INL98" s="473"/>
      <c r="INM98" s="473"/>
      <c r="INN98" s="473"/>
      <c r="INO98" s="473"/>
      <c r="INP98" s="473"/>
      <c r="INQ98" s="473"/>
      <c r="INR98" s="473"/>
      <c r="INS98" s="473"/>
      <c r="INT98" s="473"/>
      <c r="INU98" s="473"/>
      <c r="INV98" s="473"/>
      <c r="INW98" s="473"/>
      <c r="INX98" s="473"/>
      <c r="INY98" s="473"/>
      <c r="INZ98" s="473"/>
      <c r="IOA98" s="473"/>
      <c r="IOB98" s="473"/>
      <c r="IOC98" s="473"/>
      <c r="IOD98" s="473"/>
      <c r="IOE98" s="473"/>
      <c r="IOF98" s="473"/>
      <c r="IOG98" s="473"/>
      <c r="IOH98" s="473"/>
      <c r="IOI98" s="473"/>
      <c r="IOJ98" s="473"/>
      <c r="IOK98" s="473"/>
      <c r="IOL98" s="473"/>
      <c r="IOM98" s="473"/>
      <c r="ION98" s="473"/>
      <c r="IOO98" s="473"/>
      <c r="IOP98" s="473"/>
      <c r="IOQ98" s="473"/>
      <c r="IOR98" s="473"/>
      <c r="IOS98" s="473"/>
      <c r="IOT98" s="473"/>
      <c r="IOU98" s="473"/>
      <c r="IOV98" s="473"/>
      <c r="IOW98" s="473"/>
      <c r="IOX98" s="473"/>
      <c r="IOY98" s="473"/>
      <c r="IOZ98" s="473"/>
      <c r="IPA98" s="473"/>
      <c r="IPB98" s="473"/>
      <c r="IPC98" s="473"/>
      <c r="IPD98" s="473"/>
      <c r="IPE98" s="473"/>
      <c r="IPF98" s="473"/>
      <c r="IPG98" s="473"/>
      <c r="IPH98" s="473"/>
      <c r="IPI98" s="473"/>
      <c r="IPJ98" s="473"/>
      <c r="IPK98" s="473"/>
      <c r="IPL98" s="473"/>
      <c r="IPM98" s="473"/>
      <c r="IPN98" s="473"/>
      <c r="IPO98" s="473"/>
      <c r="IPP98" s="473"/>
      <c r="IPQ98" s="473"/>
      <c r="IPR98" s="473"/>
      <c r="IPS98" s="473"/>
      <c r="IPT98" s="473"/>
      <c r="IPU98" s="473"/>
      <c r="IPV98" s="473"/>
      <c r="IPW98" s="473"/>
      <c r="IPX98" s="473"/>
      <c r="IPY98" s="473"/>
      <c r="IPZ98" s="473"/>
      <c r="IQA98" s="473"/>
      <c r="IQB98" s="473"/>
      <c r="IQC98" s="473"/>
      <c r="IQD98" s="473"/>
      <c r="IQE98" s="473"/>
      <c r="IQF98" s="473"/>
      <c r="IQG98" s="473"/>
      <c r="IQH98" s="473"/>
      <c r="IQI98" s="473"/>
      <c r="IQJ98" s="473"/>
      <c r="IQK98" s="473"/>
      <c r="IQL98" s="473"/>
      <c r="IQM98" s="473"/>
      <c r="IQN98" s="473"/>
      <c r="IQO98" s="473"/>
      <c r="IQP98" s="473"/>
      <c r="IQQ98" s="473"/>
      <c r="IQR98" s="473"/>
      <c r="IQS98" s="473"/>
      <c r="IQT98" s="473"/>
      <c r="IQU98" s="473"/>
      <c r="IQV98" s="473"/>
      <c r="IQW98" s="473"/>
      <c r="IQX98" s="473"/>
      <c r="IQY98" s="473"/>
      <c r="IQZ98" s="473"/>
      <c r="IRA98" s="473"/>
      <c r="IRB98" s="473"/>
      <c r="IRC98" s="473"/>
      <c r="IRD98" s="473"/>
      <c r="IRE98" s="473"/>
      <c r="IRF98" s="473"/>
      <c r="IRG98" s="473"/>
      <c r="IRH98" s="473"/>
      <c r="IRI98" s="473"/>
      <c r="IRJ98" s="473"/>
      <c r="IRK98" s="473"/>
      <c r="IRL98" s="473"/>
      <c r="IRM98" s="473"/>
      <c r="IRN98" s="473"/>
      <c r="IRO98" s="473"/>
      <c r="IRP98" s="473"/>
      <c r="IRQ98" s="473"/>
      <c r="IRR98" s="473"/>
      <c r="IRS98" s="473"/>
      <c r="IRT98" s="473"/>
      <c r="IRU98" s="473"/>
      <c r="IRV98" s="473"/>
      <c r="IRW98" s="473"/>
      <c r="IRX98" s="473"/>
      <c r="IRY98" s="473"/>
      <c r="IRZ98" s="473"/>
      <c r="ISA98" s="473"/>
      <c r="ISB98" s="473"/>
      <c r="ISC98" s="473"/>
      <c r="ISD98" s="473"/>
      <c r="ISE98" s="473"/>
      <c r="ISF98" s="473"/>
      <c r="ISG98" s="473"/>
      <c r="ISH98" s="473"/>
      <c r="ISI98" s="473"/>
      <c r="ISJ98" s="473"/>
      <c r="ISK98" s="473"/>
      <c r="ISL98" s="473"/>
      <c r="ISM98" s="473"/>
      <c r="ISN98" s="473"/>
      <c r="ISO98" s="473"/>
      <c r="ISP98" s="473"/>
      <c r="ISQ98" s="473"/>
      <c r="ISR98" s="473"/>
      <c r="ISS98" s="473"/>
      <c r="IST98" s="473"/>
      <c r="ISU98" s="473"/>
      <c r="ISV98" s="473"/>
      <c r="ISW98" s="473"/>
      <c r="ISX98" s="473"/>
      <c r="ISY98" s="473"/>
      <c r="ISZ98" s="473"/>
      <c r="ITA98" s="473"/>
      <c r="ITB98" s="473"/>
      <c r="ITC98" s="473"/>
      <c r="ITD98" s="473"/>
      <c r="ITE98" s="473"/>
      <c r="ITF98" s="473"/>
      <c r="ITG98" s="473"/>
      <c r="ITH98" s="473"/>
      <c r="ITI98" s="473"/>
      <c r="ITJ98" s="473"/>
      <c r="ITK98" s="473"/>
      <c r="ITL98" s="473"/>
      <c r="ITM98" s="473"/>
      <c r="ITN98" s="473"/>
      <c r="ITO98" s="473"/>
      <c r="ITP98" s="473"/>
      <c r="ITQ98" s="473"/>
      <c r="ITR98" s="473"/>
      <c r="ITS98" s="473"/>
      <c r="ITT98" s="473"/>
      <c r="ITU98" s="473"/>
      <c r="ITV98" s="473"/>
      <c r="ITW98" s="473"/>
      <c r="ITX98" s="473"/>
      <c r="ITY98" s="473"/>
      <c r="ITZ98" s="473"/>
      <c r="IUA98" s="473"/>
      <c r="IUB98" s="473"/>
      <c r="IUC98" s="473"/>
      <c r="IUD98" s="473"/>
      <c r="IUE98" s="473"/>
      <c r="IUF98" s="473"/>
      <c r="IUG98" s="473"/>
      <c r="IUH98" s="473"/>
      <c r="IUI98" s="473"/>
      <c r="IUJ98" s="473"/>
      <c r="IUK98" s="473"/>
      <c r="IUL98" s="473"/>
      <c r="IUM98" s="473"/>
      <c r="IUN98" s="473"/>
      <c r="IUO98" s="473"/>
      <c r="IUP98" s="473"/>
      <c r="IUQ98" s="473"/>
      <c r="IUR98" s="473"/>
      <c r="IUS98" s="473"/>
      <c r="IUT98" s="473"/>
      <c r="IUU98" s="473"/>
      <c r="IUV98" s="473"/>
      <c r="IUW98" s="473"/>
      <c r="IUX98" s="473"/>
      <c r="IUY98" s="473"/>
      <c r="IUZ98" s="473"/>
      <c r="IVA98" s="473"/>
      <c r="IVB98" s="473"/>
      <c r="IVC98" s="473"/>
      <c r="IVD98" s="473"/>
      <c r="IVE98" s="473"/>
      <c r="IVF98" s="473"/>
      <c r="IVG98" s="473"/>
      <c r="IVH98" s="473"/>
      <c r="IVI98" s="473"/>
      <c r="IVJ98" s="473"/>
      <c r="IVK98" s="473"/>
      <c r="IVL98" s="473"/>
      <c r="IVM98" s="473"/>
      <c r="IVN98" s="473"/>
      <c r="IVO98" s="473"/>
      <c r="IVP98" s="473"/>
      <c r="IVQ98" s="473"/>
      <c r="IVR98" s="473"/>
      <c r="IVS98" s="473"/>
      <c r="IVT98" s="473"/>
      <c r="IVU98" s="473"/>
      <c r="IVV98" s="473"/>
      <c r="IVW98" s="473"/>
      <c r="IVX98" s="473"/>
      <c r="IVY98" s="473"/>
      <c r="IVZ98" s="473"/>
      <c r="IWA98" s="473"/>
      <c r="IWB98" s="473"/>
      <c r="IWC98" s="473"/>
      <c r="IWD98" s="473"/>
      <c r="IWE98" s="473"/>
      <c r="IWF98" s="473"/>
      <c r="IWG98" s="473"/>
      <c r="IWH98" s="473"/>
      <c r="IWI98" s="473"/>
      <c r="IWJ98" s="473"/>
      <c r="IWK98" s="473"/>
      <c r="IWL98" s="473"/>
      <c r="IWM98" s="473"/>
      <c r="IWN98" s="473"/>
      <c r="IWO98" s="473"/>
      <c r="IWP98" s="473"/>
      <c r="IWQ98" s="473"/>
      <c r="IWR98" s="473"/>
      <c r="IWS98" s="473"/>
      <c r="IWT98" s="473"/>
      <c r="IWU98" s="473"/>
      <c r="IWV98" s="473"/>
      <c r="IWW98" s="473"/>
      <c r="IWX98" s="473"/>
      <c r="IWY98" s="473"/>
      <c r="IWZ98" s="473"/>
      <c r="IXA98" s="473"/>
      <c r="IXB98" s="473"/>
      <c r="IXC98" s="473"/>
      <c r="IXD98" s="473"/>
      <c r="IXE98" s="473"/>
      <c r="IXF98" s="473"/>
      <c r="IXG98" s="473"/>
      <c r="IXH98" s="473"/>
      <c r="IXI98" s="473"/>
      <c r="IXJ98" s="473"/>
      <c r="IXK98" s="473"/>
      <c r="IXL98" s="473"/>
      <c r="IXM98" s="473"/>
      <c r="IXN98" s="473"/>
      <c r="IXO98" s="473"/>
      <c r="IXP98" s="473"/>
      <c r="IXQ98" s="473"/>
      <c r="IXR98" s="473"/>
      <c r="IXS98" s="473"/>
      <c r="IXT98" s="473"/>
      <c r="IXU98" s="473"/>
      <c r="IXV98" s="473"/>
      <c r="IXW98" s="473"/>
      <c r="IXX98" s="473"/>
      <c r="IXY98" s="473"/>
      <c r="IXZ98" s="473"/>
      <c r="IYA98" s="473"/>
      <c r="IYB98" s="473"/>
      <c r="IYC98" s="473"/>
      <c r="IYD98" s="473"/>
      <c r="IYE98" s="473"/>
      <c r="IYF98" s="473"/>
      <c r="IYG98" s="473"/>
      <c r="IYH98" s="473"/>
      <c r="IYI98" s="473"/>
      <c r="IYJ98" s="473"/>
      <c r="IYK98" s="473"/>
      <c r="IYL98" s="473"/>
      <c r="IYM98" s="473"/>
      <c r="IYN98" s="473"/>
      <c r="IYO98" s="473"/>
      <c r="IYP98" s="473"/>
      <c r="IYQ98" s="473"/>
      <c r="IYR98" s="473"/>
      <c r="IYS98" s="473"/>
      <c r="IYT98" s="473"/>
      <c r="IYU98" s="473"/>
      <c r="IYV98" s="473"/>
      <c r="IYW98" s="473"/>
      <c r="IYX98" s="473"/>
      <c r="IYY98" s="473"/>
      <c r="IYZ98" s="473"/>
      <c r="IZA98" s="473"/>
      <c r="IZB98" s="473"/>
      <c r="IZC98" s="473"/>
      <c r="IZD98" s="473"/>
      <c r="IZE98" s="473"/>
      <c r="IZF98" s="473"/>
      <c r="IZG98" s="473"/>
      <c r="IZH98" s="473"/>
      <c r="IZI98" s="473"/>
      <c r="IZJ98" s="473"/>
      <c r="IZK98" s="473"/>
      <c r="IZL98" s="473"/>
      <c r="IZM98" s="473"/>
      <c r="IZN98" s="473"/>
      <c r="IZO98" s="473"/>
      <c r="IZP98" s="473"/>
      <c r="IZQ98" s="473"/>
      <c r="IZR98" s="473"/>
      <c r="IZS98" s="473"/>
      <c r="IZT98" s="473"/>
      <c r="IZU98" s="473"/>
      <c r="IZV98" s="473"/>
      <c r="IZW98" s="473"/>
      <c r="IZX98" s="473"/>
      <c r="IZY98" s="473"/>
      <c r="IZZ98" s="473"/>
      <c r="JAA98" s="473"/>
      <c r="JAB98" s="473"/>
      <c r="JAC98" s="473"/>
      <c r="JAD98" s="473"/>
      <c r="JAE98" s="473"/>
      <c r="JAF98" s="473"/>
      <c r="JAG98" s="473"/>
      <c r="JAH98" s="473"/>
      <c r="JAI98" s="473"/>
      <c r="JAJ98" s="473"/>
      <c r="JAK98" s="473"/>
      <c r="JAL98" s="473"/>
      <c r="JAM98" s="473"/>
      <c r="JAN98" s="473"/>
      <c r="JAO98" s="473"/>
      <c r="JAP98" s="473"/>
      <c r="JAQ98" s="473"/>
      <c r="JAR98" s="473"/>
      <c r="JAS98" s="473"/>
      <c r="JAT98" s="473"/>
      <c r="JAU98" s="473"/>
      <c r="JAV98" s="473"/>
      <c r="JAW98" s="473"/>
      <c r="JAX98" s="473"/>
      <c r="JAY98" s="473"/>
      <c r="JAZ98" s="473"/>
      <c r="JBA98" s="473"/>
      <c r="JBB98" s="473"/>
      <c r="JBC98" s="473"/>
      <c r="JBD98" s="473"/>
      <c r="JBE98" s="473"/>
      <c r="JBF98" s="473"/>
      <c r="JBG98" s="473"/>
      <c r="JBH98" s="473"/>
      <c r="JBI98" s="473"/>
      <c r="JBJ98" s="473"/>
      <c r="JBK98" s="473"/>
      <c r="JBL98" s="473"/>
      <c r="JBM98" s="473"/>
      <c r="JBN98" s="473"/>
      <c r="JBO98" s="473"/>
      <c r="JBP98" s="473"/>
      <c r="JBQ98" s="473"/>
      <c r="JBR98" s="473"/>
      <c r="JBS98" s="473"/>
      <c r="JBT98" s="473"/>
      <c r="JBU98" s="473"/>
      <c r="JBV98" s="473"/>
      <c r="JBW98" s="473"/>
      <c r="JBX98" s="473"/>
      <c r="JBY98" s="473"/>
      <c r="JBZ98" s="473"/>
      <c r="JCA98" s="473"/>
      <c r="JCB98" s="473"/>
      <c r="JCC98" s="473"/>
      <c r="JCD98" s="473"/>
      <c r="JCE98" s="473"/>
      <c r="JCF98" s="473"/>
      <c r="JCG98" s="473"/>
      <c r="JCH98" s="473"/>
      <c r="JCI98" s="473"/>
      <c r="JCJ98" s="473"/>
      <c r="JCK98" s="473"/>
      <c r="JCL98" s="473"/>
      <c r="JCM98" s="473"/>
      <c r="JCN98" s="473"/>
      <c r="JCO98" s="473"/>
      <c r="JCP98" s="473"/>
      <c r="JCQ98" s="473"/>
      <c r="JCR98" s="473"/>
      <c r="JCS98" s="473"/>
      <c r="JCT98" s="473"/>
      <c r="JCU98" s="473"/>
      <c r="JCV98" s="473"/>
      <c r="JCW98" s="473"/>
      <c r="JCX98" s="473"/>
      <c r="JCY98" s="473"/>
      <c r="JCZ98" s="473"/>
      <c r="JDA98" s="473"/>
      <c r="JDB98" s="473"/>
      <c r="JDC98" s="473"/>
      <c r="JDD98" s="473"/>
      <c r="JDE98" s="473"/>
      <c r="JDF98" s="473"/>
      <c r="JDG98" s="473"/>
      <c r="JDH98" s="473"/>
      <c r="JDI98" s="473"/>
      <c r="JDJ98" s="473"/>
      <c r="JDK98" s="473"/>
      <c r="JDL98" s="473"/>
      <c r="JDM98" s="473"/>
      <c r="JDN98" s="473"/>
      <c r="JDO98" s="473"/>
      <c r="JDP98" s="473"/>
      <c r="JDQ98" s="473"/>
      <c r="JDR98" s="473"/>
      <c r="JDS98" s="473"/>
      <c r="JDT98" s="473"/>
      <c r="JDU98" s="473"/>
      <c r="JDV98" s="473"/>
      <c r="JDW98" s="473"/>
      <c r="JDX98" s="473"/>
      <c r="JDY98" s="473"/>
      <c r="JDZ98" s="473"/>
      <c r="JEA98" s="473"/>
      <c r="JEB98" s="473"/>
      <c r="JEC98" s="473"/>
      <c r="JED98" s="473"/>
      <c r="JEE98" s="473"/>
      <c r="JEF98" s="473"/>
      <c r="JEG98" s="473"/>
      <c r="JEH98" s="473"/>
      <c r="JEI98" s="473"/>
      <c r="JEJ98" s="473"/>
      <c r="JEK98" s="473"/>
      <c r="JEL98" s="473"/>
      <c r="JEM98" s="473"/>
      <c r="JEN98" s="473"/>
      <c r="JEO98" s="473"/>
      <c r="JEP98" s="473"/>
      <c r="JEQ98" s="473"/>
      <c r="JER98" s="473"/>
      <c r="JES98" s="473"/>
      <c r="JET98" s="473"/>
      <c r="JEU98" s="473"/>
      <c r="JEV98" s="473"/>
      <c r="JEW98" s="473"/>
      <c r="JEX98" s="473"/>
      <c r="JEY98" s="473"/>
      <c r="JEZ98" s="473"/>
      <c r="JFA98" s="473"/>
      <c r="JFB98" s="473"/>
      <c r="JFC98" s="473"/>
      <c r="JFD98" s="473"/>
      <c r="JFE98" s="473"/>
      <c r="JFF98" s="473"/>
      <c r="JFG98" s="473"/>
      <c r="JFH98" s="473"/>
      <c r="JFI98" s="473"/>
      <c r="JFJ98" s="473"/>
      <c r="JFK98" s="473"/>
      <c r="JFL98" s="473"/>
      <c r="JFM98" s="473"/>
      <c r="JFN98" s="473"/>
      <c r="JFO98" s="473"/>
      <c r="JFP98" s="473"/>
      <c r="JFQ98" s="473"/>
      <c r="JFR98" s="473"/>
      <c r="JFS98" s="473"/>
      <c r="JFT98" s="473"/>
      <c r="JFU98" s="473"/>
      <c r="JFV98" s="473"/>
      <c r="JFW98" s="473"/>
      <c r="JFX98" s="473"/>
      <c r="JFY98" s="473"/>
      <c r="JFZ98" s="473"/>
      <c r="JGA98" s="473"/>
      <c r="JGB98" s="473"/>
      <c r="JGC98" s="473"/>
      <c r="JGD98" s="473"/>
      <c r="JGE98" s="473"/>
      <c r="JGF98" s="473"/>
      <c r="JGG98" s="473"/>
      <c r="JGH98" s="473"/>
      <c r="JGI98" s="473"/>
      <c r="JGJ98" s="473"/>
      <c r="JGK98" s="473"/>
      <c r="JGL98" s="473"/>
      <c r="JGM98" s="473"/>
      <c r="JGN98" s="473"/>
      <c r="JGO98" s="473"/>
      <c r="JGP98" s="473"/>
      <c r="JGQ98" s="473"/>
      <c r="JGR98" s="473"/>
      <c r="JGS98" s="473"/>
      <c r="JGT98" s="473"/>
      <c r="JGU98" s="473"/>
      <c r="JGV98" s="473"/>
      <c r="JGW98" s="473"/>
      <c r="JGX98" s="473"/>
      <c r="JGY98" s="473"/>
      <c r="JGZ98" s="473"/>
      <c r="JHA98" s="473"/>
      <c r="JHB98" s="473"/>
      <c r="JHC98" s="473"/>
      <c r="JHD98" s="473"/>
      <c r="JHE98" s="473"/>
      <c r="JHF98" s="473"/>
      <c r="JHG98" s="473"/>
      <c r="JHH98" s="473"/>
      <c r="JHI98" s="473"/>
      <c r="JHJ98" s="473"/>
      <c r="JHK98" s="473"/>
      <c r="JHL98" s="473"/>
      <c r="JHM98" s="473"/>
      <c r="JHN98" s="473"/>
      <c r="JHO98" s="473"/>
      <c r="JHP98" s="473"/>
      <c r="JHQ98" s="473"/>
      <c r="JHR98" s="473"/>
      <c r="JHS98" s="473"/>
      <c r="JHT98" s="473"/>
      <c r="JHU98" s="473"/>
      <c r="JHV98" s="473"/>
      <c r="JHW98" s="473"/>
      <c r="JHX98" s="473"/>
      <c r="JHY98" s="473"/>
      <c r="JHZ98" s="473"/>
      <c r="JIA98" s="473"/>
      <c r="JIB98" s="473"/>
      <c r="JIC98" s="473"/>
      <c r="JID98" s="473"/>
      <c r="JIE98" s="473"/>
      <c r="JIF98" s="473"/>
      <c r="JIG98" s="473"/>
      <c r="JIH98" s="473"/>
      <c r="JII98" s="473"/>
      <c r="JIJ98" s="473"/>
      <c r="JIK98" s="473"/>
      <c r="JIL98" s="473"/>
      <c r="JIM98" s="473"/>
      <c r="JIN98" s="473"/>
      <c r="JIO98" s="473"/>
      <c r="JIP98" s="473"/>
      <c r="JIQ98" s="473"/>
      <c r="JIR98" s="473"/>
      <c r="JIS98" s="473"/>
      <c r="JIT98" s="473"/>
      <c r="JIU98" s="473"/>
      <c r="JIV98" s="473"/>
      <c r="JIW98" s="473"/>
      <c r="JIX98" s="473"/>
      <c r="JIY98" s="473"/>
      <c r="JIZ98" s="473"/>
      <c r="JJA98" s="473"/>
      <c r="JJB98" s="473"/>
      <c r="JJC98" s="473"/>
      <c r="JJD98" s="473"/>
      <c r="JJE98" s="473"/>
      <c r="JJF98" s="473"/>
      <c r="JJG98" s="473"/>
      <c r="JJH98" s="473"/>
      <c r="JJI98" s="473"/>
      <c r="JJJ98" s="473"/>
      <c r="JJK98" s="473"/>
      <c r="JJL98" s="473"/>
      <c r="JJM98" s="473"/>
      <c r="JJN98" s="473"/>
      <c r="JJO98" s="473"/>
      <c r="JJP98" s="473"/>
      <c r="JJQ98" s="473"/>
      <c r="JJR98" s="473"/>
      <c r="JJS98" s="473"/>
      <c r="JJT98" s="473"/>
      <c r="JJU98" s="473"/>
      <c r="JJV98" s="473"/>
      <c r="JJW98" s="473"/>
      <c r="JJX98" s="473"/>
      <c r="JJY98" s="473"/>
      <c r="JJZ98" s="473"/>
      <c r="JKA98" s="473"/>
      <c r="JKB98" s="473"/>
      <c r="JKC98" s="473"/>
      <c r="JKD98" s="473"/>
      <c r="JKE98" s="473"/>
      <c r="JKF98" s="473"/>
      <c r="JKG98" s="473"/>
      <c r="JKH98" s="473"/>
      <c r="JKI98" s="473"/>
      <c r="JKJ98" s="473"/>
      <c r="JKK98" s="473"/>
      <c r="JKL98" s="473"/>
      <c r="JKM98" s="473"/>
      <c r="JKN98" s="473"/>
      <c r="JKO98" s="473"/>
      <c r="JKP98" s="473"/>
      <c r="JKQ98" s="473"/>
      <c r="JKR98" s="473"/>
      <c r="JKS98" s="473"/>
      <c r="JKT98" s="473"/>
      <c r="JKU98" s="473"/>
      <c r="JKV98" s="473"/>
      <c r="JKW98" s="473"/>
      <c r="JKX98" s="473"/>
      <c r="JKY98" s="473"/>
      <c r="JKZ98" s="473"/>
      <c r="JLA98" s="473"/>
      <c r="JLB98" s="473"/>
      <c r="JLC98" s="473"/>
      <c r="JLD98" s="473"/>
      <c r="JLE98" s="473"/>
      <c r="JLF98" s="473"/>
      <c r="JLG98" s="473"/>
      <c r="JLH98" s="473"/>
      <c r="JLI98" s="473"/>
      <c r="JLJ98" s="473"/>
      <c r="JLK98" s="473"/>
      <c r="JLL98" s="473"/>
      <c r="JLM98" s="473"/>
      <c r="JLN98" s="473"/>
      <c r="JLO98" s="473"/>
      <c r="JLP98" s="473"/>
      <c r="JLQ98" s="473"/>
      <c r="JLR98" s="473"/>
      <c r="JLS98" s="473"/>
      <c r="JLT98" s="473"/>
      <c r="JLU98" s="473"/>
      <c r="JLV98" s="473"/>
      <c r="JLW98" s="473"/>
      <c r="JLX98" s="473"/>
      <c r="JLY98" s="473"/>
      <c r="JLZ98" s="473"/>
      <c r="JMA98" s="473"/>
      <c r="JMB98" s="473"/>
      <c r="JMC98" s="473"/>
      <c r="JMD98" s="473"/>
      <c r="JME98" s="473"/>
      <c r="JMF98" s="473"/>
      <c r="JMG98" s="473"/>
      <c r="JMH98" s="473"/>
      <c r="JMI98" s="473"/>
      <c r="JMJ98" s="473"/>
      <c r="JMK98" s="473"/>
      <c r="JML98" s="473"/>
      <c r="JMM98" s="473"/>
      <c r="JMN98" s="473"/>
      <c r="JMO98" s="473"/>
      <c r="JMP98" s="473"/>
      <c r="JMQ98" s="473"/>
      <c r="JMR98" s="473"/>
      <c r="JMS98" s="473"/>
      <c r="JMT98" s="473"/>
      <c r="JMU98" s="473"/>
      <c r="JMV98" s="473"/>
      <c r="JMW98" s="473"/>
      <c r="JMX98" s="473"/>
      <c r="JMY98" s="473"/>
      <c r="JMZ98" s="473"/>
      <c r="JNA98" s="473"/>
      <c r="JNB98" s="473"/>
      <c r="JNC98" s="473"/>
      <c r="JND98" s="473"/>
      <c r="JNE98" s="473"/>
      <c r="JNF98" s="473"/>
      <c r="JNG98" s="473"/>
      <c r="JNH98" s="473"/>
      <c r="JNI98" s="473"/>
      <c r="JNJ98" s="473"/>
      <c r="JNK98" s="473"/>
      <c r="JNL98" s="473"/>
      <c r="JNM98" s="473"/>
      <c r="JNN98" s="473"/>
      <c r="JNO98" s="473"/>
      <c r="JNP98" s="473"/>
      <c r="JNQ98" s="473"/>
      <c r="JNR98" s="473"/>
      <c r="JNS98" s="473"/>
      <c r="JNT98" s="473"/>
      <c r="JNU98" s="473"/>
      <c r="JNV98" s="473"/>
      <c r="JNW98" s="473"/>
      <c r="JNX98" s="473"/>
      <c r="JNY98" s="473"/>
      <c r="JNZ98" s="473"/>
      <c r="JOA98" s="473"/>
      <c r="JOB98" s="473"/>
      <c r="JOC98" s="473"/>
      <c r="JOD98" s="473"/>
      <c r="JOE98" s="473"/>
      <c r="JOF98" s="473"/>
      <c r="JOG98" s="473"/>
      <c r="JOH98" s="473"/>
      <c r="JOI98" s="473"/>
      <c r="JOJ98" s="473"/>
      <c r="JOK98" s="473"/>
      <c r="JOL98" s="473"/>
      <c r="JOM98" s="473"/>
      <c r="JON98" s="473"/>
      <c r="JOO98" s="473"/>
      <c r="JOP98" s="473"/>
      <c r="JOQ98" s="473"/>
      <c r="JOR98" s="473"/>
      <c r="JOS98" s="473"/>
      <c r="JOT98" s="473"/>
      <c r="JOU98" s="473"/>
      <c r="JOV98" s="473"/>
      <c r="JOW98" s="473"/>
      <c r="JOX98" s="473"/>
      <c r="JOY98" s="473"/>
      <c r="JOZ98" s="473"/>
      <c r="JPA98" s="473"/>
      <c r="JPB98" s="473"/>
      <c r="JPC98" s="473"/>
      <c r="JPD98" s="473"/>
      <c r="JPE98" s="473"/>
      <c r="JPF98" s="473"/>
      <c r="JPG98" s="473"/>
      <c r="JPH98" s="473"/>
      <c r="JPI98" s="473"/>
      <c r="JPJ98" s="473"/>
      <c r="JPK98" s="473"/>
      <c r="JPL98" s="473"/>
      <c r="JPM98" s="473"/>
      <c r="JPN98" s="473"/>
      <c r="JPO98" s="473"/>
      <c r="JPP98" s="473"/>
      <c r="JPQ98" s="473"/>
      <c r="JPR98" s="473"/>
      <c r="JPS98" s="473"/>
      <c r="JPT98" s="473"/>
      <c r="JPU98" s="473"/>
      <c r="JPV98" s="473"/>
      <c r="JPW98" s="473"/>
      <c r="JPX98" s="473"/>
      <c r="JPY98" s="473"/>
      <c r="JPZ98" s="473"/>
      <c r="JQA98" s="473"/>
      <c r="JQB98" s="473"/>
      <c r="JQC98" s="473"/>
      <c r="JQD98" s="473"/>
      <c r="JQE98" s="473"/>
      <c r="JQF98" s="473"/>
      <c r="JQG98" s="473"/>
      <c r="JQH98" s="473"/>
      <c r="JQI98" s="473"/>
      <c r="JQJ98" s="473"/>
      <c r="JQK98" s="473"/>
      <c r="JQL98" s="473"/>
      <c r="JQM98" s="473"/>
      <c r="JQN98" s="473"/>
      <c r="JQO98" s="473"/>
      <c r="JQP98" s="473"/>
      <c r="JQQ98" s="473"/>
      <c r="JQR98" s="473"/>
      <c r="JQS98" s="473"/>
      <c r="JQT98" s="473"/>
      <c r="JQU98" s="473"/>
      <c r="JQV98" s="473"/>
      <c r="JQW98" s="473"/>
      <c r="JQX98" s="473"/>
      <c r="JQY98" s="473"/>
      <c r="JQZ98" s="473"/>
      <c r="JRA98" s="473"/>
      <c r="JRB98" s="473"/>
      <c r="JRC98" s="473"/>
      <c r="JRD98" s="473"/>
      <c r="JRE98" s="473"/>
      <c r="JRF98" s="473"/>
      <c r="JRG98" s="473"/>
      <c r="JRH98" s="473"/>
      <c r="JRI98" s="473"/>
      <c r="JRJ98" s="473"/>
      <c r="JRK98" s="473"/>
      <c r="JRL98" s="473"/>
      <c r="JRM98" s="473"/>
      <c r="JRN98" s="473"/>
      <c r="JRO98" s="473"/>
      <c r="JRP98" s="473"/>
      <c r="JRQ98" s="473"/>
      <c r="JRR98" s="473"/>
      <c r="JRS98" s="473"/>
      <c r="JRT98" s="473"/>
      <c r="JRU98" s="473"/>
      <c r="JRV98" s="473"/>
      <c r="JRW98" s="473"/>
      <c r="JRX98" s="473"/>
      <c r="JRY98" s="473"/>
      <c r="JRZ98" s="473"/>
      <c r="JSA98" s="473"/>
      <c r="JSB98" s="473"/>
      <c r="JSC98" s="473"/>
      <c r="JSD98" s="473"/>
      <c r="JSE98" s="473"/>
      <c r="JSF98" s="473"/>
      <c r="JSG98" s="473"/>
      <c r="JSH98" s="473"/>
      <c r="JSI98" s="473"/>
      <c r="JSJ98" s="473"/>
      <c r="JSK98" s="473"/>
      <c r="JSL98" s="473"/>
      <c r="JSM98" s="473"/>
      <c r="JSN98" s="473"/>
      <c r="JSO98" s="473"/>
      <c r="JSP98" s="473"/>
      <c r="JSQ98" s="473"/>
      <c r="JSR98" s="473"/>
      <c r="JSS98" s="473"/>
      <c r="JST98" s="473"/>
      <c r="JSU98" s="473"/>
      <c r="JSV98" s="473"/>
      <c r="JSW98" s="473"/>
      <c r="JSX98" s="473"/>
      <c r="JSY98" s="473"/>
      <c r="JSZ98" s="473"/>
      <c r="JTA98" s="473"/>
      <c r="JTB98" s="473"/>
      <c r="JTC98" s="473"/>
      <c r="JTD98" s="473"/>
      <c r="JTE98" s="473"/>
      <c r="JTF98" s="473"/>
      <c r="JTG98" s="473"/>
      <c r="JTH98" s="473"/>
      <c r="JTI98" s="473"/>
      <c r="JTJ98" s="473"/>
      <c r="JTK98" s="473"/>
      <c r="JTL98" s="473"/>
      <c r="JTM98" s="473"/>
      <c r="JTN98" s="473"/>
      <c r="JTO98" s="473"/>
      <c r="JTP98" s="473"/>
      <c r="JTQ98" s="473"/>
      <c r="JTR98" s="473"/>
      <c r="JTS98" s="473"/>
      <c r="JTT98" s="473"/>
      <c r="JTU98" s="473"/>
      <c r="JTV98" s="473"/>
      <c r="JTW98" s="473"/>
      <c r="JTX98" s="473"/>
      <c r="JTY98" s="473"/>
      <c r="JTZ98" s="473"/>
      <c r="JUA98" s="473"/>
      <c r="JUB98" s="473"/>
      <c r="JUC98" s="473"/>
      <c r="JUD98" s="473"/>
      <c r="JUE98" s="473"/>
      <c r="JUF98" s="473"/>
      <c r="JUG98" s="473"/>
      <c r="JUH98" s="473"/>
      <c r="JUI98" s="473"/>
      <c r="JUJ98" s="473"/>
      <c r="JUK98" s="473"/>
      <c r="JUL98" s="473"/>
      <c r="JUM98" s="473"/>
      <c r="JUN98" s="473"/>
      <c r="JUO98" s="473"/>
      <c r="JUP98" s="473"/>
      <c r="JUQ98" s="473"/>
      <c r="JUR98" s="473"/>
      <c r="JUS98" s="473"/>
      <c r="JUT98" s="473"/>
      <c r="JUU98" s="473"/>
      <c r="JUV98" s="473"/>
      <c r="JUW98" s="473"/>
      <c r="JUX98" s="473"/>
      <c r="JUY98" s="473"/>
      <c r="JUZ98" s="473"/>
      <c r="JVA98" s="473"/>
      <c r="JVB98" s="473"/>
      <c r="JVC98" s="473"/>
      <c r="JVD98" s="473"/>
      <c r="JVE98" s="473"/>
      <c r="JVF98" s="473"/>
      <c r="JVG98" s="473"/>
      <c r="JVH98" s="473"/>
      <c r="JVI98" s="473"/>
      <c r="JVJ98" s="473"/>
      <c r="JVK98" s="473"/>
      <c r="JVL98" s="473"/>
      <c r="JVM98" s="473"/>
      <c r="JVN98" s="473"/>
      <c r="JVO98" s="473"/>
      <c r="JVP98" s="473"/>
      <c r="JVQ98" s="473"/>
      <c r="JVR98" s="473"/>
      <c r="JVS98" s="473"/>
      <c r="JVT98" s="473"/>
      <c r="JVU98" s="473"/>
      <c r="JVV98" s="473"/>
      <c r="JVW98" s="473"/>
      <c r="JVX98" s="473"/>
      <c r="JVY98" s="473"/>
      <c r="JVZ98" s="473"/>
      <c r="JWA98" s="473"/>
      <c r="JWB98" s="473"/>
      <c r="JWC98" s="473"/>
      <c r="JWD98" s="473"/>
      <c r="JWE98" s="473"/>
      <c r="JWF98" s="473"/>
      <c r="JWG98" s="473"/>
      <c r="JWH98" s="473"/>
      <c r="JWI98" s="473"/>
      <c r="JWJ98" s="473"/>
      <c r="JWK98" s="473"/>
      <c r="JWL98" s="473"/>
      <c r="JWM98" s="473"/>
      <c r="JWN98" s="473"/>
      <c r="JWO98" s="473"/>
      <c r="JWP98" s="473"/>
      <c r="JWQ98" s="473"/>
      <c r="JWR98" s="473"/>
      <c r="JWS98" s="473"/>
      <c r="JWT98" s="473"/>
      <c r="JWU98" s="473"/>
      <c r="JWV98" s="473"/>
      <c r="JWW98" s="473"/>
      <c r="JWX98" s="473"/>
      <c r="JWY98" s="473"/>
      <c r="JWZ98" s="473"/>
      <c r="JXA98" s="473"/>
      <c r="JXB98" s="473"/>
      <c r="JXC98" s="473"/>
      <c r="JXD98" s="473"/>
      <c r="JXE98" s="473"/>
      <c r="JXF98" s="473"/>
      <c r="JXG98" s="473"/>
      <c r="JXH98" s="473"/>
      <c r="JXI98" s="473"/>
      <c r="JXJ98" s="473"/>
      <c r="JXK98" s="473"/>
      <c r="JXL98" s="473"/>
      <c r="JXM98" s="473"/>
      <c r="JXN98" s="473"/>
      <c r="JXO98" s="473"/>
      <c r="JXP98" s="473"/>
      <c r="JXQ98" s="473"/>
      <c r="JXR98" s="473"/>
      <c r="JXS98" s="473"/>
      <c r="JXT98" s="473"/>
      <c r="JXU98" s="473"/>
      <c r="JXV98" s="473"/>
      <c r="JXW98" s="473"/>
      <c r="JXX98" s="473"/>
      <c r="JXY98" s="473"/>
      <c r="JXZ98" s="473"/>
      <c r="JYA98" s="473"/>
      <c r="JYB98" s="473"/>
      <c r="JYC98" s="473"/>
      <c r="JYD98" s="473"/>
      <c r="JYE98" s="473"/>
      <c r="JYF98" s="473"/>
      <c r="JYG98" s="473"/>
      <c r="JYH98" s="473"/>
      <c r="JYI98" s="473"/>
      <c r="JYJ98" s="473"/>
      <c r="JYK98" s="473"/>
      <c r="JYL98" s="473"/>
      <c r="JYM98" s="473"/>
      <c r="JYN98" s="473"/>
      <c r="JYO98" s="473"/>
      <c r="JYP98" s="473"/>
      <c r="JYQ98" s="473"/>
      <c r="JYR98" s="473"/>
      <c r="JYS98" s="473"/>
      <c r="JYT98" s="473"/>
      <c r="JYU98" s="473"/>
      <c r="JYV98" s="473"/>
      <c r="JYW98" s="473"/>
      <c r="JYX98" s="473"/>
      <c r="JYY98" s="473"/>
      <c r="JYZ98" s="473"/>
      <c r="JZA98" s="473"/>
      <c r="JZB98" s="473"/>
      <c r="JZC98" s="473"/>
      <c r="JZD98" s="473"/>
      <c r="JZE98" s="473"/>
      <c r="JZF98" s="473"/>
      <c r="JZG98" s="473"/>
      <c r="JZH98" s="473"/>
      <c r="JZI98" s="473"/>
      <c r="JZJ98" s="473"/>
      <c r="JZK98" s="473"/>
      <c r="JZL98" s="473"/>
      <c r="JZM98" s="473"/>
      <c r="JZN98" s="473"/>
      <c r="JZO98" s="473"/>
      <c r="JZP98" s="473"/>
      <c r="JZQ98" s="473"/>
      <c r="JZR98" s="473"/>
      <c r="JZS98" s="473"/>
      <c r="JZT98" s="473"/>
      <c r="JZU98" s="473"/>
      <c r="JZV98" s="473"/>
      <c r="JZW98" s="473"/>
      <c r="JZX98" s="473"/>
      <c r="JZY98" s="473"/>
      <c r="JZZ98" s="473"/>
      <c r="KAA98" s="473"/>
      <c r="KAB98" s="473"/>
      <c r="KAC98" s="473"/>
      <c r="KAD98" s="473"/>
      <c r="KAE98" s="473"/>
      <c r="KAF98" s="473"/>
      <c r="KAG98" s="473"/>
      <c r="KAH98" s="473"/>
      <c r="KAI98" s="473"/>
      <c r="KAJ98" s="473"/>
      <c r="KAK98" s="473"/>
      <c r="KAL98" s="473"/>
      <c r="KAM98" s="473"/>
      <c r="KAN98" s="473"/>
      <c r="KAO98" s="473"/>
      <c r="KAP98" s="473"/>
      <c r="KAQ98" s="473"/>
      <c r="KAR98" s="473"/>
      <c r="KAS98" s="473"/>
      <c r="KAT98" s="473"/>
      <c r="KAU98" s="473"/>
      <c r="KAV98" s="473"/>
      <c r="KAW98" s="473"/>
      <c r="KAX98" s="473"/>
      <c r="KAY98" s="473"/>
      <c r="KAZ98" s="473"/>
      <c r="KBA98" s="473"/>
      <c r="KBB98" s="473"/>
      <c r="KBC98" s="473"/>
      <c r="KBD98" s="473"/>
      <c r="KBE98" s="473"/>
      <c r="KBF98" s="473"/>
      <c r="KBG98" s="473"/>
      <c r="KBH98" s="473"/>
      <c r="KBI98" s="473"/>
      <c r="KBJ98" s="473"/>
      <c r="KBK98" s="473"/>
      <c r="KBL98" s="473"/>
      <c r="KBM98" s="473"/>
      <c r="KBN98" s="473"/>
      <c r="KBO98" s="473"/>
      <c r="KBP98" s="473"/>
      <c r="KBQ98" s="473"/>
      <c r="KBR98" s="473"/>
      <c r="KBS98" s="473"/>
      <c r="KBT98" s="473"/>
      <c r="KBU98" s="473"/>
      <c r="KBV98" s="473"/>
      <c r="KBW98" s="473"/>
      <c r="KBX98" s="473"/>
      <c r="KBY98" s="473"/>
      <c r="KBZ98" s="473"/>
      <c r="KCA98" s="473"/>
      <c r="KCB98" s="473"/>
      <c r="KCC98" s="473"/>
      <c r="KCD98" s="473"/>
      <c r="KCE98" s="473"/>
      <c r="KCF98" s="473"/>
      <c r="KCG98" s="473"/>
      <c r="KCH98" s="473"/>
      <c r="KCI98" s="473"/>
      <c r="KCJ98" s="473"/>
      <c r="KCK98" s="473"/>
      <c r="KCL98" s="473"/>
      <c r="KCM98" s="473"/>
      <c r="KCN98" s="473"/>
      <c r="KCO98" s="473"/>
      <c r="KCP98" s="473"/>
      <c r="KCQ98" s="473"/>
      <c r="KCR98" s="473"/>
      <c r="KCS98" s="473"/>
      <c r="KCT98" s="473"/>
      <c r="KCU98" s="473"/>
      <c r="KCV98" s="473"/>
      <c r="KCW98" s="473"/>
      <c r="KCX98" s="473"/>
      <c r="KCY98" s="473"/>
      <c r="KCZ98" s="473"/>
      <c r="KDA98" s="473"/>
      <c r="KDB98" s="473"/>
      <c r="KDC98" s="473"/>
      <c r="KDD98" s="473"/>
      <c r="KDE98" s="473"/>
      <c r="KDF98" s="473"/>
      <c r="KDG98" s="473"/>
      <c r="KDH98" s="473"/>
      <c r="KDI98" s="473"/>
      <c r="KDJ98" s="473"/>
      <c r="KDK98" s="473"/>
      <c r="KDL98" s="473"/>
      <c r="KDM98" s="473"/>
      <c r="KDN98" s="473"/>
      <c r="KDO98" s="473"/>
      <c r="KDP98" s="473"/>
      <c r="KDQ98" s="473"/>
      <c r="KDR98" s="473"/>
      <c r="KDS98" s="473"/>
      <c r="KDT98" s="473"/>
      <c r="KDU98" s="473"/>
      <c r="KDV98" s="473"/>
      <c r="KDW98" s="473"/>
      <c r="KDX98" s="473"/>
      <c r="KDY98" s="473"/>
      <c r="KDZ98" s="473"/>
      <c r="KEA98" s="473"/>
      <c r="KEB98" s="473"/>
      <c r="KEC98" s="473"/>
      <c r="KED98" s="473"/>
      <c r="KEE98" s="473"/>
      <c r="KEF98" s="473"/>
      <c r="KEG98" s="473"/>
      <c r="KEH98" s="473"/>
      <c r="KEI98" s="473"/>
      <c r="KEJ98" s="473"/>
      <c r="KEK98" s="473"/>
      <c r="KEL98" s="473"/>
      <c r="KEM98" s="473"/>
      <c r="KEN98" s="473"/>
      <c r="KEO98" s="473"/>
      <c r="KEP98" s="473"/>
      <c r="KEQ98" s="473"/>
      <c r="KER98" s="473"/>
      <c r="KES98" s="473"/>
      <c r="KET98" s="473"/>
      <c r="KEU98" s="473"/>
      <c r="KEV98" s="473"/>
      <c r="KEW98" s="473"/>
      <c r="KEX98" s="473"/>
      <c r="KEY98" s="473"/>
      <c r="KEZ98" s="473"/>
      <c r="KFA98" s="473"/>
      <c r="KFB98" s="473"/>
      <c r="KFC98" s="473"/>
      <c r="KFD98" s="473"/>
      <c r="KFE98" s="473"/>
      <c r="KFF98" s="473"/>
      <c r="KFG98" s="473"/>
      <c r="KFH98" s="473"/>
      <c r="KFI98" s="473"/>
      <c r="KFJ98" s="473"/>
      <c r="KFK98" s="473"/>
      <c r="KFL98" s="473"/>
      <c r="KFM98" s="473"/>
      <c r="KFN98" s="473"/>
      <c r="KFO98" s="473"/>
      <c r="KFP98" s="473"/>
      <c r="KFQ98" s="473"/>
      <c r="KFR98" s="473"/>
      <c r="KFS98" s="473"/>
      <c r="KFT98" s="473"/>
      <c r="KFU98" s="473"/>
      <c r="KFV98" s="473"/>
      <c r="KFW98" s="473"/>
      <c r="KFX98" s="473"/>
      <c r="KFY98" s="473"/>
      <c r="KFZ98" s="473"/>
      <c r="KGA98" s="473"/>
      <c r="KGB98" s="473"/>
      <c r="KGC98" s="473"/>
      <c r="KGD98" s="473"/>
      <c r="KGE98" s="473"/>
      <c r="KGF98" s="473"/>
      <c r="KGG98" s="473"/>
      <c r="KGH98" s="473"/>
      <c r="KGI98" s="473"/>
      <c r="KGJ98" s="473"/>
      <c r="KGK98" s="473"/>
      <c r="KGL98" s="473"/>
      <c r="KGM98" s="473"/>
      <c r="KGN98" s="473"/>
      <c r="KGO98" s="473"/>
      <c r="KGP98" s="473"/>
      <c r="KGQ98" s="473"/>
      <c r="KGR98" s="473"/>
      <c r="KGS98" s="473"/>
      <c r="KGT98" s="473"/>
      <c r="KGU98" s="473"/>
      <c r="KGV98" s="473"/>
      <c r="KGW98" s="473"/>
      <c r="KGX98" s="473"/>
      <c r="KGY98" s="473"/>
      <c r="KGZ98" s="473"/>
      <c r="KHA98" s="473"/>
      <c r="KHB98" s="473"/>
      <c r="KHC98" s="473"/>
      <c r="KHD98" s="473"/>
      <c r="KHE98" s="473"/>
      <c r="KHF98" s="473"/>
      <c r="KHG98" s="473"/>
      <c r="KHH98" s="473"/>
      <c r="KHI98" s="473"/>
      <c r="KHJ98" s="473"/>
      <c r="KHK98" s="473"/>
      <c r="KHL98" s="473"/>
      <c r="KHM98" s="473"/>
      <c r="KHN98" s="473"/>
      <c r="KHO98" s="473"/>
      <c r="KHP98" s="473"/>
      <c r="KHQ98" s="473"/>
      <c r="KHR98" s="473"/>
      <c r="KHS98" s="473"/>
      <c r="KHT98" s="473"/>
      <c r="KHU98" s="473"/>
      <c r="KHV98" s="473"/>
      <c r="KHW98" s="473"/>
      <c r="KHX98" s="473"/>
      <c r="KHY98" s="473"/>
      <c r="KHZ98" s="473"/>
      <c r="KIA98" s="473"/>
      <c r="KIB98" s="473"/>
      <c r="KIC98" s="473"/>
      <c r="KID98" s="473"/>
      <c r="KIE98" s="473"/>
      <c r="KIF98" s="473"/>
      <c r="KIG98" s="473"/>
      <c r="KIH98" s="473"/>
      <c r="KII98" s="473"/>
      <c r="KIJ98" s="473"/>
      <c r="KIK98" s="473"/>
      <c r="KIL98" s="473"/>
      <c r="KIM98" s="473"/>
      <c r="KIN98" s="473"/>
      <c r="KIO98" s="473"/>
      <c r="KIP98" s="473"/>
      <c r="KIQ98" s="473"/>
      <c r="KIR98" s="473"/>
      <c r="KIS98" s="473"/>
      <c r="KIT98" s="473"/>
      <c r="KIU98" s="473"/>
      <c r="KIV98" s="473"/>
      <c r="KIW98" s="473"/>
      <c r="KIX98" s="473"/>
      <c r="KIY98" s="473"/>
      <c r="KIZ98" s="473"/>
      <c r="KJA98" s="473"/>
      <c r="KJB98" s="473"/>
      <c r="KJC98" s="473"/>
      <c r="KJD98" s="473"/>
      <c r="KJE98" s="473"/>
      <c r="KJF98" s="473"/>
      <c r="KJG98" s="473"/>
      <c r="KJH98" s="473"/>
      <c r="KJI98" s="473"/>
      <c r="KJJ98" s="473"/>
      <c r="KJK98" s="473"/>
      <c r="KJL98" s="473"/>
      <c r="KJM98" s="473"/>
      <c r="KJN98" s="473"/>
      <c r="KJO98" s="473"/>
      <c r="KJP98" s="473"/>
      <c r="KJQ98" s="473"/>
      <c r="KJR98" s="473"/>
      <c r="KJS98" s="473"/>
      <c r="KJT98" s="473"/>
      <c r="KJU98" s="473"/>
      <c r="KJV98" s="473"/>
      <c r="KJW98" s="473"/>
      <c r="KJX98" s="473"/>
      <c r="KJY98" s="473"/>
      <c r="KJZ98" s="473"/>
      <c r="KKA98" s="473"/>
      <c r="KKB98" s="473"/>
      <c r="KKC98" s="473"/>
      <c r="KKD98" s="473"/>
      <c r="KKE98" s="473"/>
      <c r="KKF98" s="473"/>
      <c r="KKG98" s="473"/>
      <c r="KKH98" s="473"/>
      <c r="KKI98" s="473"/>
      <c r="KKJ98" s="473"/>
      <c r="KKK98" s="473"/>
      <c r="KKL98" s="473"/>
      <c r="KKM98" s="473"/>
      <c r="KKN98" s="473"/>
      <c r="KKO98" s="473"/>
      <c r="KKP98" s="473"/>
      <c r="KKQ98" s="473"/>
      <c r="KKR98" s="473"/>
      <c r="KKS98" s="473"/>
      <c r="KKT98" s="473"/>
      <c r="KKU98" s="473"/>
      <c r="KKV98" s="473"/>
      <c r="KKW98" s="473"/>
      <c r="KKX98" s="473"/>
      <c r="KKY98" s="473"/>
      <c r="KKZ98" s="473"/>
      <c r="KLA98" s="473"/>
      <c r="KLB98" s="473"/>
      <c r="KLC98" s="473"/>
      <c r="KLD98" s="473"/>
      <c r="KLE98" s="473"/>
      <c r="KLF98" s="473"/>
      <c r="KLG98" s="473"/>
      <c r="KLH98" s="473"/>
      <c r="KLI98" s="473"/>
      <c r="KLJ98" s="473"/>
      <c r="KLK98" s="473"/>
      <c r="KLL98" s="473"/>
      <c r="KLM98" s="473"/>
      <c r="KLN98" s="473"/>
      <c r="KLO98" s="473"/>
      <c r="KLP98" s="473"/>
      <c r="KLQ98" s="473"/>
      <c r="KLR98" s="473"/>
      <c r="KLS98" s="473"/>
      <c r="KLT98" s="473"/>
      <c r="KLU98" s="473"/>
      <c r="KLV98" s="473"/>
      <c r="KLW98" s="473"/>
      <c r="KLX98" s="473"/>
      <c r="KLY98" s="473"/>
      <c r="KLZ98" s="473"/>
      <c r="KMA98" s="473"/>
      <c r="KMB98" s="473"/>
      <c r="KMC98" s="473"/>
      <c r="KMD98" s="473"/>
      <c r="KME98" s="473"/>
      <c r="KMF98" s="473"/>
      <c r="KMG98" s="473"/>
      <c r="KMH98" s="473"/>
      <c r="KMI98" s="473"/>
      <c r="KMJ98" s="473"/>
      <c r="KMK98" s="473"/>
      <c r="KML98" s="473"/>
      <c r="KMM98" s="473"/>
      <c r="KMN98" s="473"/>
      <c r="KMO98" s="473"/>
      <c r="KMP98" s="473"/>
      <c r="KMQ98" s="473"/>
      <c r="KMR98" s="473"/>
      <c r="KMS98" s="473"/>
      <c r="KMT98" s="473"/>
      <c r="KMU98" s="473"/>
      <c r="KMV98" s="473"/>
      <c r="KMW98" s="473"/>
      <c r="KMX98" s="473"/>
      <c r="KMY98" s="473"/>
      <c r="KMZ98" s="473"/>
      <c r="KNA98" s="473"/>
      <c r="KNB98" s="473"/>
      <c r="KNC98" s="473"/>
      <c r="KND98" s="473"/>
      <c r="KNE98" s="473"/>
      <c r="KNF98" s="473"/>
      <c r="KNG98" s="473"/>
      <c r="KNH98" s="473"/>
      <c r="KNI98" s="473"/>
      <c r="KNJ98" s="473"/>
      <c r="KNK98" s="473"/>
      <c r="KNL98" s="473"/>
      <c r="KNM98" s="473"/>
      <c r="KNN98" s="473"/>
      <c r="KNO98" s="473"/>
      <c r="KNP98" s="473"/>
      <c r="KNQ98" s="473"/>
      <c r="KNR98" s="473"/>
      <c r="KNS98" s="473"/>
      <c r="KNT98" s="473"/>
      <c r="KNU98" s="473"/>
      <c r="KNV98" s="473"/>
      <c r="KNW98" s="473"/>
      <c r="KNX98" s="473"/>
      <c r="KNY98" s="473"/>
      <c r="KNZ98" s="473"/>
      <c r="KOA98" s="473"/>
      <c r="KOB98" s="473"/>
      <c r="KOC98" s="473"/>
      <c r="KOD98" s="473"/>
      <c r="KOE98" s="473"/>
      <c r="KOF98" s="473"/>
      <c r="KOG98" s="473"/>
      <c r="KOH98" s="473"/>
      <c r="KOI98" s="473"/>
      <c r="KOJ98" s="473"/>
      <c r="KOK98" s="473"/>
      <c r="KOL98" s="473"/>
      <c r="KOM98" s="473"/>
      <c r="KON98" s="473"/>
      <c r="KOO98" s="473"/>
      <c r="KOP98" s="473"/>
      <c r="KOQ98" s="473"/>
      <c r="KOR98" s="473"/>
      <c r="KOS98" s="473"/>
      <c r="KOT98" s="473"/>
      <c r="KOU98" s="473"/>
      <c r="KOV98" s="473"/>
      <c r="KOW98" s="473"/>
      <c r="KOX98" s="473"/>
      <c r="KOY98" s="473"/>
      <c r="KOZ98" s="473"/>
      <c r="KPA98" s="473"/>
      <c r="KPB98" s="473"/>
      <c r="KPC98" s="473"/>
      <c r="KPD98" s="473"/>
      <c r="KPE98" s="473"/>
      <c r="KPF98" s="473"/>
      <c r="KPG98" s="473"/>
      <c r="KPH98" s="473"/>
      <c r="KPI98" s="473"/>
      <c r="KPJ98" s="473"/>
      <c r="KPK98" s="473"/>
      <c r="KPL98" s="473"/>
      <c r="KPM98" s="473"/>
      <c r="KPN98" s="473"/>
      <c r="KPO98" s="473"/>
      <c r="KPP98" s="473"/>
      <c r="KPQ98" s="473"/>
      <c r="KPR98" s="473"/>
      <c r="KPS98" s="473"/>
      <c r="KPT98" s="473"/>
      <c r="KPU98" s="473"/>
      <c r="KPV98" s="473"/>
      <c r="KPW98" s="473"/>
      <c r="KPX98" s="473"/>
      <c r="KPY98" s="473"/>
      <c r="KPZ98" s="473"/>
      <c r="KQA98" s="473"/>
      <c r="KQB98" s="473"/>
      <c r="KQC98" s="473"/>
      <c r="KQD98" s="473"/>
      <c r="KQE98" s="473"/>
      <c r="KQF98" s="473"/>
      <c r="KQG98" s="473"/>
      <c r="KQH98" s="473"/>
      <c r="KQI98" s="473"/>
      <c r="KQJ98" s="473"/>
      <c r="KQK98" s="473"/>
      <c r="KQL98" s="473"/>
      <c r="KQM98" s="473"/>
      <c r="KQN98" s="473"/>
      <c r="KQO98" s="473"/>
      <c r="KQP98" s="473"/>
      <c r="KQQ98" s="473"/>
      <c r="KQR98" s="473"/>
      <c r="KQS98" s="473"/>
      <c r="KQT98" s="473"/>
      <c r="KQU98" s="473"/>
      <c r="KQV98" s="473"/>
      <c r="KQW98" s="473"/>
      <c r="KQX98" s="473"/>
      <c r="KQY98" s="473"/>
      <c r="KQZ98" s="473"/>
      <c r="KRA98" s="473"/>
      <c r="KRB98" s="473"/>
      <c r="KRC98" s="473"/>
      <c r="KRD98" s="473"/>
      <c r="KRE98" s="473"/>
      <c r="KRF98" s="473"/>
      <c r="KRG98" s="473"/>
      <c r="KRH98" s="473"/>
      <c r="KRI98" s="473"/>
      <c r="KRJ98" s="473"/>
      <c r="KRK98" s="473"/>
      <c r="KRL98" s="473"/>
      <c r="KRM98" s="473"/>
      <c r="KRN98" s="473"/>
      <c r="KRO98" s="473"/>
      <c r="KRP98" s="473"/>
      <c r="KRQ98" s="473"/>
      <c r="KRR98" s="473"/>
      <c r="KRS98" s="473"/>
      <c r="KRT98" s="473"/>
      <c r="KRU98" s="473"/>
      <c r="KRV98" s="473"/>
      <c r="KRW98" s="473"/>
      <c r="KRX98" s="473"/>
      <c r="KRY98" s="473"/>
      <c r="KRZ98" s="473"/>
      <c r="KSA98" s="473"/>
      <c r="KSB98" s="473"/>
      <c r="KSC98" s="473"/>
      <c r="KSD98" s="473"/>
      <c r="KSE98" s="473"/>
      <c r="KSF98" s="473"/>
      <c r="KSG98" s="473"/>
      <c r="KSH98" s="473"/>
      <c r="KSI98" s="473"/>
      <c r="KSJ98" s="473"/>
      <c r="KSK98" s="473"/>
      <c r="KSL98" s="473"/>
      <c r="KSM98" s="473"/>
      <c r="KSN98" s="473"/>
      <c r="KSO98" s="473"/>
      <c r="KSP98" s="473"/>
      <c r="KSQ98" s="473"/>
      <c r="KSR98" s="473"/>
      <c r="KSS98" s="473"/>
      <c r="KST98" s="473"/>
      <c r="KSU98" s="473"/>
      <c r="KSV98" s="473"/>
      <c r="KSW98" s="473"/>
      <c r="KSX98" s="473"/>
      <c r="KSY98" s="473"/>
      <c r="KSZ98" s="473"/>
      <c r="KTA98" s="473"/>
      <c r="KTB98" s="473"/>
      <c r="KTC98" s="473"/>
      <c r="KTD98" s="473"/>
      <c r="KTE98" s="473"/>
      <c r="KTF98" s="473"/>
      <c r="KTG98" s="473"/>
      <c r="KTH98" s="473"/>
      <c r="KTI98" s="473"/>
      <c r="KTJ98" s="473"/>
      <c r="KTK98" s="473"/>
      <c r="KTL98" s="473"/>
      <c r="KTM98" s="473"/>
      <c r="KTN98" s="473"/>
      <c r="KTO98" s="473"/>
      <c r="KTP98" s="473"/>
      <c r="KTQ98" s="473"/>
      <c r="KTR98" s="473"/>
      <c r="KTS98" s="473"/>
      <c r="KTT98" s="473"/>
      <c r="KTU98" s="473"/>
      <c r="KTV98" s="473"/>
      <c r="KTW98" s="473"/>
      <c r="KTX98" s="473"/>
      <c r="KTY98" s="473"/>
      <c r="KTZ98" s="473"/>
      <c r="KUA98" s="473"/>
      <c r="KUB98" s="473"/>
      <c r="KUC98" s="473"/>
      <c r="KUD98" s="473"/>
      <c r="KUE98" s="473"/>
      <c r="KUF98" s="473"/>
      <c r="KUG98" s="473"/>
      <c r="KUH98" s="473"/>
      <c r="KUI98" s="473"/>
      <c r="KUJ98" s="473"/>
      <c r="KUK98" s="473"/>
      <c r="KUL98" s="473"/>
      <c r="KUM98" s="473"/>
      <c r="KUN98" s="473"/>
      <c r="KUO98" s="473"/>
      <c r="KUP98" s="473"/>
      <c r="KUQ98" s="473"/>
      <c r="KUR98" s="473"/>
      <c r="KUS98" s="473"/>
      <c r="KUT98" s="473"/>
      <c r="KUU98" s="473"/>
      <c r="KUV98" s="473"/>
      <c r="KUW98" s="473"/>
      <c r="KUX98" s="473"/>
      <c r="KUY98" s="473"/>
      <c r="KUZ98" s="473"/>
      <c r="KVA98" s="473"/>
      <c r="KVB98" s="473"/>
      <c r="KVC98" s="473"/>
      <c r="KVD98" s="473"/>
      <c r="KVE98" s="473"/>
      <c r="KVF98" s="473"/>
      <c r="KVG98" s="473"/>
      <c r="KVH98" s="473"/>
      <c r="KVI98" s="473"/>
      <c r="KVJ98" s="473"/>
      <c r="KVK98" s="473"/>
      <c r="KVL98" s="473"/>
      <c r="KVM98" s="473"/>
      <c r="KVN98" s="473"/>
      <c r="KVO98" s="473"/>
      <c r="KVP98" s="473"/>
      <c r="KVQ98" s="473"/>
      <c r="KVR98" s="473"/>
      <c r="KVS98" s="473"/>
      <c r="KVT98" s="473"/>
      <c r="KVU98" s="473"/>
      <c r="KVV98" s="473"/>
      <c r="KVW98" s="473"/>
      <c r="KVX98" s="473"/>
      <c r="KVY98" s="473"/>
      <c r="KVZ98" s="473"/>
      <c r="KWA98" s="473"/>
      <c r="KWB98" s="473"/>
      <c r="KWC98" s="473"/>
      <c r="KWD98" s="473"/>
      <c r="KWE98" s="473"/>
      <c r="KWF98" s="473"/>
      <c r="KWG98" s="473"/>
      <c r="KWH98" s="473"/>
      <c r="KWI98" s="473"/>
      <c r="KWJ98" s="473"/>
      <c r="KWK98" s="473"/>
      <c r="KWL98" s="473"/>
      <c r="KWM98" s="473"/>
      <c r="KWN98" s="473"/>
      <c r="KWO98" s="473"/>
      <c r="KWP98" s="473"/>
      <c r="KWQ98" s="473"/>
      <c r="KWR98" s="473"/>
      <c r="KWS98" s="473"/>
      <c r="KWT98" s="473"/>
      <c r="KWU98" s="473"/>
      <c r="KWV98" s="473"/>
      <c r="KWW98" s="473"/>
      <c r="KWX98" s="473"/>
      <c r="KWY98" s="473"/>
      <c r="KWZ98" s="473"/>
      <c r="KXA98" s="473"/>
      <c r="KXB98" s="473"/>
      <c r="KXC98" s="473"/>
      <c r="KXD98" s="473"/>
      <c r="KXE98" s="473"/>
      <c r="KXF98" s="473"/>
      <c r="KXG98" s="473"/>
      <c r="KXH98" s="473"/>
      <c r="KXI98" s="473"/>
      <c r="KXJ98" s="473"/>
      <c r="KXK98" s="473"/>
      <c r="KXL98" s="473"/>
      <c r="KXM98" s="473"/>
      <c r="KXN98" s="473"/>
      <c r="KXO98" s="473"/>
      <c r="KXP98" s="473"/>
      <c r="KXQ98" s="473"/>
      <c r="KXR98" s="473"/>
      <c r="KXS98" s="473"/>
      <c r="KXT98" s="473"/>
      <c r="KXU98" s="473"/>
      <c r="KXV98" s="473"/>
      <c r="KXW98" s="473"/>
      <c r="KXX98" s="473"/>
      <c r="KXY98" s="473"/>
      <c r="KXZ98" s="473"/>
      <c r="KYA98" s="473"/>
      <c r="KYB98" s="473"/>
      <c r="KYC98" s="473"/>
      <c r="KYD98" s="473"/>
      <c r="KYE98" s="473"/>
      <c r="KYF98" s="473"/>
      <c r="KYG98" s="473"/>
      <c r="KYH98" s="473"/>
      <c r="KYI98" s="473"/>
      <c r="KYJ98" s="473"/>
      <c r="KYK98" s="473"/>
      <c r="KYL98" s="473"/>
      <c r="KYM98" s="473"/>
      <c r="KYN98" s="473"/>
      <c r="KYO98" s="473"/>
      <c r="KYP98" s="473"/>
      <c r="KYQ98" s="473"/>
      <c r="KYR98" s="473"/>
      <c r="KYS98" s="473"/>
      <c r="KYT98" s="473"/>
      <c r="KYU98" s="473"/>
      <c r="KYV98" s="473"/>
      <c r="KYW98" s="473"/>
      <c r="KYX98" s="473"/>
      <c r="KYY98" s="473"/>
      <c r="KYZ98" s="473"/>
      <c r="KZA98" s="473"/>
      <c r="KZB98" s="473"/>
      <c r="KZC98" s="473"/>
      <c r="KZD98" s="473"/>
      <c r="KZE98" s="473"/>
      <c r="KZF98" s="473"/>
      <c r="KZG98" s="473"/>
      <c r="KZH98" s="473"/>
      <c r="KZI98" s="473"/>
      <c r="KZJ98" s="473"/>
      <c r="KZK98" s="473"/>
      <c r="KZL98" s="473"/>
      <c r="KZM98" s="473"/>
      <c r="KZN98" s="473"/>
      <c r="KZO98" s="473"/>
      <c r="KZP98" s="473"/>
      <c r="KZQ98" s="473"/>
      <c r="KZR98" s="473"/>
      <c r="KZS98" s="473"/>
      <c r="KZT98" s="473"/>
      <c r="KZU98" s="473"/>
      <c r="KZV98" s="473"/>
      <c r="KZW98" s="473"/>
      <c r="KZX98" s="473"/>
      <c r="KZY98" s="473"/>
      <c r="KZZ98" s="473"/>
      <c r="LAA98" s="473"/>
      <c r="LAB98" s="473"/>
      <c r="LAC98" s="473"/>
      <c r="LAD98" s="473"/>
      <c r="LAE98" s="473"/>
      <c r="LAF98" s="473"/>
      <c r="LAG98" s="473"/>
      <c r="LAH98" s="473"/>
      <c r="LAI98" s="473"/>
      <c r="LAJ98" s="473"/>
      <c r="LAK98" s="473"/>
      <c r="LAL98" s="473"/>
      <c r="LAM98" s="473"/>
      <c r="LAN98" s="473"/>
      <c r="LAO98" s="473"/>
      <c r="LAP98" s="473"/>
      <c r="LAQ98" s="473"/>
      <c r="LAR98" s="473"/>
      <c r="LAS98" s="473"/>
      <c r="LAT98" s="473"/>
      <c r="LAU98" s="473"/>
      <c r="LAV98" s="473"/>
      <c r="LAW98" s="473"/>
      <c r="LAX98" s="473"/>
      <c r="LAY98" s="473"/>
      <c r="LAZ98" s="473"/>
      <c r="LBA98" s="473"/>
      <c r="LBB98" s="473"/>
      <c r="LBC98" s="473"/>
      <c r="LBD98" s="473"/>
      <c r="LBE98" s="473"/>
      <c r="LBF98" s="473"/>
      <c r="LBG98" s="473"/>
      <c r="LBH98" s="473"/>
      <c r="LBI98" s="473"/>
      <c r="LBJ98" s="473"/>
      <c r="LBK98" s="473"/>
      <c r="LBL98" s="473"/>
      <c r="LBM98" s="473"/>
      <c r="LBN98" s="473"/>
      <c r="LBO98" s="473"/>
      <c r="LBP98" s="473"/>
      <c r="LBQ98" s="473"/>
      <c r="LBR98" s="473"/>
      <c r="LBS98" s="473"/>
      <c r="LBT98" s="473"/>
      <c r="LBU98" s="473"/>
      <c r="LBV98" s="473"/>
      <c r="LBW98" s="473"/>
      <c r="LBX98" s="473"/>
      <c r="LBY98" s="473"/>
      <c r="LBZ98" s="473"/>
      <c r="LCA98" s="473"/>
      <c r="LCB98" s="473"/>
      <c r="LCC98" s="473"/>
      <c r="LCD98" s="473"/>
      <c r="LCE98" s="473"/>
      <c r="LCF98" s="473"/>
      <c r="LCG98" s="473"/>
      <c r="LCH98" s="473"/>
      <c r="LCI98" s="473"/>
      <c r="LCJ98" s="473"/>
      <c r="LCK98" s="473"/>
      <c r="LCL98" s="473"/>
      <c r="LCM98" s="473"/>
      <c r="LCN98" s="473"/>
      <c r="LCO98" s="473"/>
      <c r="LCP98" s="473"/>
      <c r="LCQ98" s="473"/>
      <c r="LCR98" s="473"/>
      <c r="LCS98" s="473"/>
      <c r="LCT98" s="473"/>
      <c r="LCU98" s="473"/>
      <c r="LCV98" s="473"/>
      <c r="LCW98" s="473"/>
      <c r="LCX98" s="473"/>
      <c r="LCY98" s="473"/>
      <c r="LCZ98" s="473"/>
      <c r="LDA98" s="473"/>
      <c r="LDB98" s="473"/>
      <c r="LDC98" s="473"/>
      <c r="LDD98" s="473"/>
      <c r="LDE98" s="473"/>
      <c r="LDF98" s="473"/>
      <c r="LDG98" s="473"/>
      <c r="LDH98" s="473"/>
      <c r="LDI98" s="473"/>
      <c r="LDJ98" s="473"/>
      <c r="LDK98" s="473"/>
      <c r="LDL98" s="473"/>
      <c r="LDM98" s="473"/>
      <c r="LDN98" s="473"/>
      <c r="LDO98" s="473"/>
      <c r="LDP98" s="473"/>
      <c r="LDQ98" s="473"/>
      <c r="LDR98" s="473"/>
      <c r="LDS98" s="473"/>
      <c r="LDT98" s="473"/>
      <c r="LDU98" s="473"/>
      <c r="LDV98" s="473"/>
      <c r="LDW98" s="473"/>
      <c r="LDX98" s="473"/>
      <c r="LDY98" s="473"/>
      <c r="LDZ98" s="473"/>
      <c r="LEA98" s="473"/>
      <c r="LEB98" s="473"/>
      <c r="LEC98" s="473"/>
      <c r="LED98" s="473"/>
      <c r="LEE98" s="473"/>
      <c r="LEF98" s="473"/>
      <c r="LEG98" s="473"/>
      <c r="LEH98" s="473"/>
      <c r="LEI98" s="473"/>
      <c r="LEJ98" s="473"/>
      <c r="LEK98" s="473"/>
      <c r="LEL98" s="473"/>
      <c r="LEM98" s="473"/>
      <c r="LEN98" s="473"/>
      <c r="LEO98" s="473"/>
      <c r="LEP98" s="473"/>
      <c r="LEQ98" s="473"/>
      <c r="LER98" s="473"/>
      <c r="LES98" s="473"/>
      <c r="LET98" s="473"/>
      <c r="LEU98" s="473"/>
      <c r="LEV98" s="473"/>
      <c r="LEW98" s="473"/>
      <c r="LEX98" s="473"/>
      <c r="LEY98" s="473"/>
      <c r="LEZ98" s="473"/>
      <c r="LFA98" s="473"/>
      <c r="LFB98" s="473"/>
      <c r="LFC98" s="473"/>
      <c r="LFD98" s="473"/>
      <c r="LFE98" s="473"/>
      <c r="LFF98" s="473"/>
      <c r="LFG98" s="473"/>
      <c r="LFH98" s="473"/>
      <c r="LFI98" s="473"/>
      <c r="LFJ98" s="473"/>
      <c r="LFK98" s="473"/>
      <c r="LFL98" s="473"/>
      <c r="LFM98" s="473"/>
      <c r="LFN98" s="473"/>
      <c r="LFO98" s="473"/>
      <c r="LFP98" s="473"/>
      <c r="LFQ98" s="473"/>
      <c r="LFR98" s="473"/>
      <c r="LFS98" s="473"/>
      <c r="LFT98" s="473"/>
      <c r="LFU98" s="473"/>
      <c r="LFV98" s="473"/>
      <c r="LFW98" s="473"/>
      <c r="LFX98" s="473"/>
      <c r="LFY98" s="473"/>
      <c r="LFZ98" s="473"/>
      <c r="LGA98" s="473"/>
      <c r="LGB98" s="473"/>
      <c r="LGC98" s="473"/>
      <c r="LGD98" s="473"/>
      <c r="LGE98" s="473"/>
      <c r="LGF98" s="473"/>
      <c r="LGG98" s="473"/>
      <c r="LGH98" s="473"/>
      <c r="LGI98" s="473"/>
      <c r="LGJ98" s="473"/>
      <c r="LGK98" s="473"/>
      <c r="LGL98" s="473"/>
      <c r="LGM98" s="473"/>
      <c r="LGN98" s="473"/>
      <c r="LGO98" s="473"/>
      <c r="LGP98" s="473"/>
      <c r="LGQ98" s="473"/>
      <c r="LGR98" s="473"/>
      <c r="LGS98" s="473"/>
      <c r="LGT98" s="473"/>
      <c r="LGU98" s="473"/>
      <c r="LGV98" s="473"/>
      <c r="LGW98" s="473"/>
      <c r="LGX98" s="473"/>
      <c r="LGY98" s="473"/>
      <c r="LGZ98" s="473"/>
      <c r="LHA98" s="473"/>
      <c r="LHB98" s="473"/>
      <c r="LHC98" s="473"/>
      <c r="LHD98" s="473"/>
      <c r="LHE98" s="473"/>
      <c r="LHF98" s="473"/>
      <c r="LHG98" s="473"/>
      <c r="LHH98" s="473"/>
      <c r="LHI98" s="473"/>
      <c r="LHJ98" s="473"/>
      <c r="LHK98" s="473"/>
      <c r="LHL98" s="473"/>
      <c r="LHM98" s="473"/>
      <c r="LHN98" s="473"/>
      <c r="LHO98" s="473"/>
      <c r="LHP98" s="473"/>
      <c r="LHQ98" s="473"/>
      <c r="LHR98" s="473"/>
      <c r="LHS98" s="473"/>
      <c r="LHT98" s="473"/>
      <c r="LHU98" s="473"/>
      <c r="LHV98" s="473"/>
      <c r="LHW98" s="473"/>
      <c r="LHX98" s="473"/>
      <c r="LHY98" s="473"/>
      <c r="LHZ98" s="473"/>
      <c r="LIA98" s="473"/>
      <c r="LIB98" s="473"/>
      <c r="LIC98" s="473"/>
      <c r="LID98" s="473"/>
      <c r="LIE98" s="473"/>
      <c r="LIF98" s="473"/>
      <c r="LIG98" s="473"/>
      <c r="LIH98" s="473"/>
      <c r="LII98" s="473"/>
      <c r="LIJ98" s="473"/>
      <c r="LIK98" s="473"/>
      <c r="LIL98" s="473"/>
      <c r="LIM98" s="473"/>
      <c r="LIN98" s="473"/>
      <c r="LIO98" s="473"/>
      <c r="LIP98" s="473"/>
      <c r="LIQ98" s="473"/>
      <c r="LIR98" s="473"/>
      <c r="LIS98" s="473"/>
      <c r="LIT98" s="473"/>
      <c r="LIU98" s="473"/>
      <c r="LIV98" s="473"/>
      <c r="LIW98" s="473"/>
      <c r="LIX98" s="473"/>
      <c r="LIY98" s="473"/>
      <c r="LIZ98" s="473"/>
      <c r="LJA98" s="473"/>
      <c r="LJB98" s="473"/>
      <c r="LJC98" s="473"/>
      <c r="LJD98" s="473"/>
      <c r="LJE98" s="473"/>
      <c r="LJF98" s="473"/>
      <c r="LJG98" s="473"/>
      <c r="LJH98" s="473"/>
      <c r="LJI98" s="473"/>
      <c r="LJJ98" s="473"/>
      <c r="LJK98" s="473"/>
      <c r="LJL98" s="473"/>
      <c r="LJM98" s="473"/>
      <c r="LJN98" s="473"/>
      <c r="LJO98" s="473"/>
      <c r="LJP98" s="473"/>
      <c r="LJQ98" s="473"/>
      <c r="LJR98" s="473"/>
      <c r="LJS98" s="473"/>
      <c r="LJT98" s="473"/>
      <c r="LJU98" s="473"/>
      <c r="LJV98" s="473"/>
      <c r="LJW98" s="473"/>
      <c r="LJX98" s="473"/>
      <c r="LJY98" s="473"/>
      <c r="LJZ98" s="473"/>
      <c r="LKA98" s="473"/>
      <c r="LKB98" s="473"/>
      <c r="LKC98" s="473"/>
      <c r="LKD98" s="473"/>
      <c r="LKE98" s="473"/>
      <c r="LKF98" s="473"/>
      <c r="LKG98" s="473"/>
      <c r="LKH98" s="473"/>
      <c r="LKI98" s="473"/>
      <c r="LKJ98" s="473"/>
      <c r="LKK98" s="473"/>
      <c r="LKL98" s="473"/>
      <c r="LKM98" s="473"/>
      <c r="LKN98" s="473"/>
      <c r="LKO98" s="473"/>
      <c r="LKP98" s="473"/>
      <c r="LKQ98" s="473"/>
      <c r="LKR98" s="473"/>
      <c r="LKS98" s="473"/>
      <c r="LKT98" s="473"/>
      <c r="LKU98" s="473"/>
      <c r="LKV98" s="473"/>
      <c r="LKW98" s="473"/>
      <c r="LKX98" s="473"/>
      <c r="LKY98" s="473"/>
      <c r="LKZ98" s="473"/>
      <c r="LLA98" s="473"/>
      <c r="LLB98" s="473"/>
      <c r="LLC98" s="473"/>
      <c r="LLD98" s="473"/>
      <c r="LLE98" s="473"/>
      <c r="LLF98" s="473"/>
      <c r="LLG98" s="473"/>
      <c r="LLH98" s="473"/>
      <c r="LLI98" s="473"/>
      <c r="LLJ98" s="473"/>
      <c r="LLK98" s="473"/>
      <c r="LLL98" s="473"/>
      <c r="LLM98" s="473"/>
      <c r="LLN98" s="473"/>
      <c r="LLO98" s="473"/>
      <c r="LLP98" s="473"/>
      <c r="LLQ98" s="473"/>
      <c r="LLR98" s="473"/>
      <c r="LLS98" s="473"/>
      <c r="LLT98" s="473"/>
      <c r="LLU98" s="473"/>
      <c r="LLV98" s="473"/>
      <c r="LLW98" s="473"/>
      <c r="LLX98" s="473"/>
      <c r="LLY98" s="473"/>
      <c r="LLZ98" s="473"/>
      <c r="LMA98" s="473"/>
      <c r="LMB98" s="473"/>
      <c r="LMC98" s="473"/>
      <c r="LMD98" s="473"/>
      <c r="LME98" s="473"/>
      <c r="LMF98" s="473"/>
      <c r="LMG98" s="473"/>
      <c r="LMH98" s="473"/>
      <c r="LMI98" s="473"/>
      <c r="LMJ98" s="473"/>
      <c r="LMK98" s="473"/>
      <c r="LML98" s="473"/>
      <c r="LMM98" s="473"/>
      <c r="LMN98" s="473"/>
      <c r="LMO98" s="473"/>
      <c r="LMP98" s="473"/>
      <c r="LMQ98" s="473"/>
      <c r="LMR98" s="473"/>
      <c r="LMS98" s="473"/>
      <c r="LMT98" s="473"/>
      <c r="LMU98" s="473"/>
      <c r="LMV98" s="473"/>
      <c r="LMW98" s="473"/>
      <c r="LMX98" s="473"/>
      <c r="LMY98" s="473"/>
      <c r="LMZ98" s="473"/>
      <c r="LNA98" s="473"/>
      <c r="LNB98" s="473"/>
      <c r="LNC98" s="473"/>
      <c r="LND98" s="473"/>
      <c r="LNE98" s="473"/>
      <c r="LNF98" s="473"/>
      <c r="LNG98" s="473"/>
      <c r="LNH98" s="473"/>
      <c r="LNI98" s="473"/>
      <c r="LNJ98" s="473"/>
      <c r="LNK98" s="473"/>
      <c r="LNL98" s="473"/>
      <c r="LNM98" s="473"/>
      <c r="LNN98" s="473"/>
      <c r="LNO98" s="473"/>
      <c r="LNP98" s="473"/>
      <c r="LNQ98" s="473"/>
      <c r="LNR98" s="473"/>
      <c r="LNS98" s="473"/>
      <c r="LNT98" s="473"/>
      <c r="LNU98" s="473"/>
      <c r="LNV98" s="473"/>
      <c r="LNW98" s="473"/>
      <c r="LNX98" s="473"/>
      <c r="LNY98" s="473"/>
      <c r="LNZ98" s="473"/>
      <c r="LOA98" s="473"/>
      <c r="LOB98" s="473"/>
      <c r="LOC98" s="473"/>
      <c r="LOD98" s="473"/>
      <c r="LOE98" s="473"/>
      <c r="LOF98" s="473"/>
      <c r="LOG98" s="473"/>
      <c r="LOH98" s="473"/>
      <c r="LOI98" s="473"/>
      <c r="LOJ98" s="473"/>
      <c r="LOK98" s="473"/>
      <c r="LOL98" s="473"/>
      <c r="LOM98" s="473"/>
      <c r="LON98" s="473"/>
      <c r="LOO98" s="473"/>
      <c r="LOP98" s="473"/>
      <c r="LOQ98" s="473"/>
      <c r="LOR98" s="473"/>
      <c r="LOS98" s="473"/>
      <c r="LOT98" s="473"/>
      <c r="LOU98" s="473"/>
      <c r="LOV98" s="473"/>
      <c r="LOW98" s="473"/>
      <c r="LOX98" s="473"/>
      <c r="LOY98" s="473"/>
      <c r="LOZ98" s="473"/>
      <c r="LPA98" s="473"/>
      <c r="LPB98" s="473"/>
      <c r="LPC98" s="473"/>
      <c r="LPD98" s="473"/>
      <c r="LPE98" s="473"/>
      <c r="LPF98" s="473"/>
      <c r="LPG98" s="473"/>
      <c r="LPH98" s="473"/>
      <c r="LPI98" s="473"/>
      <c r="LPJ98" s="473"/>
      <c r="LPK98" s="473"/>
      <c r="LPL98" s="473"/>
      <c r="LPM98" s="473"/>
      <c r="LPN98" s="473"/>
      <c r="LPO98" s="473"/>
      <c r="LPP98" s="473"/>
      <c r="LPQ98" s="473"/>
      <c r="LPR98" s="473"/>
      <c r="LPS98" s="473"/>
      <c r="LPT98" s="473"/>
      <c r="LPU98" s="473"/>
      <c r="LPV98" s="473"/>
      <c r="LPW98" s="473"/>
      <c r="LPX98" s="473"/>
      <c r="LPY98" s="473"/>
      <c r="LPZ98" s="473"/>
      <c r="LQA98" s="473"/>
      <c r="LQB98" s="473"/>
      <c r="LQC98" s="473"/>
      <c r="LQD98" s="473"/>
      <c r="LQE98" s="473"/>
      <c r="LQF98" s="473"/>
      <c r="LQG98" s="473"/>
      <c r="LQH98" s="473"/>
      <c r="LQI98" s="473"/>
      <c r="LQJ98" s="473"/>
      <c r="LQK98" s="473"/>
      <c r="LQL98" s="473"/>
      <c r="LQM98" s="473"/>
      <c r="LQN98" s="473"/>
      <c r="LQO98" s="473"/>
      <c r="LQP98" s="473"/>
      <c r="LQQ98" s="473"/>
      <c r="LQR98" s="473"/>
      <c r="LQS98" s="473"/>
      <c r="LQT98" s="473"/>
      <c r="LQU98" s="473"/>
      <c r="LQV98" s="473"/>
      <c r="LQW98" s="473"/>
      <c r="LQX98" s="473"/>
      <c r="LQY98" s="473"/>
      <c r="LQZ98" s="473"/>
      <c r="LRA98" s="473"/>
      <c r="LRB98" s="473"/>
      <c r="LRC98" s="473"/>
      <c r="LRD98" s="473"/>
      <c r="LRE98" s="473"/>
      <c r="LRF98" s="473"/>
      <c r="LRG98" s="473"/>
      <c r="LRH98" s="473"/>
      <c r="LRI98" s="473"/>
      <c r="LRJ98" s="473"/>
      <c r="LRK98" s="473"/>
      <c r="LRL98" s="473"/>
      <c r="LRM98" s="473"/>
      <c r="LRN98" s="473"/>
      <c r="LRO98" s="473"/>
      <c r="LRP98" s="473"/>
      <c r="LRQ98" s="473"/>
      <c r="LRR98" s="473"/>
      <c r="LRS98" s="473"/>
      <c r="LRT98" s="473"/>
      <c r="LRU98" s="473"/>
      <c r="LRV98" s="473"/>
      <c r="LRW98" s="473"/>
      <c r="LRX98" s="473"/>
      <c r="LRY98" s="473"/>
      <c r="LRZ98" s="473"/>
      <c r="LSA98" s="473"/>
      <c r="LSB98" s="473"/>
      <c r="LSC98" s="473"/>
      <c r="LSD98" s="473"/>
      <c r="LSE98" s="473"/>
      <c r="LSF98" s="473"/>
      <c r="LSG98" s="473"/>
      <c r="LSH98" s="473"/>
      <c r="LSI98" s="473"/>
      <c r="LSJ98" s="473"/>
      <c r="LSK98" s="473"/>
      <c r="LSL98" s="473"/>
      <c r="LSM98" s="473"/>
      <c r="LSN98" s="473"/>
      <c r="LSO98" s="473"/>
      <c r="LSP98" s="473"/>
      <c r="LSQ98" s="473"/>
      <c r="LSR98" s="473"/>
      <c r="LSS98" s="473"/>
      <c r="LST98" s="473"/>
      <c r="LSU98" s="473"/>
      <c r="LSV98" s="473"/>
      <c r="LSW98" s="473"/>
      <c r="LSX98" s="473"/>
      <c r="LSY98" s="473"/>
      <c r="LSZ98" s="473"/>
      <c r="LTA98" s="473"/>
      <c r="LTB98" s="473"/>
      <c r="LTC98" s="473"/>
      <c r="LTD98" s="473"/>
      <c r="LTE98" s="473"/>
      <c r="LTF98" s="473"/>
      <c r="LTG98" s="473"/>
      <c r="LTH98" s="473"/>
      <c r="LTI98" s="473"/>
      <c r="LTJ98" s="473"/>
      <c r="LTK98" s="473"/>
      <c r="LTL98" s="473"/>
      <c r="LTM98" s="473"/>
      <c r="LTN98" s="473"/>
      <c r="LTO98" s="473"/>
      <c r="LTP98" s="473"/>
      <c r="LTQ98" s="473"/>
      <c r="LTR98" s="473"/>
      <c r="LTS98" s="473"/>
      <c r="LTT98" s="473"/>
      <c r="LTU98" s="473"/>
      <c r="LTV98" s="473"/>
      <c r="LTW98" s="473"/>
      <c r="LTX98" s="473"/>
      <c r="LTY98" s="473"/>
      <c r="LTZ98" s="473"/>
      <c r="LUA98" s="473"/>
      <c r="LUB98" s="473"/>
      <c r="LUC98" s="473"/>
      <c r="LUD98" s="473"/>
      <c r="LUE98" s="473"/>
      <c r="LUF98" s="473"/>
      <c r="LUG98" s="473"/>
      <c r="LUH98" s="473"/>
      <c r="LUI98" s="473"/>
      <c r="LUJ98" s="473"/>
      <c r="LUK98" s="473"/>
      <c r="LUL98" s="473"/>
      <c r="LUM98" s="473"/>
      <c r="LUN98" s="473"/>
      <c r="LUO98" s="473"/>
      <c r="LUP98" s="473"/>
      <c r="LUQ98" s="473"/>
      <c r="LUR98" s="473"/>
      <c r="LUS98" s="473"/>
      <c r="LUT98" s="473"/>
      <c r="LUU98" s="473"/>
      <c r="LUV98" s="473"/>
      <c r="LUW98" s="473"/>
      <c r="LUX98" s="473"/>
      <c r="LUY98" s="473"/>
      <c r="LUZ98" s="473"/>
      <c r="LVA98" s="473"/>
      <c r="LVB98" s="473"/>
      <c r="LVC98" s="473"/>
      <c r="LVD98" s="473"/>
      <c r="LVE98" s="473"/>
      <c r="LVF98" s="473"/>
      <c r="LVG98" s="473"/>
      <c r="LVH98" s="473"/>
      <c r="LVI98" s="473"/>
      <c r="LVJ98" s="473"/>
      <c r="LVK98" s="473"/>
      <c r="LVL98" s="473"/>
      <c r="LVM98" s="473"/>
      <c r="LVN98" s="473"/>
      <c r="LVO98" s="473"/>
      <c r="LVP98" s="473"/>
      <c r="LVQ98" s="473"/>
      <c r="LVR98" s="473"/>
      <c r="LVS98" s="473"/>
      <c r="LVT98" s="473"/>
      <c r="LVU98" s="473"/>
      <c r="LVV98" s="473"/>
      <c r="LVW98" s="473"/>
      <c r="LVX98" s="473"/>
      <c r="LVY98" s="473"/>
      <c r="LVZ98" s="473"/>
      <c r="LWA98" s="473"/>
      <c r="LWB98" s="473"/>
      <c r="LWC98" s="473"/>
      <c r="LWD98" s="473"/>
      <c r="LWE98" s="473"/>
      <c r="LWF98" s="473"/>
      <c r="LWG98" s="473"/>
      <c r="LWH98" s="473"/>
      <c r="LWI98" s="473"/>
      <c r="LWJ98" s="473"/>
      <c r="LWK98" s="473"/>
      <c r="LWL98" s="473"/>
      <c r="LWM98" s="473"/>
      <c r="LWN98" s="473"/>
      <c r="LWO98" s="473"/>
      <c r="LWP98" s="473"/>
      <c r="LWQ98" s="473"/>
      <c r="LWR98" s="473"/>
      <c r="LWS98" s="473"/>
      <c r="LWT98" s="473"/>
      <c r="LWU98" s="473"/>
      <c r="LWV98" s="473"/>
      <c r="LWW98" s="473"/>
      <c r="LWX98" s="473"/>
      <c r="LWY98" s="473"/>
      <c r="LWZ98" s="473"/>
      <c r="LXA98" s="473"/>
      <c r="LXB98" s="473"/>
      <c r="LXC98" s="473"/>
      <c r="LXD98" s="473"/>
      <c r="LXE98" s="473"/>
      <c r="LXF98" s="473"/>
      <c r="LXG98" s="473"/>
      <c r="LXH98" s="473"/>
      <c r="LXI98" s="473"/>
      <c r="LXJ98" s="473"/>
      <c r="LXK98" s="473"/>
      <c r="LXL98" s="473"/>
      <c r="LXM98" s="473"/>
      <c r="LXN98" s="473"/>
      <c r="LXO98" s="473"/>
      <c r="LXP98" s="473"/>
      <c r="LXQ98" s="473"/>
      <c r="LXR98" s="473"/>
      <c r="LXS98" s="473"/>
      <c r="LXT98" s="473"/>
      <c r="LXU98" s="473"/>
      <c r="LXV98" s="473"/>
      <c r="LXW98" s="473"/>
      <c r="LXX98" s="473"/>
      <c r="LXY98" s="473"/>
      <c r="LXZ98" s="473"/>
      <c r="LYA98" s="473"/>
      <c r="LYB98" s="473"/>
      <c r="LYC98" s="473"/>
      <c r="LYD98" s="473"/>
      <c r="LYE98" s="473"/>
      <c r="LYF98" s="473"/>
      <c r="LYG98" s="473"/>
      <c r="LYH98" s="473"/>
      <c r="LYI98" s="473"/>
      <c r="LYJ98" s="473"/>
      <c r="LYK98" s="473"/>
      <c r="LYL98" s="473"/>
      <c r="LYM98" s="473"/>
      <c r="LYN98" s="473"/>
      <c r="LYO98" s="473"/>
      <c r="LYP98" s="473"/>
      <c r="LYQ98" s="473"/>
      <c r="LYR98" s="473"/>
      <c r="LYS98" s="473"/>
      <c r="LYT98" s="473"/>
      <c r="LYU98" s="473"/>
      <c r="LYV98" s="473"/>
      <c r="LYW98" s="473"/>
      <c r="LYX98" s="473"/>
      <c r="LYY98" s="473"/>
      <c r="LYZ98" s="473"/>
      <c r="LZA98" s="473"/>
      <c r="LZB98" s="473"/>
      <c r="LZC98" s="473"/>
      <c r="LZD98" s="473"/>
      <c r="LZE98" s="473"/>
      <c r="LZF98" s="473"/>
      <c r="LZG98" s="473"/>
      <c r="LZH98" s="473"/>
      <c r="LZI98" s="473"/>
      <c r="LZJ98" s="473"/>
      <c r="LZK98" s="473"/>
      <c r="LZL98" s="473"/>
      <c r="LZM98" s="473"/>
      <c r="LZN98" s="473"/>
      <c r="LZO98" s="473"/>
      <c r="LZP98" s="473"/>
      <c r="LZQ98" s="473"/>
      <c r="LZR98" s="473"/>
      <c r="LZS98" s="473"/>
      <c r="LZT98" s="473"/>
      <c r="LZU98" s="473"/>
      <c r="LZV98" s="473"/>
      <c r="LZW98" s="473"/>
      <c r="LZX98" s="473"/>
      <c r="LZY98" s="473"/>
      <c r="LZZ98" s="473"/>
      <c r="MAA98" s="473"/>
      <c r="MAB98" s="473"/>
      <c r="MAC98" s="473"/>
      <c r="MAD98" s="473"/>
      <c r="MAE98" s="473"/>
      <c r="MAF98" s="473"/>
      <c r="MAG98" s="473"/>
      <c r="MAH98" s="473"/>
      <c r="MAI98" s="473"/>
      <c r="MAJ98" s="473"/>
      <c r="MAK98" s="473"/>
      <c r="MAL98" s="473"/>
      <c r="MAM98" s="473"/>
      <c r="MAN98" s="473"/>
      <c r="MAO98" s="473"/>
      <c r="MAP98" s="473"/>
      <c r="MAQ98" s="473"/>
      <c r="MAR98" s="473"/>
      <c r="MAS98" s="473"/>
      <c r="MAT98" s="473"/>
      <c r="MAU98" s="473"/>
      <c r="MAV98" s="473"/>
      <c r="MAW98" s="473"/>
      <c r="MAX98" s="473"/>
      <c r="MAY98" s="473"/>
      <c r="MAZ98" s="473"/>
      <c r="MBA98" s="473"/>
      <c r="MBB98" s="473"/>
      <c r="MBC98" s="473"/>
      <c r="MBD98" s="473"/>
      <c r="MBE98" s="473"/>
      <c r="MBF98" s="473"/>
      <c r="MBG98" s="473"/>
      <c r="MBH98" s="473"/>
      <c r="MBI98" s="473"/>
      <c r="MBJ98" s="473"/>
      <c r="MBK98" s="473"/>
      <c r="MBL98" s="473"/>
      <c r="MBM98" s="473"/>
      <c r="MBN98" s="473"/>
      <c r="MBO98" s="473"/>
      <c r="MBP98" s="473"/>
      <c r="MBQ98" s="473"/>
      <c r="MBR98" s="473"/>
      <c r="MBS98" s="473"/>
      <c r="MBT98" s="473"/>
      <c r="MBU98" s="473"/>
      <c r="MBV98" s="473"/>
      <c r="MBW98" s="473"/>
      <c r="MBX98" s="473"/>
      <c r="MBY98" s="473"/>
      <c r="MBZ98" s="473"/>
      <c r="MCA98" s="473"/>
      <c r="MCB98" s="473"/>
      <c r="MCC98" s="473"/>
      <c r="MCD98" s="473"/>
      <c r="MCE98" s="473"/>
      <c r="MCF98" s="473"/>
      <c r="MCG98" s="473"/>
      <c r="MCH98" s="473"/>
      <c r="MCI98" s="473"/>
      <c r="MCJ98" s="473"/>
      <c r="MCK98" s="473"/>
      <c r="MCL98" s="473"/>
      <c r="MCM98" s="473"/>
      <c r="MCN98" s="473"/>
      <c r="MCO98" s="473"/>
      <c r="MCP98" s="473"/>
      <c r="MCQ98" s="473"/>
      <c r="MCR98" s="473"/>
      <c r="MCS98" s="473"/>
      <c r="MCT98" s="473"/>
      <c r="MCU98" s="473"/>
      <c r="MCV98" s="473"/>
      <c r="MCW98" s="473"/>
      <c r="MCX98" s="473"/>
      <c r="MCY98" s="473"/>
      <c r="MCZ98" s="473"/>
      <c r="MDA98" s="473"/>
      <c r="MDB98" s="473"/>
      <c r="MDC98" s="473"/>
      <c r="MDD98" s="473"/>
      <c r="MDE98" s="473"/>
      <c r="MDF98" s="473"/>
      <c r="MDG98" s="473"/>
      <c r="MDH98" s="473"/>
      <c r="MDI98" s="473"/>
      <c r="MDJ98" s="473"/>
      <c r="MDK98" s="473"/>
      <c r="MDL98" s="473"/>
      <c r="MDM98" s="473"/>
      <c r="MDN98" s="473"/>
      <c r="MDO98" s="473"/>
      <c r="MDP98" s="473"/>
      <c r="MDQ98" s="473"/>
      <c r="MDR98" s="473"/>
      <c r="MDS98" s="473"/>
      <c r="MDT98" s="473"/>
      <c r="MDU98" s="473"/>
      <c r="MDV98" s="473"/>
      <c r="MDW98" s="473"/>
      <c r="MDX98" s="473"/>
      <c r="MDY98" s="473"/>
      <c r="MDZ98" s="473"/>
      <c r="MEA98" s="473"/>
      <c r="MEB98" s="473"/>
      <c r="MEC98" s="473"/>
      <c r="MED98" s="473"/>
      <c r="MEE98" s="473"/>
      <c r="MEF98" s="473"/>
      <c r="MEG98" s="473"/>
      <c r="MEH98" s="473"/>
      <c r="MEI98" s="473"/>
      <c r="MEJ98" s="473"/>
      <c r="MEK98" s="473"/>
      <c r="MEL98" s="473"/>
      <c r="MEM98" s="473"/>
      <c r="MEN98" s="473"/>
      <c r="MEO98" s="473"/>
      <c r="MEP98" s="473"/>
      <c r="MEQ98" s="473"/>
      <c r="MER98" s="473"/>
      <c r="MES98" s="473"/>
      <c r="MET98" s="473"/>
      <c r="MEU98" s="473"/>
      <c r="MEV98" s="473"/>
      <c r="MEW98" s="473"/>
      <c r="MEX98" s="473"/>
      <c r="MEY98" s="473"/>
      <c r="MEZ98" s="473"/>
      <c r="MFA98" s="473"/>
      <c r="MFB98" s="473"/>
      <c r="MFC98" s="473"/>
      <c r="MFD98" s="473"/>
      <c r="MFE98" s="473"/>
      <c r="MFF98" s="473"/>
      <c r="MFG98" s="473"/>
      <c r="MFH98" s="473"/>
      <c r="MFI98" s="473"/>
      <c r="MFJ98" s="473"/>
      <c r="MFK98" s="473"/>
      <c r="MFL98" s="473"/>
      <c r="MFM98" s="473"/>
      <c r="MFN98" s="473"/>
      <c r="MFO98" s="473"/>
      <c r="MFP98" s="473"/>
      <c r="MFQ98" s="473"/>
      <c r="MFR98" s="473"/>
      <c r="MFS98" s="473"/>
      <c r="MFT98" s="473"/>
      <c r="MFU98" s="473"/>
      <c r="MFV98" s="473"/>
      <c r="MFW98" s="473"/>
      <c r="MFX98" s="473"/>
      <c r="MFY98" s="473"/>
      <c r="MFZ98" s="473"/>
      <c r="MGA98" s="473"/>
      <c r="MGB98" s="473"/>
      <c r="MGC98" s="473"/>
      <c r="MGD98" s="473"/>
      <c r="MGE98" s="473"/>
      <c r="MGF98" s="473"/>
      <c r="MGG98" s="473"/>
      <c r="MGH98" s="473"/>
      <c r="MGI98" s="473"/>
      <c r="MGJ98" s="473"/>
      <c r="MGK98" s="473"/>
      <c r="MGL98" s="473"/>
      <c r="MGM98" s="473"/>
      <c r="MGN98" s="473"/>
      <c r="MGO98" s="473"/>
      <c r="MGP98" s="473"/>
      <c r="MGQ98" s="473"/>
      <c r="MGR98" s="473"/>
      <c r="MGS98" s="473"/>
      <c r="MGT98" s="473"/>
      <c r="MGU98" s="473"/>
      <c r="MGV98" s="473"/>
      <c r="MGW98" s="473"/>
      <c r="MGX98" s="473"/>
      <c r="MGY98" s="473"/>
      <c r="MGZ98" s="473"/>
      <c r="MHA98" s="473"/>
      <c r="MHB98" s="473"/>
      <c r="MHC98" s="473"/>
      <c r="MHD98" s="473"/>
      <c r="MHE98" s="473"/>
      <c r="MHF98" s="473"/>
      <c r="MHG98" s="473"/>
      <c r="MHH98" s="473"/>
      <c r="MHI98" s="473"/>
      <c r="MHJ98" s="473"/>
      <c r="MHK98" s="473"/>
      <c r="MHL98" s="473"/>
      <c r="MHM98" s="473"/>
      <c r="MHN98" s="473"/>
      <c r="MHO98" s="473"/>
      <c r="MHP98" s="473"/>
      <c r="MHQ98" s="473"/>
      <c r="MHR98" s="473"/>
      <c r="MHS98" s="473"/>
      <c r="MHT98" s="473"/>
      <c r="MHU98" s="473"/>
      <c r="MHV98" s="473"/>
      <c r="MHW98" s="473"/>
      <c r="MHX98" s="473"/>
      <c r="MHY98" s="473"/>
      <c r="MHZ98" s="473"/>
      <c r="MIA98" s="473"/>
      <c r="MIB98" s="473"/>
      <c r="MIC98" s="473"/>
      <c r="MID98" s="473"/>
      <c r="MIE98" s="473"/>
      <c r="MIF98" s="473"/>
      <c r="MIG98" s="473"/>
      <c r="MIH98" s="473"/>
      <c r="MII98" s="473"/>
      <c r="MIJ98" s="473"/>
      <c r="MIK98" s="473"/>
      <c r="MIL98" s="473"/>
      <c r="MIM98" s="473"/>
      <c r="MIN98" s="473"/>
      <c r="MIO98" s="473"/>
      <c r="MIP98" s="473"/>
      <c r="MIQ98" s="473"/>
      <c r="MIR98" s="473"/>
      <c r="MIS98" s="473"/>
      <c r="MIT98" s="473"/>
      <c r="MIU98" s="473"/>
      <c r="MIV98" s="473"/>
      <c r="MIW98" s="473"/>
      <c r="MIX98" s="473"/>
      <c r="MIY98" s="473"/>
      <c r="MIZ98" s="473"/>
      <c r="MJA98" s="473"/>
      <c r="MJB98" s="473"/>
      <c r="MJC98" s="473"/>
      <c r="MJD98" s="473"/>
      <c r="MJE98" s="473"/>
      <c r="MJF98" s="473"/>
      <c r="MJG98" s="473"/>
      <c r="MJH98" s="473"/>
      <c r="MJI98" s="473"/>
      <c r="MJJ98" s="473"/>
      <c r="MJK98" s="473"/>
      <c r="MJL98" s="473"/>
      <c r="MJM98" s="473"/>
      <c r="MJN98" s="473"/>
      <c r="MJO98" s="473"/>
      <c r="MJP98" s="473"/>
      <c r="MJQ98" s="473"/>
      <c r="MJR98" s="473"/>
      <c r="MJS98" s="473"/>
      <c r="MJT98" s="473"/>
      <c r="MJU98" s="473"/>
      <c r="MJV98" s="473"/>
      <c r="MJW98" s="473"/>
      <c r="MJX98" s="473"/>
      <c r="MJY98" s="473"/>
      <c r="MJZ98" s="473"/>
      <c r="MKA98" s="473"/>
      <c r="MKB98" s="473"/>
      <c r="MKC98" s="473"/>
      <c r="MKD98" s="473"/>
      <c r="MKE98" s="473"/>
      <c r="MKF98" s="473"/>
      <c r="MKG98" s="473"/>
      <c r="MKH98" s="473"/>
      <c r="MKI98" s="473"/>
      <c r="MKJ98" s="473"/>
      <c r="MKK98" s="473"/>
      <c r="MKL98" s="473"/>
      <c r="MKM98" s="473"/>
      <c r="MKN98" s="473"/>
      <c r="MKO98" s="473"/>
      <c r="MKP98" s="473"/>
      <c r="MKQ98" s="473"/>
      <c r="MKR98" s="473"/>
      <c r="MKS98" s="473"/>
      <c r="MKT98" s="473"/>
      <c r="MKU98" s="473"/>
      <c r="MKV98" s="473"/>
      <c r="MKW98" s="473"/>
      <c r="MKX98" s="473"/>
      <c r="MKY98" s="473"/>
      <c r="MKZ98" s="473"/>
      <c r="MLA98" s="473"/>
      <c r="MLB98" s="473"/>
      <c r="MLC98" s="473"/>
      <c r="MLD98" s="473"/>
      <c r="MLE98" s="473"/>
      <c r="MLF98" s="473"/>
      <c r="MLG98" s="473"/>
      <c r="MLH98" s="473"/>
      <c r="MLI98" s="473"/>
      <c r="MLJ98" s="473"/>
      <c r="MLK98" s="473"/>
      <c r="MLL98" s="473"/>
      <c r="MLM98" s="473"/>
      <c r="MLN98" s="473"/>
      <c r="MLO98" s="473"/>
      <c r="MLP98" s="473"/>
      <c r="MLQ98" s="473"/>
      <c r="MLR98" s="473"/>
      <c r="MLS98" s="473"/>
      <c r="MLT98" s="473"/>
      <c r="MLU98" s="473"/>
      <c r="MLV98" s="473"/>
      <c r="MLW98" s="473"/>
      <c r="MLX98" s="473"/>
      <c r="MLY98" s="473"/>
      <c r="MLZ98" s="473"/>
      <c r="MMA98" s="473"/>
      <c r="MMB98" s="473"/>
      <c r="MMC98" s="473"/>
      <c r="MMD98" s="473"/>
      <c r="MME98" s="473"/>
      <c r="MMF98" s="473"/>
      <c r="MMG98" s="473"/>
      <c r="MMH98" s="473"/>
      <c r="MMI98" s="473"/>
      <c r="MMJ98" s="473"/>
      <c r="MMK98" s="473"/>
      <c r="MML98" s="473"/>
      <c r="MMM98" s="473"/>
      <c r="MMN98" s="473"/>
      <c r="MMO98" s="473"/>
      <c r="MMP98" s="473"/>
      <c r="MMQ98" s="473"/>
      <c r="MMR98" s="473"/>
      <c r="MMS98" s="473"/>
      <c r="MMT98" s="473"/>
      <c r="MMU98" s="473"/>
      <c r="MMV98" s="473"/>
      <c r="MMW98" s="473"/>
      <c r="MMX98" s="473"/>
      <c r="MMY98" s="473"/>
      <c r="MMZ98" s="473"/>
      <c r="MNA98" s="473"/>
      <c r="MNB98" s="473"/>
      <c r="MNC98" s="473"/>
      <c r="MND98" s="473"/>
      <c r="MNE98" s="473"/>
      <c r="MNF98" s="473"/>
      <c r="MNG98" s="473"/>
      <c r="MNH98" s="473"/>
      <c r="MNI98" s="473"/>
      <c r="MNJ98" s="473"/>
      <c r="MNK98" s="473"/>
      <c r="MNL98" s="473"/>
      <c r="MNM98" s="473"/>
      <c r="MNN98" s="473"/>
      <c r="MNO98" s="473"/>
      <c r="MNP98" s="473"/>
      <c r="MNQ98" s="473"/>
      <c r="MNR98" s="473"/>
      <c r="MNS98" s="473"/>
      <c r="MNT98" s="473"/>
      <c r="MNU98" s="473"/>
      <c r="MNV98" s="473"/>
      <c r="MNW98" s="473"/>
      <c r="MNX98" s="473"/>
      <c r="MNY98" s="473"/>
      <c r="MNZ98" s="473"/>
      <c r="MOA98" s="473"/>
      <c r="MOB98" s="473"/>
      <c r="MOC98" s="473"/>
      <c r="MOD98" s="473"/>
      <c r="MOE98" s="473"/>
      <c r="MOF98" s="473"/>
      <c r="MOG98" s="473"/>
      <c r="MOH98" s="473"/>
      <c r="MOI98" s="473"/>
      <c r="MOJ98" s="473"/>
      <c r="MOK98" s="473"/>
      <c r="MOL98" s="473"/>
      <c r="MOM98" s="473"/>
      <c r="MON98" s="473"/>
      <c r="MOO98" s="473"/>
      <c r="MOP98" s="473"/>
      <c r="MOQ98" s="473"/>
      <c r="MOR98" s="473"/>
      <c r="MOS98" s="473"/>
      <c r="MOT98" s="473"/>
      <c r="MOU98" s="473"/>
      <c r="MOV98" s="473"/>
      <c r="MOW98" s="473"/>
      <c r="MOX98" s="473"/>
      <c r="MOY98" s="473"/>
      <c r="MOZ98" s="473"/>
      <c r="MPA98" s="473"/>
      <c r="MPB98" s="473"/>
      <c r="MPC98" s="473"/>
      <c r="MPD98" s="473"/>
      <c r="MPE98" s="473"/>
      <c r="MPF98" s="473"/>
      <c r="MPG98" s="473"/>
      <c r="MPH98" s="473"/>
      <c r="MPI98" s="473"/>
      <c r="MPJ98" s="473"/>
      <c r="MPK98" s="473"/>
      <c r="MPL98" s="473"/>
      <c r="MPM98" s="473"/>
      <c r="MPN98" s="473"/>
      <c r="MPO98" s="473"/>
      <c r="MPP98" s="473"/>
      <c r="MPQ98" s="473"/>
      <c r="MPR98" s="473"/>
      <c r="MPS98" s="473"/>
      <c r="MPT98" s="473"/>
      <c r="MPU98" s="473"/>
      <c r="MPV98" s="473"/>
      <c r="MPW98" s="473"/>
      <c r="MPX98" s="473"/>
      <c r="MPY98" s="473"/>
      <c r="MPZ98" s="473"/>
      <c r="MQA98" s="473"/>
      <c r="MQB98" s="473"/>
      <c r="MQC98" s="473"/>
      <c r="MQD98" s="473"/>
      <c r="MQE98" s="473"/>
      <c r="MQF98" s="473"/>
      <c r="MQG98" s="473"/>
      <c r="MQH98" s="473"/>
      <c r="MQI98" s="473"/>
      <c r="MQJ98" s="473"/>
      <c r="MQK98" s="473"/>
      <c r="MQL98" s="473"/>
      <c r="MQM98" s="473"/>
      <c r="MQN98" s="473"/>
      <c r="MQO98" s="473"/>
      <c r="MQP98" s="473"/>
      <c r="MQQ98" s="473"/>
      <c r="MQR98" s="473"/>
      <c r="MQS98" s="473"/>
      <c r="MQT98" s="473"/>
      <c r="MQU98" s="473"/>
      <c r="MQV98" s="473"/>
      <c r="MQW98" s="473"/>
      <c r="MQX98" s="473"/>
      <c r="MQY98" s="473"/>
      <c r="MQZ98" s="473"/>
      <c r="MRA98" s="473"/>
      <c r="MRB98" s="473"/>
      <c r="MRC98" s="473"/>
      <c r="MRD98" s="473"/>
      <c r="MRE98" s="473"/>
      <c r="MRF98" s="473"/>
      <c r="MRG98" s="473"/>
      <c r="MRH98" s="473"/>
      <c r="MRI98" s="473"/>
      <c r="MRJ98" s="473"/>
      <c r="MRK98" s="473"/>
      <c r="MRL98" s="473"/>
      <c r="MRM98" s="473"/>
      <c r="MRN98" s="473"/>
      <c r="MRO98" s="473"/>
      <c r="MRP98" s="473"/>
      <c r="MRQ98" s="473"/>
      <c r="MRR98" s="473"/>
      <c r="MRS98" s="473"/>
      <c r="MRT98" s="473"/>
      <c r="MRU98" s="473"/>
      <c r="MRV98" s="473"/>
      <c r="MRW98" s="473"/>
      <c r="MRX98" s="473"/>
      <c r="MRY98" s="473"/>
      <c r="MRZ98" s="473"/>
      <c r="MSA98" s="473"/>
      <c r="MSB98" s="473"/>
      <c r="MSC98" s="473"/>
      <c r="MSD98" s="473"/>
      <c r="MSE98" s="473"/>
      <c r="MSF98" s="473"/>
      <c r="MSG98" s="473"/>
      <c r="MSH98" s="473"/>
      <c r="MSI98" s="473"/>
      <c r="MSJ98" s="473"/>
      <c r="MSK98" s="473"/>
      <c r="MSL98" s="473"/>
      <c r="MSM98" s="473"/>
      <c r="MSN98" s="473"/>
      <c r="MSO98" s="473"/>
      <c r="MSP98" s="473"/>
      <c r="MSQ98" s="473"/>
      <c r="MSR98" s="473"/>
      <c r="MSS98" s="473"/>
      <c r="MST98" s="473"/>
      <c r="MSU98" s="473"/>
      <c r="MSV98" s="473"/>
      <c r="MSW98" s="473"/>
      <c r="MSX98" s="473"/>
      <c r="MSY98" s="473"/>
      <c r="MSZ98" s="473"/>
      <c r="MTA98" s="473"/>
      <c r="MTB98" s="473"/>
      <c r="MTC98" s="473"/>
      <c r="MTD98" s="473"/>
      <c r="MTE98" s="473"/>
      <c r="MTF98" s="473"/>
      <c r="MTG98" s="473"/>
      <c r="MTH98" s="473"/>
      <c r="MTI98" s="473"/>
      <c r="MTJ98" s="473"/>
      <c r="MTK98" s="473"/>
      <c r="MTL98" s="473"/>
      <c r="MTM98" s="473"/>
      <c r="MTN98" s="473"/>
      <c r="MTO98" s="473"/>
      <c r="MTP98" s="473"/>
      <c r="MTQ98" s="473"/>
      <c r="MTR98" s="473"/>
      <c r="MTS98" s="473"/>
      <c r="MTT98" s="473"/>
      <c r="MTU98" s="473"/>
      <c r="MTV98" s="473"/>
      <c r="MTW98" s="473"/>
      <c r="MTX98" s="473"/>
      <c r="MTY98" s="473"/>
      <c r="MTZ98" s="473"/>
      <c r="MUA98" s="473"/>
      <c r="MUB98" s="473"/>
      <c r="MUC98" s="473"/>
      <c r="MUD98" s="473"/>
      <c r="MUE98" s="473"/>
      <c r="MUF98" s="473"/>
      <c r="MUG98" s="473"/>
      <c r="MUH98" s="473"/>
      <c r="MUI98" s="473"/>
      <c r="MUJ98" s="473"/>
      <c r="MUK98" s="473"/>
      <c r="MUL98" s="473"/>
      <c r="MUM98" s="473"/>
      <c r="MUN98" s="473"/>
      <c r="MUO98" s="473"/>
      <c r="MUP98" s="473"/>
      <c r="MUQ98" s="473"/>
      <c r="MUR98" s="473"/>
      <c r="MUS98" s="473"/>
      <c r="MUT98" s="473"/>
      <c r="MUU98" s="473"/>
      <c r="MUV98" s="473"/>
      <c r="MUW98" s="473"/>
      <c r="MUX98" s="473"/>
      <c r="MUY98" s="473"/>
      <c r="MUZ98" s="473"/>
      <c r="MVA98" s="473"/>
      <c r="MVB98" s="473"/>
      <c r="MVC98" s="473"/>
      <c r="MVD98" s="473"/>
      <c r="MVE98" s="473"/>
      <c r="MVF98" s="473"/>
      <c r="MVG98" s="473"/>
      <c r="MVH98" s="473"/>
      <c r="MVI98" s="473"/>
      <c r="MVJ98" s="473"/>
      <c r="MVK98" s="473"/>
      <c r="MVL98" s="473"/>
      <c r="MVM98" s="473"/>
      <c r="MVN98" s="473"/>
      <c r="MVO98" s="473"/>
      <c r="MVP98" s="473"/>
      <c r="MVQ98" s="473"/>
      <c r="MVR98" s="473"/>
      <c r="MVS98" s="473"/>
      <c r="MVT98" s="473"/>
      <c r="MVU98" s="473"/>
      <c r="MVV98" s="473"/>
      <c r="MVW98" s="473"/>
      <c r="MVX98" s="473"/>
      <c r="MVY98" s="473"/>
      <c r="MVZ98" s="473"/>
      <c r="MWA98" s="473"/>
      <c r="MWB98" s="473"/>
      <c r="MWC98" s="473"/>
      <c r="MWD98" s="473"/>
      <c r="MWE98" s="473"/>
      <c r="MWF98" s="473"/>
      <c r="MWG98" s="473"/>
      <c r="MWH98" s="473"/>
      <c r="MWI98" s="473"/>
      <c r="MWJ98" s="473"/>
      <c r="MWK98" s="473"/>
      <c r="MWL98" s="473"/>
      <c r="MWM98" s="473"/>
      <c r="MWN98" s="473"/>
      <c r="MWO98" s="473"/>
      <c r="MWP98" s="473"/>
      <c r="MWQ98" s="473"/>
      <c r="MWR98" s="473"/>
      <c r="MWS98" s="473"/>
      <c r="MWT98" s="473"/>
      <c r="MWU98" s="473"/>
      <c r="MWV98" s="473"/>
      <c r="MWW98" s="473"/>
      <c r="MWX98" s="473"/>
      <c r="MWY98" s="473"/>
      <c r="MWZ98" s="473"/>
      <c r="MXA98" s="473"/>
      <c r="MXB98" s="473"/>
      <c r="MXC98" s="473"/>
      <c r="MXD98" s="473"/>
      <c r="MXE98" s="473"/>
      <c r="MXF98" s="473"/>
      <c r="MXG98" s="473"/>
      <c r="MXH98" s="473"/>
      <c r="MXI98" s="473"/>
      <c r="MXJ98" s="473"/>
      <c r="MXK98" s="473"/>
      <c r="MXL98" s="473"/>
      <c r="MXM98" s="473"/>
      <c r="MXN98" s="473"/>
      <c r="MXO98" s="473"/>
      <c r="MXP98" s="473"/>
      <c r="MXQ98" s="473"/>
      <c r="MXR98" s="473"/>
      <c r="MXS98" s="473"/>
      <c r="MXT98" s="473"/>
      <c r="MXU98" s="473"/>
      <c r="MXV98" s="473"/>
      <c r="MXW98" s="473"/>
      <c r="MXX98" s="473"/>
      <c r="MXY98" s="473"/>
      <c r="MXZ98" s="473"/>
      <c r="MYA98" s="473"/>
      <c r="MYB98" s="473"/>
      <c r="MYC98" s="473"/>
      <c r="MYD98" s="473"/>
      <c r="MYE98" s="473"/>
      <c r="MYF98" s="473"/>
      <c r="MYG98" s="473"/>
      <c r="MYH98" s="473"/>
      <c r="MYI98" s="473"/>
      <c r="MYJ98" s="473"/>
      <c r="MYK98" s="473"/>
      <c r="MYL98" s="473"/>
      <c r="MYM98" s="473"/>
      <c r="MYN98" s="473"/>
      <c r="MYO98" s="473"/>
      <c r="MYP98" s="473"/>
      <c r="MYQ98" s="473"/>
      <c r="MYR98" s="473"/>
      <c r="MYS98" s="473"/>
      <c r="MYT98" s="473"/>
      <c r="MYU98" s="473"/>
      <c r="MYV98" s="473"/>
      <c r="MYW98" s="473"/>
      <c r="MYX98" s="473"/>
      <c r="MYY98" s="473"/>
      <c r="MYZ98" s="473"/>
      <c r="MZA98" s="473"/>
      <c r="MZB98" s="473"/>
      <c r="MZC98" s="473"/>
      <c r="MZD98" s="473"/>
      <c r="MZE98" s="473"/>
      <c r="MZF98" s="473"/>
      <c r="MZG98" s="473"/>
      <c r="MZH98" s="473"/>
      <c r="MZI98" s="473"/>
      <c r="MZJ98" s="473"/>
      <c r="MZK98" s="473"/>
      <c r="MZL98" s="473"/>
      <c r="MZM98" s="473"/>
      <c r="MZN98" s="473"/>
      <c r="MZO98" s="473"/>
      <c r="MZP98" s="473"/>
      <c r="MZQ98" s="473"/>
      <c r="MZR98" s="473"/>
      <c r="MZS98" s="473"/>
      <c r="MZT98" s="473"/>
      <c r="MZU98" s="473"/>
      <c r="MZV98" s="473"/>
      <c r="MZW98" s="473"/>
      <c r="MZX98" s="473"/>
      <c r="MZY98" s="473"/>
      <c r="MZZ98" s="473"/>
      <c r="NAA98" s="473"/>
      <c r="NAB98" s="473"/>
      <c r="NAC98" s="473"/>
      <c r="NAD98" s="473"/>
      <c r="NAE98" s="473"/>
      <c r="NAF98" s="473"/>
      <c r="NAG98" s="473"/>
      <c r="NAH98" s="473"/>
      <c r="NAI98" s="473"/>
      <c r="NAJ98" s="473"/>
      <c r="NAK98" s="473"/>
      <c r="NAL98" s="473"/>
      <c r="NAM98" s="473"/>
      <c r="NAN98" s="473"/>
      <c r="NAO98" s="473"/>
      <c r="NAP98" s="473"/>
      <c r="NAQ98" s="473"/>
      <c r="NAR98" s="473"/>
      <c r="NAS98" s="473"/>
      <c r="NAT98" s="473"/>
      <c r="NAU98" s="473"/>
      <c r="NAV98" s="473"/>
      <c r="NAW98" s="473"/>
      <c r="NAX98" s="473"/>
      <c r="NAY98" s="473"/>
      <c r="NAZ98" s="473"/>
      <c r="NBA98" s="473"/>
      <c r="NBB98" s="473"/>
      <c r="NBC98" s="473"/>
      <c r="NBD98" s="473"/>
      <c r="NBE98" s="473"/>
      <c r="NBF98" s="473"/>
      <c r="NBG98" s="473"/>
      <c r="NBH98" s="473"/>
      <c r="NBI98" s="473"/>
      <c r="NBJ98" s="473"/>
      <c r="NBK98" s="473"/>
      <c r="NBL98" s="473"/>
      <c r="NBM98" s="473"/>
      <c r="NBN98" s="473"/>
      <c r="NBO98" s="473"/>
      <c r="NBP98" s="473"/>
      <c r="NBQ98" s="473"/>
      <c r="NBR98" s="473"/>
      <c r="NBS98" s="473"/>
      <c r="NBT98" s="473"/>
      <c r="NBU98" s="473"/>
      <c r="NBV98" s="473"/>
      <c r="NBW98" s="473"/>
      <c r="NBX98" s="473"/>
      <c r="NBY98" s="473"/>
      <c r="NBZ98" s="473"/>
      <c r="NCA98" s="473"/>
      <c r="NCB98" s="473"/>
      <c r="NCC98" s="473"/>
      <c r="NCD98" s="473"/>
      <c r="NCE98" s="473"/>
      <c r="NCF98" s="473"/>
      <c r="NCG98" s="473"/>
      <c r="NCH98" s="473"/>
      <c r="NCI98" s="473"/>
      <c r="NCJ98" s="473"/>
      <c r="NCK98" s="473"/>
      <c r="NCL98" s="473"/>
      <c r="NCM98" s="473"/>
      <c r="NCN98" s="473"/>
      <c r="NCO98" s="473"/>
      <c r="NCP98" s="473"/>
      <c r="NCQ98" s="473"/>
      <c r="NCR98" s="473"/>
      <c r="NCS98" s="473"/>
      <c r="NCT98" s="473"/>
      <c r="NCU98" s="473"/>
      <c r="NCV98" s="473"/>
      <c r="NCW98" s="473"/>
      <c r="NCX98" s="473"/>
      <c r="NCY98" s="473"/>
      <c r="NCZ98" s="473"/>
      <c r="NDA98" s="473"/>
      <c r="NDB98" s="473"/>
      <c r="NDC98" s="473"/>
      <c r="NDD98" s="473"/>
      <c r="NDE98" s="473"/>
      <c r="NDF98" s="473"/>
      <c r="NDG98" s="473"/>
      <c r="NDH98" s="473"/>
      <c r="NDI98" s="473"/>
      <c r="NDJ98" s="473"/>
      <c r="NDK98" s="473"/>
      <c r="NDL98" s="473"/>
      <c r="NDM98" s="473"/>
      <c r="NDN98" s="473"/>
      <c r="NDO98" s="473"/>
      <c r="NDP98" s="473"/>
      <c r="NDQ98" s="473"/>
      <c r="NDR98" s="473"/>
      <c r="NDS98" s="473"/>
      <c r="NDT98" s="473"/>
      <c r="NDU98" s="473"/>
      <c r="NDV98" s="473"/>
      <c r="NDW98" s="473"/>
      <c r="NDX98" s="473"/>
      <c r="NDY98" s="473"/>
      <c r="NDZ98" s="473"/>
      <c r="NEA98" s="473"/>
      <c r="NEB98" s="473"/>
      <c r="NEC98" s="473"/>
      <c r="NED98" s="473"/>
      <c r="NEE98" s="473"/>
      <c r="NEF98" s="473"/>
      <c r="NEG98" s="473"/>
      <c r="NEH98" s="473"/>
      <c r="NEI98" s="473"/>
      <c r="NEJ98" s="473"/>
      <c r="NEK98" s="473"/>
      <c r="NEL98" s="473"/>
      <c r="NEM98" s="473"/>
      <c r="NEN98" s="473"/>
      <c r="NEO98" s="473"/>
      <c r="NEP98" s="473"/>
      <c r="NEQ98" s="473"/>
      <c r="NER98" s="473"/>
      <c r="NES98" s="473"/>
      <c r="NET98" s="473"/>
      <c r="NEU98" s="473"/>
      <c r="NEV98" s="473"/>
      <c r="NEW98" s="473"/>
      <c r="NEX98" s="473"/>
      <c r="NEY98" s="473"/>
      <c r="NEZ98" s="473"/>
      <c r="NFA98" s="473"/>
      <c r="NFB98" s="473"/>
      <c r="NFC98" s="473"/>
      <c r="NFD98" s="473"/>
      <c r="NFE98" s="473"/>
      <c r="NFF98" s="473"/>
      <c r="NFG98" s="473"/>
      <c r="NFH98" s="473"/>
      <c r="NFI98" s="473"/>
      <c r="NFJ98" s="473"/>
      <c r="NFK98" s="473"/>
      <c r="NFL98" s="473"/>
      <c r="NFM98" s="473"/>
      <c r="NFN98" s="473"/>
      <c r="NFO98" s="473"/>
      <c r="NFP98" s="473"/>
      <c r="NFQ98" s="473"/>
      <c r="NFR98" s="473"/>
      <c r="NFS98" s="473"/>
      <c r="NFT98" s="473"/>
      <c r="NFU98" s="473"/>
      <c r="NFV98" s="473"/>
      <c r="NFW98" s="473"/>
      <c r="NFX98" s="473"/>
      <c r="NFY98" s="473"/>
      <c r="NFZ98" s="473"/>
      <c r="NGA98" s="473"/>
      <c r="NGB98" s="473"/>
      <c r="NGC98" s="473"/>
      <c r="NGD98" s="473"/>
      <c r="NGE98" s="473"/>
      <c r="NGF98" s="473"/>
      <c r="NGG98" s="473"/>
      <c r="NGH98" s="473"/>
      <c r="NGI98" s="473"/>
      <c r="NGJ98" s="473"/>
      <c r="NGK98" s="473"/>
      <c r="NGL98" s="473"/>
      <c r="NGM98" s="473"/>
      <c r="NGN98" s="473"/>
      <c r="NGO98" s="473"/>
      <c r="NGP98" s="473"/>
      <c r="NGQ98" s="473"/>
      <c r="NGR98" s="473"/>
      <c r="NGS98" s="473"/>
      <c r="NGT98" s="473"/>
      <c r="NGU98" s="473"/>
      <c r="NGV98" s="473"/>
      <c r="NGW98" s="473"/>
      <c r="NGX98" s="473"/>
      <c r="NGY98" s="473"/>
      <c r="NGZ98" s="473"/>
      <c r="NHA98" s="473"/>
      <c r="NHB98" s="473"/>
      <c r="NHC98" s="473"/>
      <c r="NHD98" s="473"/>
      <c r="NHE98" s="473"/>
      <c r="NHF98" s="473"/>
      <c r="NHG98" s="473"/>
      <c r="NHH98" s="473"/>
      <c r="NHI98" s="473"/>
      <c r="NHJ98" s="473"/>
      <c r="NHK98" s="473"/>
      <c r="NHL98" s="473"/>
      <c r="NHM98" s="473"/>
      <c r="NHN98" s="473"/>
      <c r="NHO98" s="473"/>
      <c r="NHP98" s="473"/>
      <c r="NHQ98" s="473"/>
      <c r="NHR98" s="473"/>
      <c r="NHS98" s="473"/>
      <c r="NHT98" s="473"/>
      <c r="NHU98" s="473"/>
      <c r="NHV98" s="473"/>
      <c r="NHW98" s="473"/>
      <c r="NHX98" s="473"/>
      <c r="NHY98" s="473"/>
      <c r="NHZ98" s="473"/>
      <c r="NIA98" s="473"/>
      <c r="NIB98" s="473"/>
      <c r="NIC98" s="473"/>
      <c r="NID98" s="473"/>
      <c r="NIE98" s="473"/>
      <c r="NIF98" s="473"/>
      <c r="NIG98" s="473"/>
      <c r="NIH98" s="473"/>
      <c r="NII98" s="473"/>
      <c r="NIJ98" s="473"/>
      <c r="NIK98" s="473"/>
      <c r="NIL98" s="473"/>
      <c r="NIM98" s="473"/>
      <c r="NIN98" s="473"/>
      <c r="NIO98" s="473"/>
      <c r="NIP98" s="473"/>
      <c r="NIQ98" s="473"/>
      <c r="NIR98" s="473"/>
      <c r="NIS98" s="473"/>
      <c r="NIT98" s="473"/>
      <c r="NIU98" s="473"/>
      <c r="NIV98" s="473"/>
      <c r="NIW98" s="473"/>
      <c r="NIX98" s="473"/>
      <c r="NIY98" s="473"/>
      <c r="NIZ98" s="473"/>
      <c r="NJA98" s="473"/>
      <c r="NJB98" s="473"/>
      <c r="NJC98" s="473"/>
      <c r="NJD98" s="473"/>
      <c r="NJE98" s="473"/>
      <c r="NJF98" s="473"/>
      <c r="NJG98" s="473"/>
      <c r="NJH98" s="473"/>
      <c r="NJI98" s="473"/>
      <c r="NJJ98" s="473"/>
      <c r="NJK98" s="473"/>
      <c r="NJL98" s="473"/>
      <c r="NJM98" s="473"/>
      <c r="NJN98" s="473"/>
      <c r="NJO98" s="473"/>
      <c r="NJP98" s="473"/>
      <c r="NJQ98" s="473"/>
      <c r="NJR98" s="473"/>
      <c r="NJS98" s="473"/>
      <c r="NJT98" s="473"/>
      <c r="NJU98" s="473"/>
      <c r="NJV98" s="473"/>
      <c r="NJW98" s="473"/>
      <c r="NJX98" s="473"/>
      <c r="NJY98" s="473"/>
      <c r="NJZ98" s="473"/>
      <c r="NKA98" s="473"/>
      <c r="NKB98" s="473"/>
      <c r="NKC98" s="473"/>
      <c r="NKD98" s="473"/>
      <c r="NKE98" s="473"/>
      <c r="NKF98" s="473"/>
      <c r="NKG98" s="473"/>
      <c r="NKH98" s="473"/>
      <c r="NKI98" s="473"/>
      <c r="NKJ98" s="473"/>
      <c r="NKK98" s="473"/>
      <c r="NKL98" s="473"/>
      <c r="NKM98" s="473"/>
      <c r="NKN98" s="473"/>
      <c r="NKO98" s="473"/>
      <c r="NKP98" s="473"/>
      <c r="NKQ98" s="473"/>
      <c r="NKR98" s="473"/>
      <c r="NKS98" s="473"/>
      <c r="NKT98" s="473"/>
      <c r="NKU98" s="473"/>
      <c r="NKV98" s="473"/>
      <c r="NKW98" s="473"/>
      <c r="NKX98" s="473"/>
      <c r="NKY98" s="473"/>
      <c r="NKZ98" s="473"/>
      <c r="NLA98" s="473"/>
      <c r="NLB98" s="473"/>
      <c r="NLC98" s="473"/>
      <c r="NLD98" s="473"/>
      <c r="NLE98" s="473"/>
      <c r="NLF98" s="473"/>
      <c r="NLG98" s="473"/>
      <c r="NLH98" s="473"/>
      <c r="NLI98" s="473"/>
      <c r="NLJ98" s="473"/>
      <c r="NLK98" s="473"/>
      <c r="NLL98" s="473"/>
      <c r="NLM98" s="473"/>
      <c r="NLN98" s="473"/>
      <c r="NLO98" s="473"/>
      <c r="NLP98" s="473"/>
      <c r="NLQ98" s="473"/>
      <c r="NLR98" s="473"/>
      <c r="NLS98" s="473"/>
      <c r="NLT98" s="473"/>
      <c r="NLU98" s="473"/>
      <c r="NLV98" s="473"/>
      <c r="NLW98" s="473"/>
      <c r="NLX98" s="473"/>
      <c r="NLY98" s="473"/>
      <c r="NLZ98" s="473"/>
      <c r="NMA98" s="473"/>
      <c r="NMB98" s="473"/>
      <c r="NMC98" s="473"/>
      <c r="NMD98" s="473"/>
      <c r="NME98" s="473"/>
      <c r="NMF98" s="473"/>
      <c r="NMG98" s="473"/>
      <c r="NMH98" s="473"/>
      <c r="NMI98" s="473"/>
      <c r="NMJ98" s="473"/>
      <c r="NMK98" s="473"/>
      <c r="NML98" s="473"/>
      <c r="NMM98" s="473"/>
      <c r="NMN98" s="473"/>
      <c r="NMO98" s="473"/>
      <c r="NMP98" s="473"/>
      <c r="NMQ98" s="473"/>
      <c r="NMR98" s="473"/>
      <c r="NMS98" s="473"/>
      <c r="NMT98" s="473"/>
      <c r="NMU98" s="473"/>
      <c r="NMV98" s="473"/>
      <c r="NMW98" s="473"/>
      <c r="NMX98" s="473"/>
      <c r="NMY98" s="473"/>
      <c r="NMZ98" s="473"/>
      <c r="NNA98" s="473"/>
      <c r="NNB98" s="473"/>
      <c r="NNC98" s="473"/>
      <c r="NND98" s="473"/>
      <c r="NNE98" s="473"/>
      <c r="NNF98" s="473"/>
      <c r="NNG98" s="473"/>
      <c r="NNH98" s="473"/>
      <c r="NNI98" s="473"/>
      <c r="NNJ98" s="473"/>
      <c r="NNK98" s="473"/>
      <c r="NNL98" s="473"/>
      <c r="NNM98" s="473"/>
      <c r="NNN98" s="473"/>
      <c r="NNO98" s="473"/>
      <c r="NNP98" s="473"/>
      <c r="NNQ98" s="473"/>
      <c r="NNR98" s="473"/>
      <c r="NNS98" s="473"/>
      <c r="NNT98" s="473"/>
      <c r="NNU98" s="473"/>
      <c r="NNV98" s="473"/>
      <c r="NNW98" s="473"/>
      <c r="NNX98" s="473"/>
      <c r="NNY98" s="473"/>
      <c r="NNZ98" s="473"/>
      <c r="NOA98" s="473"/>
      <c r="NOB98" s="473"/>
      <c r="NOC98" s="473"/>
      <c r="NOD98" s="473"/>
      <c r="NOE98" s="473"/>
      <c r="NOF98" s="473"/>
      <c r="NOG98" s="473"/>
      <c r="NOH98" s="473"/>
      <c r="NOI98" s="473"/>
      <c r="NOJ98" s="473"/>
      <c r="NOK98" s="473"/>
      <c r="NOL98" s="473"/>
      <c r="NOM98" s="473"/>
      <c r="NON98" s="473"/>
      <c r="NOO98" s="473"/>
      <c r="NOP98" s="473"/>
      <c r="NOQ98" s="473"/>
      <c r="NOR98" s="473"/>
      <c r="NOS98" s="473"/>
      <c r="NOT98" s="473"/>
      <c r="NOU98" s="473"/>
      <c r="NOV98" s="473"/>
      <c r="NOW98" s="473"/>
      <c r="NOX98" s="473"/>
      <c r="NOY98" s="473"/>
      <c r="NOZ98" s="473"/>
      <c r="NPA98" s="473"/>
      <c r="NPB98" s="473"/>
      <c r="NPC98" s="473"/>
      <c r="NPD98" s="473"/>
      <c r="NPE98" s="473"/>
      <c r="NPF98" s="473"/>
      <c r="NPG98" s="473"/>
      <c r="NPH98" s="473"/>
      <c r="NPI98" s="473"/>
      <c r="NPJ98" s="473"/>
      <c r="NPK98" s="473"/>
      <c r="NPL98" s="473"/>
      <c r="NPM98" s="473"/>
      <c r="NPN98" s="473"/>
      <c r="NPO98" s="473"/>
      <c r="NPP98" s="473"/>
      <c r="NPQ98" s="473"/>
      <c r="NPR98" s="473"/>
      <c r="NPS98" s="473"/>
      <c r="NPT98" s="473"/>
      <c r="NPU98" s="473"/>
      <c r="NPV98" s="473"/>
      <c r="NPW98" s="473"/>
      <c r="NPX98" s="473"/>
      <c r="NPY98" s="473"/>
      <c r="NPZ98" s="473"/>
      <c r="NQA98" s="473"/>
      <c r="NQB98" s="473"/>
      <c r="NQC98" s="473"/>
      <c r="NQD98" s="473"/>
      <c r="NQE98" s="473"/>
      <c r="NQF98" s="473"/>
      <c r="NQG98" s="473"/>
      <c r="NQH98" s="473"/>
      <c r="NQI98" s="473"/>
      <c r="NQJ98" s="473"/>
      <c r="NQK98" s="473"/>
      <c r="NQL98" s="473"/>
      <c r="NQM98" s="473"/>
      <c r="NQN98" s="473"/>
      <c r="NQO98" s="473"/>
      <c r="NQP98" s="473"/>
      <c r="NQQ98" s="473"/>
      <c r="NQR98" s="473"/>
      <c r="NQS98" s="473"/>
      <c r="NQT98" s="473"/>
      <c r="NQU98" s="473"/>
      <c r="NQV98" s="473"/>
      <c r="NQW98" s="473"/>
      <c r="NQX98" s="473"/>
      <c r="NQY98" s="473"/>
      <c r="NQZ98" s="473"/>
      <c r="NRA98" s="473"/>
      <c r="NRB98" s="473"/>
      <c r="NRC98" s="473"/>
      <c r="NRD98" s="473"/>
      <c r="NRE98" s="473"/>
      <c r="NRF98" s="473"/>
      <c r="NRG98" s="473"/>
      <c r="NRH98" s="473"/>
      <c r="NRI98" s="473"/>
      <c r="NRJ98" s="473"/>
      <c r="NRK98" s="473"/>
      <c r="NRL98" s="473"/>
      <c r="NRM98" s="473"/>
      <c r="NRN98" s="473"/>
      <c r="NRO98" s="473"/>
      <c r="NRP98" s="473"/>
      <c r="NRQ98" s="473"/>
      <c r="NRR98" s="473"/>
      <c r="NRS98" s="473"/>
      <c r="NRT98" s="473"/>
      <c r="NRU98" s="473"/>
      <c r="NRV98" s="473"/>
      <c r="NRW98" s="473"/>
      <c r="NRX98" s="473"/>
      <c r="NRY98" s="473"/>
      <c r="NRZ98" s="473"/>
      <c r="NSA98" s="473"/>
      <c r="NSB98" s="473"/>
      <c r="NSC98" s="473"/>
      <c r="NSD98" s="473"/>
      <c r="NSE98" s="473"/>
      <c r="NSF98" s="473"/>
      <c r="NSG98" s="473"/>
      <c r="NSH98" s="473"/>
      <c r="NSI98" s="473"/>
      <c r="NSJ98" s="473"/>
      <c r="NSK98" s="473"/>
      <c r="NSL98" s="473"/>
      <c r="NSM98" s="473"/>
      <c r="NSN98" s="473"/>
      <c r="NSO98" s="473"/>
      <c r="NSP98" s="473"/>
      <c r="NSQ98" s="473"/>
      <c r="NSR98" s="473"/>
      <c r="NSS98" s="473"/>
      <c r="NST98" s="473"/>
      <c r="NSU98" s="473"/>
      <c r="NSV98" s="473"/>
      <c r="NSW98" s="473"/>
      <c r="NSX98" s="473"/>
      <c r="NSY98" s="473"/>
      <c r="NSZ98" s="473"/>
      <c r="NTA98" s="473"/>
      <c r="NTB98" s="473"/>
      <c r="NTC98" s="473"/>
      <c r="NTD98" s="473"/>
      <c r="NTE98" s="473"/>
      <c r="NTF98" s="473"/>
      <c r="NTG98" s="473"/>
      <c r="NTH98" s="473"/>
      <c r="NTI98" s="473"/>
      <c r="NTJ98" s="473"/>
      <c r="NTK98" s="473"/>
      <c r="NTL98" s="473"/>
      <c r="NTM98" s="473"/>
      <c r="NTN98" s="473"/>
      <c r="NTO98" s="473"/>
      <c r="NTP98" s="473"/>
      <c r="NTQ98" s="473"/>
      <c r="NTR98" s="473"/>
      <c r="NTS98" s="473"/>
      <c r="NTT98" s="473"/>
      <c r="NTU98" s="473"/>
      <c r="NTV98" s="473"/>
      <c r="NTW98" s="473"/>
      <c r="NTX98" s="473"/>
      <c r="NTY98" s="473"/>
      <c r="NTZ98" s="473"/>
      <c r="NUA98" s="473"/>
      <c r="NUB98" s="473"/>
      <c r="NUC98" s="473"/>
      <c r="NUD98" s="473"/>
      <c r="NUE98" s="473"/>
      <c r="NUF98" s="473"/>
      <c r="NUG98" s="473"/>
      <c r="NUH98" s="473"/>
      <c r="NUI98" s="473"/>
      <c r="NUJ98" s="473"/>
      <c r="NUK98" s="473"/>
      <c r="NUL98" s="473"/>
      <c r="NUM98" s="473"/>
      <c r="NUN98" s="473"/>
      <c r="NUO98" s="473"/>
      <c r="NUP98" s="473"/>
      <c r="NUQ98" s="473"/>
      <c r="NUR98" s="473"/>
      <c r="NUS98" s="473"/>
      <c r="NUT98" s="473"/>
      <c r="NUU98" s="473"/>
      <c r="NUV98" s="473"/>
      <c r="NUW98" s="473"/>
      <c r="NUX98" s="473"/>
      <c r="NUY98" s="473"/>
      <c r="NUZ98" s="473"/>
      <c r="NVA98" s="473"/>
      <c r="NVB98" s="473"/>
      <c r="NVC98" s="473"/>
      <c r="NVD98" s="473"/>
      <c r="NVE98" s="473"/>
      <c r="NVF98" s="473"/>
      <c r="NVG98" s="473"/>
      <c r="NVH98" s="473"/>
      <c r="NVI98" s="473"/>
      <c r="NVJ98" s="473"/>
      <c r="NVK98" s="473"/>
      <c r="NVL98" s="473"/>
      <c r="NVM98" s="473"/>
      <c r="NVN98" s="473"/>
      <c r="NVO98" s="473"/>
      <c r="NVP98" s="473"/>
      <c r="NVQ98" s="473"/>
      <c r="NVR98" s="473"/>
      <c r="NVS98" s="473"/>
      <c r="NVT98" s="473"/>
      <c r="NVU98" s="473"/>
      <c r="NVV98" s="473"/>
      <c r="NVW98" s="473"/>
      <c r="NVX98" s="473"/>
      <c r="NVY98" s="473"/>
      <c r="NVZ98" s="473"/>
      <c r="NWA98" s="473"/>
      <c r="NWB98" s="473"/>
      <c r="NWC98" s="473"/>
      <c r="NWD98" s="473"/>
      <c r="NWE98" s="473"/>
      <c r="NWF98" s="473"/>
      <c r="NWG98" s="473"/>
      <c r="NWH98" s="473"/>
      <c r="NWI98" s="473"/>
      <c r="NWJ98" s="473"/>
      <c r="NWK98" s="473"/>
      <c r="NWL98" s="473"/>
      <c r="NWM98" s="473"/>
      <c r="NWN98" s="473"/>
      <c r="NWO98" s="473"/>
      <c r="NWP98" s="473"/>
      <c r="NWQ98" s="473"/>
      <c r="NWR98" s="473"/>
      <c r="NWS98" s="473"/>
      <c r="NWT98" s="473"/>
      <c r="NWU98" s="473"/>
      <c r="NWV98" s="473"/>
      <c r="NWW98" s="473"/>
      <c r="NWX98" s="473"/>
      <c r="NWY98" s="473"/>
      <c r="NWZ98" s="473"/>
      <c r="NXA98" s="473"/>
      <c r="NXB98" s="473"/>
      <c r="NXC98" s="473"/>
      <c r="NXD98" s="473"/>
      <c r="NXE98" s="473"/>
      <c r="NXF98" s="473"/>
      <c r="NXG98" s="473"/>
      <c r="NXH98" s="473"/>
      <c r="NXI98" s="473"/>
      <c r="NXJ98" s="473"/>
      <c r="NXK98" s="473"/>
      <c r="NXL98" s="473"/>
      <c r="NXM98" s="473"/>
      <c r="NXN98" s="473"/>
      <c r="NXO98" s="473"/>
      <c r="NXP98" s="473"/>
      <c r="NXQ98" s="473"/>
      <c r="NXR98" s="473"/>
      <c r="NXS98" s="473"/>
      <c r="NXT98" s="473"/>
      <c r="NXU98" s="473"/>
      <c r="NXV98" s="473"/>
      <c r="NXW98" s="473"/>
      <c r="NXX98" s="473"/>
      <c r="NXY98" s="473"/>
      <c r="NXZ98" s="473"/>
      <c r="NYA98" s="473"/>
      <c r="NYB98" s="473"/>
      <c r="NYC98" s="473"/>
      <c r="NYD98" s="473"/>
      <c r="NYE98" s="473"/>
      <c r="NYF98" s="473"/>
      <c r="NYG98" s="473"/>
      <c r="NYH98" s="473"/>
      <c r="NYI98" s="473"/>
      <c r="NYJ98" s="473"/>
      <c r="NYK98" s="473"/>
      <c r="NYL98" s="473"/>
      <c r="NYM98" s="473"/>
      <c r="NYN98" s="473"/>
      <c r="NYO98" s="473"/>
      <c r="NYP98" s="473"/>
      <c r="NYQ98" s="473"/>
      <c r="NYR98" s="473"/>
      <c r="NYS98" s="473"/>
      <c r="NYT98" s="473"/>
      <c r="NYU98" s="473"/>
      <c r="NYV98" s="473"/>
      <c r="NYW98" s="473"/>
      <c r="NYX98" s="473"/>
      <c r="NYY98" s="473"/>
      <c r="NYZ98" s="473"/>
      <c r="NZA98" s="473"/>
      <c r="NZB98" s="473"/>
      <c r="NZC98" s="473"/>
      <c r="NZD98" s="473"/>
      <c r="NZE98" s="473"/>
      <c r="NZF98" s="473"/>
      <c r="NZG98" s="473"/>
      <c r="NZH98" s="473"/>
      <c r="NZI98" s="473"/>
      <c r="NZJ98" s="473"/>
      <c r="NZK98" s="473"/>
      <c r="NZL98" s="473"/>
      <c r="NZM98" s="473"/>
      <c r="NZN98" s="473"/>
      <c r="NZO98" s="473"/>
      <c r="NZP98" s="473"/>
      <c r="NZQ98" s="473"/>
      <c r="NZR98" s="473"/>
      <c r="NZS98" s="473"/>
      <c r="NZT98" s="473"/>
      <c r="NZU98" s="473"/>
      <c r="NZV98" s="473"/>
      <c r="NZW98" s="473"/>
      <c r="NZX98" s="473"/>
      <c r="NZY98" s="473"/>
      <c r="NZZ98" s="473"/>
      <c r="OAA98" s="473"/>
      <c r="OAB98" s="473"/>
      <c r="OAC98" s="473"/>
      <c r="OAD98" s="473"/>
      <c r="OAE98" s="473"/>
      <c r="OAF98" s="473"/>
      <c r="OAG98" s="473"/>
      <c r="OAH98" s="473"/>
      <c r="OAI98" s="473"/>
      <c r="OAJ98" s="473"/>
      <c r="OAK98" s="473"/>
      <c r="OAL98" s="473"/>
      <c r="OAM98" s="473"/>
      <c r="OAN98" s="473"/>
      <c r="OAO98" s="473"/>
      <c r="OAP98" s="473"/>
      <c r="OAQ98" s="473"/>
      <c r="OAR98" s="473"/>
      <c r="OAS98" s="473"/>
      <c r="OAT98" s="473"/>
      <c r="OAU98" s="473"/>
      <c r="OAV98" s="473"/>
      <c r="OAW98" s="473"/>
      <c r="OAX98" s="473"/>
      <c r="OAY98" s="473"/>
      <c r="OAZ98" s="473"/>
      <c r="OBA98" s="473"/>
      <c r="OBB98" s="473"/>
      <c r="OBC98" s="473"/>
      <c r="OBD98" s="473"/>
      <c r="OBE98" s="473"/>
      <c r="OBF98" s="473"/>
      <c r="OBG98" s="473"/>
      <c r="OBH98" s="473"/>
      <c r="OBI98" s="473"/>
      <c r="OBJ98" s="473"/>
      <c r="OBK98" s="473"/>
      <c r="OBL98" s="473"/>
      <c r="OBM98" s="473"/>
      <c r="OBN98" s="473"/>
      <c r="OBO98" s="473"/>
      <c r="OBP98" s="473"/>
      <c r="OBQ98" s="473"/>
      <c r="OBR98" s="473"/>
      <c r="OBS98" s="473"/>
      <c r="OBT98" s="473"/>
      <c r="OBU98" s="473"/>
      <c r="OBV98" s="473"/>
      <c r="OBW98" s="473"/>
      <c r="OBX98" s="473"/>
      <c r="OBY98" s="473"/>
      <c r="OBZ98" s="473"/>
      <c r="OCA98" s="473"/>
      <c r="OCB98" s="473"/>
      <c r="OCC98" s="473"/>
      <c r="OCD98" s="473"/>
      <c r="OCE98" s="473"/>
      <c r="OCF98" s="473"/>
      <c r="OCG98" s="473"/>
      <c r="OCH98" s="473"/>
      <c r="OCI98" s="473"/>
      <c r="OCJ98" s="473"/>
      <c r="OCK98" s="473"/>
      <c r="OCL98" s="473"/>
      <c r="OCM98" s="473"/>
      <c r="OCN98" s="473"/>
      <c r="OCO98" s="473"/>
      <c r="OCP98" s="473"/>
      <c r="OCQ98" s="473"/>
      <c r="OCR98" s="473"/>
      <c r="OCS98" s="473"/>
      <c r="OCT98" s="473"/>
      <c r="OCU98" s="473"/>
      <c r="OCV98" s="473"/>
      <c r="OCW98" s="473"/>
      <c r="OCX98" s="473"/>
      <c r="OCY98" s="473"/>
      <c r="OCZ98" s="473"/>
      <c r="ODA98" s="473"/>
      <c r="ODB98" s="473"/>
      <c r="ODC98" s="473"/>
      <c r="ODD98" s="473"/>
      <c r="ODE98" s="473"/>
      <c r="ODF98" s="473"/>
      <c r="ODG98" s="473"/>
      <c r="ODH98" s="473"/>
      <c r="ODI98" s="473"/>
      <c r="ODJ98" s="473"/>
      <c r="ODK98" s="473"/>
      <c r="ODL98" s="473"/>
      <c r="ODM98" s="473"/>
      <c r="ODN98" s="473"/>
      <c r="ODO98" s="473"/>
      <c r="ODP98" s="473"/>
      <c r="ODQ98" s="473"/>
      <c r="ODR98" s="473"/>
      <c r="ODS98" s="473"/>
      <c r="ODT98" s="473"/>
      <c r="ODU98" s="473"/>
      <c r="ODV98" s="473"/>
      <c r="ODW98" s="473"/>
      <c r="ODX98" s="473"/>
      <c r="ODY98" s="473"/>
      <c r="ODZ98" s="473"/>
      <c r="OEA98" s="473"/>
      <c r="OEB98" s="473"/>
      <c r="OEC98" s="473"/>
      <c r="OED98" s="473"/>
      <c r="OEE98" s="473"/>
      <c r="OEF98" s="473"/>
      <c r="OEG98" s="473"/>
      <c r="OEH98" s="473"/>
      <c r="OEI98" s="473"/>
      <c r="OEJ98" s="473"/>
      <c r="OEK98" s="473"/>
      <c r="OEL98" s="473"/>
      <c r="OEM98" s="473"/>
      <c r="OEN98" s="473"/>
      <c r="OEO98" s="473"/>
      <c r="OEP98" s="473"/>
      <c r="OEQ98" s="473"/>
      <c r="OER98" s="473"/>
      <c r="OES98" s="473"/>
      <c r="OET98" s="473"/>
      <c r="OEU98" s="473"/>
      <c r="OEV98" s="473"/>
      <c r="OEW98" s="473"/>
      <c r="OEX98" s="473"/>
      <c r="OEY98" s="473"/>
      <c r="OEZ98" s="473"/>
      <c r="OFA98" s="473"/>
      <c r="OFB98" s="473"/>
      <c r="OFC98" s="473"/>
      <c r="OFD98" s="473"/>
      <c r="OFE98" s="473"/>
      <c r="OFF98" s="473"/>
      <c r="OFG98" s="473"/>
      <c r="OFH98" s="473"/>
      <c r="OFI98" s="473"/>
      <c r="OFJ98" s="473"/>
      <c r="OFK98" s="473"/>
      <c r="OFL98" s="473"/>
      <c r="OFM98" s="473"/>
      <c r="OFN98" s="473"/>
      <c r="OFO98" s="473"/>
      <c r="OFP98" s="473"/>
      <c r="OFQ98" s="473"/>
      <c r="OFR98" s="473"/>
      <c r="OFS98" s="473"/>
      <c r="OFT98" s="473"/>
      <c r="OFU98" s="473"/>
      <c r="OFV98" s="473"/>
      <c r="OFW98" s="473"/>
      <c r="OFX98" s="473"/>
      <c r="OFY98" s="473"/>
      <c r="OFZ98" s="473"/>
      <c r="OGA98" s="473"/>
      <c r="OGB98" s="473"/>
      <c r="OGC98" s="473"/>
      <c r="OGD98" s="473"/>
      <c r="OGE98" s="473"/>
      <c r="OGF98" s="473"/>
      <c r="OGG98" s="473"/>
      <c r="OGH98" s="473"/>
      <c r="OGI98" s="473"/>
      <c r="OGJ98" s="473"/>
      <c r="OGK98" s="473"/>
      <c r="OGL98" s="473"/>
      <c r="OGM98" s="473"/>
      <c r="OGN98" s="473"/>
      <c r="OGO98" s="473"/>
      <c r="OGP98" s="473"/>
      <c r="OGQ98" s="473"/>
      <c r="OGR98" s="473"/>
      <c r="OGS98" s="473"/>
      <c r="OGT98" s="473"/>
      <c r="OGU98" s="473"/>
      <c r="OGV98" s="473"/>
      <c r="OGW98" s="473"/>
      <c r="OGX98" s="473"/>
      <c r="OGY98" s="473"/>
      <c r="OGZ98" s="473"/>
      <c r="OHA98" s="473"/>
      <c r="OHB98" s="473"/>
      <c r="OHC98" s="473"/>
      <c r="OHD98" s="473"/>
      <c r="OHE98" s="473"/>
      <c r="OHF98" s="473"/>
      <c r="OHG98" s="473"/>
      <c r="OHH98" s="473"/>
      <c r="OHI98" s="473"/>
      <c r="OHJ98" s="473"/>
      <c r="OHK98" s="473"/>
      <c r="OHL98" s="473"/>
      <c r="OHM98" s="473"/>
      <c r="OHN98" s="473"/>
      <c r="OHO98" s="473"/>
      <c r="OHP98" s="473"/>
      <c r="OHQ98" s="473"/>
      <c r="OHR98" s="473"/>
      <c r="OHS98" s="473"/>
      <c r="OHT98" s="473"/>
      <c r="OHU98" s="473"/>
      <c r="OHV98" s="473"/>
      <c r="OHW98" s="473"/>
      <c r="OHX98" s="473"/>
      <c r="OHY98" s="473"/>
      <c r="OHZ98" s="473"/>
      <c r="OIA98" s="473"/>
      <c r="OIB98" s="473"/>
      <c r="OIC98" s="473"/>
      <c r="OID98" s="473"/>
      <c r="OIE98" s="473"/>
      <c r="OIF98" s="473"/>
      <c r="OIG98" s="473"/>
      <c r="OIH98" s="473"/>
      <c r="OII98" s="473"/>
      <c r="OIJ98" s="473"/>
      <c r="OIK98" s="473"/>
      <c r="OIL98" s="473"/>
      <c r="OIM98" s="473"/>
      <c r="OIN98" s="473"/>
      <c r="OIO98" s="473"/>
      <c r="OIP98" s="473"/>
      <c r="OIQ98" s="473"/>
      <c r="OIR98" s="473"/>
      <c r="OIS98" s="473"/>
      <c r="OIT98" s="473"/>
      <c r="OIU98" s="473"/>
      <c r="OIV98" s="473"/>
      <c r="OIW98" s="473"/>
      <c r="OIX98" s="473"/>
      <c r="OIY98" s="473"/>
      <c r="OIZ98" s="473"/>
      <c r="OJA98" s="473"/>
      <c r="OJB98" s="473"/>
      <c r="OJC98" s="473"/>
      <c r="OJD98" s="473"/>
      <c r="OJE98" s="473"/>
      <c r="OJF98" s="473"/>
      <c r="OJG98" s="473"/>
      <c r="OJH98" s="473"/>
      <c r="OJI98" s="473"/>
      <c r="OJJ98" s="473"/>
      <c r="OJK98" s="473"/>
      <c r="OJL98" s="473"/>
      <c r="OJM98" s="473"/>
      <c r="OJN98" s="473"/>
      <c r="OJO98" s="473"/>
      <c r="OJP98" s="473"/>
      <c r="OJQ98" s="473"/>
      <c r="OJR98" s="473"/>
      <c r="OJS98" s="473"/>
      <c r="OJT98" s="473"/>
      <c r="OJU98" s="473"/>
      <c r="OJV98" s="473"/>
      <c r="OJW98" s="473"/>
      <c r="OJX98" s="473"/>
      <c r="OJY98" s="473"/>
      <c r="OJZ98" s="473"/>
      <c r="OKA98" s="473"/>
      <c r="OKB98" s="473"/>
      <c r="OKC98" s="473"/>
      <c r="OKD98" s="473"/>
      <c r="OKE98" s="473"/>
      <c r="OKF98" s="473"/>
      <c r="OKG98" s="473"/>
      <c r="OKH98" s="473"/>
      <c r="OKI98" s="473"/>
      <c r="OKJ98" s="473"/>
      <c r="OKK98" s="473"/>
      <c r="OKL98" s="473"/>
      <c r="OKM98" s="473"/>
      <c r="OKN98" s="473"/>
      <c r="OKO98" s="473"/>
      <c r="OKP98" s="473"/>
      <c r="OKQ98" s="473"/>
      <c r="OKR98" s="473"/>
      <c r="OKS98" s="473"/>
      <c r="OKT98" s="473"/>
      <c r="OKU98" s="473"/>
      <c r="OKV98" s="473"/>
      <c r="OKW98" s="473"/>
      <c r="OKX98" s="473"/>
      <c r="OKY98" s="473"/>
      <c r="OKZ98" s="473"/>
      <c r="OLA98" s="473"/>
      <c r="OLB98" s="473"/>
      <c r="OLC98" s="473"/>
      <c r="OLD98" s="473"/>
      <c r="OLE98" s="473"/>
      <c r="OLF98" s="473"/>
      <c r="OLG98" s="473"/>
      <c r="OLH98" s="473"/>
      <c r="OLI98" s="473"/>
      <c r="OLJ98" s="473"/>
      <c r="OLK98" s="473"/>
      <c r="OLL98" s="473"/>
      <c r="OLM98" s="473"/>
      <c r="OLN98" s="473"/>
      <c r="OLO98" s="473"/>
      <c r="OLP98" s="473"/>
      <c r="OLQ98" s="473"/>
      <c r="OLR98" s="473"/>
      <c r="OLS98" s="473"/>
      <c r="OLT98" s="473"/>
      <c r="OLU98" s="473"/>
      <c r="OLV98" s="473"/>
      <c r="OLW98" s="473"/>
      <c r="OLX98" s="473"/>
      <c r="OLY98" s="473"/>
      <c r="OLZ98" s="473"/>
      <c r="OMA98" s="473"/>
      <c r="OMB98" s="473"/>
      <c r="OMC98" s="473"/>
      <c r="OMD98" s="473"/>
      <c r="OME98" s="473"/>
      <c r="OMF98" s="473"/>
      <c r="OMG98" s="473"/>
      <c r="OMH98" s="473"/>
      <c r="OMI98" s="473"/>
      <c r="OMJ98" s="473"/>
      <c r="OMK98" s="473"/>
      <c r="OML98" s="473"/>
      <c r="OMM98" s="473"/>
      <c r="OMN98" s="473"/>
      <c r="OMO98" s="473"/>
      <c r="OMP98" s="473"/>
      <c r="OMQ98" s="473"/>
      <c r="OMR98" s="473"/>
      <c r="OMS98" s="473"/>
      <c r="OMT98" s="473"/>
      <c r="OMU98" s="473"/>
      <c r="OMV98" s="473"/>
      <c r="OMW98" s="473"/>
      <c r="OMX98" s="473"/>
      <c r="OMY98" s="473"/>
      <c r="OMZ98" s="473"/>
      <c r="ONA98" s="473"/>
      <c r="ONB98" s="473"/>
      <c r="ONC98" s="473"/>
      <c r="OND98" s="473"/>
      <c r="ONE98" s="473"/>
      <c r="ONF98" s="473"/>
      <c r="ONG98" s="473"/>
      <c r="ONH98" s="473"/>
      <c r="ONI98" s="473"/>
      <c r="ONJ98" s="473"/>
      <c r="ONK98" s="473"/>
      <c r="ONL98" s="473"/>
      <c r="ONM98" s="473"/>
      <c r="ONN98" s="473"/>
      <c r="ONO98" s="473"/>
      <c r="ONP98" s="473"/>
      <c r="ONQ98" s="473"/>
      <c r="ONR98" s="473"/>
      <c r="ONS98" s="473"/>
      <c r="ONT98" s="473"/>
      <c r="ONU98" s="473"/>
      <c r="ONV98" s="473"/>
      <c r="ONW98" s="473"/>
      <c r="ONX98" s="473"/>
      <c r="ONY98" s="473"/>
      <c r="ONZ98" s="473"/>
      <c r="OOA98" s="473"/>
      <c r="OOB98" s="473"/>
      <c r="OOC98" s="473"/>
      <c r="OOD98" s="473"/>
      <c r="OOE98" s="473"/>
      <c r="OOF98" s="473"/>
      <c r="OOG98" s="473"/>
      <c r="OOH98" s="473"/>
      <c r="OOI98" s="473"/>
      <c r="OOJ98" s="473"/>
      <c r="OOK98" s="473"/>
      <c r="OOL98" s="473"/>
      <c r="OOM98" s="473"/>
      <c r="OON98" s="473"/>
      <c r="OOO98" s="473"/>
      <c r="OOP98" s="473"/>
      <c r="OOQ98" s="473"/>
      <c r="OOR98" s="473"/>
      <c r="OOS98" s="473"/>
      <c r="OOT98" s="473"/>
      <c r="OOU98" s="473"/>
      <c r="OOV98" s="473"/>
      <c r="OOW98" s="473"/>
      <c r="OOX98" s="473"/>
      <c r="OOY98" s="473"/>
      <c r="OOZ98" s="473"/>
      <c r="OPA98" s="473"/>
      <c r="OPB98" s="473"/>
      <c r="OPC98" s="473"/>
      <c r="OPD98" s="473"/>
      <c r="OPE98" s="473"/>
      <c r="OPF98" s="473"/>
      <c r="OPG98" s="473"/>
      <c r="OPH98" s="473"/>
      <c r="OPI98" s="473"/>
      <c r="OPJ98" s="473"/>
      <c r="OPK98" s="473"/>
      <c r="OPL98" s="473"/>
      <c r="OPM98" s="473"/>
      <c r="OPN98" s="473"/>
      <c r="OPO98" s="473"/>
      <c r="OPP98" s="473"/>
      <c r="OPQ98" s="473"/>
      <c r="OPR98" s="473"/>
      <c r="OPS98" s="473"/>
      <c r="OPT98" s="473"/>
      <c r="OPU98" s="473"/>
      <c r="OPV98" s="473"/>
      <c r="OPW98" s="473"/>
      <c r="OPX98" s="473"/>
      <c r="OPY98" s="473"/>
      <c r="OPZ98" s="473"/>
      <c r="OQA98" s="473"/>
      <c r="OQB98" s="473"/>
      <c r="OQC98" s="473"/>
      <c r="OQD98" s="473"/>
      <c r="OQE98" s="473"/>
      <c r="OQF98" s="473"/>
      <c r="OQG98" s="473"/>
      <c r="OQH98" s="473"/>
      <c r="OQI98" s="473"/>
      <c r="OQJ98" s="473"/>
      <c r="OQK98" s="473"/>
      <c r="OQL98" s="473"/>
      <c r="OQM98" s="473"/>
      <c r="OQN98" s="473"/>
      <c r="OQO98" s="473"/>
      <c r="OQP98" s="473"/>
      <c r="OQQ98" s="473"/>
      <c r="OQR98" s="473"/>
      <c r="OQS98" s="473"/>
      <c r="OQT98" s="473"/>
      <c r="OQU98" s="473"/>
      <c r="OQV98" s="473"/>
      <c r="OQW98" s="473"/>
      <c r="OQX98" s="473"/>
      <c r="OQY98" s="473"/>
      <c r="OQZ98" s="473"/>
      <c r="ORA98" s="473"/>
      <c r="ORB98" s="473"/>
      <c r="ORC98" s="473"/>
      <c r="ORD98" s="473"/>
      <c r="ORE98" s="473"/>
      <c r="ORF98" s="473"/>
      <c r="ORG98" s="473"/>
      <c r="ORH98" s="473"/>
      <c r="ORI98" s="473"/>
      <c r="ORJ98" s="473"/>
      <c r="ORK98" s="473"/>
      <c r="ORL98" s="473"/>
      <c r="ORM98" s="473"/>
      <c r="ORN98" s="473"/>
      <c r="ORO98" s="473"/>
      <c r="ORP98" s="473"/>
      <c r="ORQ98" s="473"/>
      <c r="ORR98" s="473"/>
      <c r="ORS98" s="473"/>
      <c r="ORT98" s="473"/>
      <c r="ORU98" s="473"/>
      <c r="ORV98" s="473"/>
      <c r="ORW98" s="473"/>
      <c r="ORX98" s="473"/>
      <c r="ORY98" s="473"/>
      <c r="ORZ98" s="473"/>
      <c r="OSA98" s="473"/>
      <c r="OSB98" s="473"/>
      <c r="OSC98" s="473"/>
      <c r="OSD98" s="473"/>
      <c r="OSE98" s="473"/>
      <c r="OSF98" s="473"/>
      <c r="OSG98" s="473"/>
      <c r="OSH98" s="473"/>
      <c r="OSI98" s="473"/>
      <c r="OSJ98" s="473"/>
      <c r="OSK98" s="473"/>
      <c r="OSL98" s="473"/>
      <c r="OSM98" s="473"/>
      <c r="OSN98" s="473"/>
      <c r="OSO98" s="473"/>
      <c r="OSP98" s="473"/>
      <c r="OSQ98" s="473"/>
      <c r="OSR98" s="473"/>
      <c r="OSS98" s="473"/>
      <c r="OST98" s="473"/>
      <c r="OSU98" s="473"/>
      <c r="OSV98" s="473"/>
      <c r="OSW98" s="473"/>
      <c r="OSX98" s="473"/>
      <c r="OSY98" s="473"/>
      <c r="OSZ98" s="473"/>
      <c r="OTA98" s="473"/>
      <c r="OTB98" s="473"/>
      <c r="OTC98" s="473"/>
      <c r="OTD98" s="473"/>
      <c r="OTE98" s="473"/>
      <c r="OTF98" s="473"/>
      <c r="OTG98" s="473"/>
      <c r="OTH98" s="473"/>
      <c r="OTI98" s="473"/>
      <c r="OTJ98" s="473"/>
      <c r="OTK98" s="473"/>
      <c r="OTL98" s="473"/>
      <c r="OTM98" s="473"/>
      <c r="OTN98" s="473"/>
      <c r="OTO98" s="473"/>
      <c r="OTP98" s="473"/>
      <c r="OTQ98" s="473"/>
      <c r="OTR98" s="473"/>
      <c r="OTS98" s="473"/>
      <c r="OTT98" s="473"/>
      <c r="OTU98" s="473"/>
      <c r="OTV98" s="473"/>
      <c r="OTW98" s="473"/>
      <c r="OTX98" s="473"/>
      <c r="OTY98" s="473"/>
      <c r="OTZ98" s="473"/>
      <c r="OUA98" s="473"/>
      <c r="OUB98" s="473"/>
      <c r="OUC98" s="473"/>
      <c r="OUD98" s="473"/>
      <c r="OUE98" s="473"/>
      <c r="OUF98" s="473"/>
      <c r="OUG98" s="473"/>
      <c r="OUH98" s="473"/>
      <c r="OUI98" s="473"/>
      <c r="OUJ98" s="473"/>
      <c r="OUK98" s="473"/>
      <c r="OUL98" s="473"/>
      <c r="OUM98" s="473"/>
      <c r="OUN98" s="473"/>
      <c r="OUO98" s="473"/>
      <c r="OUP98" s="473"/>
      <c r="OUQ98" s="473"/>
      <c r="OUR98" s="473"/>
      <c r="OUS98" s="473"/>
      <c r="OUT98" s="473"/>
      <c r="OUU98" s="473"/>
      <c r="OUV98" s="473"/>
      <c r="OUW98" s="473"/>
      <c r="OUX98" s="473"/>
      <c r="OUY98" s="473"/>
      <c r="OUZ98" s="473"/>
      <c r="OVA98" s="473"/>
      <c r="OVB98" s="473"/>
      <c r="OVC98" s="473"/>
      <c r="OVD98" s="473"/>
      <c r="OVE98" s="473"/>
      <c r="OVF98" s="473"/>
      <c r="OVG98" s="473"/>
      <c r="OVH98" s="473"/>
      <c r="OVI98" s="473"/>
      <c r="OVJ98" s="473"/>
      <c r="OVK98" s="473"/>
      <c r="OVL98" s="473"/>
      <c r="OVM98" s="473"/>
      <c r="OVN98" s="473"/>
      <c r="OVO98" s="473"/>
      <c r="OVP98" s="473"/>
      <c r="OVQ98" s="473"/>
      <c r="OVR98" s="473"/>
      <c r="OVS98" s="473"/>
      <c r="OVT98" s="473"/>
      <c r="OVU98" s="473"/>
      <c r="OVV98" s="473"/>
      <c r="OVW98" s="473"/>
      <c r="OVX98" s="473"/>
      <c r="OVY98" s="473"/>
      <c r="OVZ98" s="473"/>
      <c r="OWA98" s="473"/>
      <c r="OWB98" s="473"/>
      <c r="OWC98" s="473"/>
      <c r="OWD98" s="473"/>
      <c r="OWE98" s="473"/>
      <c r="OWF98" s="473"/>
      <c r="OWG98" s="473"/>
      <c r="OWH98" s="473"/>
      <c r="OWI98" s="473"/>
      <c r="OWJ98" s="473"/>
      <c r="OWK98" s="473"/>
      <c r="OWL98" s="473"/>
      <c r="OWM98" s="473"/>
      <c r="OWN98" s="473"/>
      <c r="OWO98" s="473"/>
      <c r="OWP98" s="473"/>
      <c r="OWQ98" s="473"/>
      <c r="OWR98" s="473"/>
      <c r="OWS98" s="473"/>
      <c r="OWT98" s="473"/>
      <c r="OWU98" s="473"/>
      <c r="OWV98" s="473"/>
      <c r="OWW98" s="473"/>
      <c r="OWX98" s="473"/>
      <c r="OWY98" s="473"/>
      <c r="OWZ98" s="473"/>
      <c r="OXA98" s="473"/>
      <c r="OXB98" s="473"/>
      <c r="OXC98" s="473"/>
      <c r="OXD98" s="473"/>
      <c r="OXE98" s="473"/>
      <c r="OXF98" s="473"/>
      <c r="OXG98" s="473"/>
      <c r="OXH98" s="473"/>
      <c r="OXI98" s="473"/>
      <c r="OXJ98" s="473"/>
      <c r="OXK98" s="473"/>
      <c r="OXL98" s="473"/>
      <c r="OXM98" s="473"/>
      <c r="OXN98" s="473"/>
      <c r="OXO98" s="473"/>
      <c r="OXP98" s="473"/>
      <c r="OXQ98" s="473"/>
      <c r="OXR98" s="473"/>
      <c r="OXS98" s="473"/>
      <c r="OXT98" s="473"/>
      <c r="OXU98" s="473"/>
      <c r="OXV98" s="473"/>
      <c r="OXW98" s="473"/>
      <c r="OXX98" s="473"/>
      <c r="OXY98" s="473"/>
      <c r="OXZ98" s="473"/>
      <c r="OYA98" s="473"/>
      <c r="OYB98" s="473"/>
      <c r="OYC98" s="473"/>
      <c r="OYD98" s="473"/>
      <c r="OYE98" s="473"/>
      <c r="OYF98" s="473"/>
      <c r="OYG98" s="473"/>
      <c r="OYH98" s="473"/>
      <c r="OYI98" s="473"/>
      <c r="OYJ98" s="473"/>
      <c r="OYK98" s="473"/>
      <c r="OYL98" s="473"/>
      <c r="OYM98" s="473"/>
      <c r="OYN98" s="473"/>
      <c r="OYO98" s="473"/>
      <c r="OYP98" s="473"/>
      <c r="OYQ98" s="473"/>
      <c r="OYR98" s="473"/>
      <c r="OYS98" s="473"/>
      <c r="OYT98" s="473"/>
      <c r="OYU98" s="473"/>
      <c r="OYV98" s="473"/>
      <c r="OYW98" s="473"/>
      <c r="OYX98" s="473"/>
      <c r="OYY98" s="473"/>
      <c r="OYZ98" s="473"/>
      <c r="OZA98" s="473"/>
      <c r="OZB98" s="473"/>
      <c r="OZC98" s="473"/>
      <c r="OZD98" s="473"/>
      <c r="OZE98" s="473"/>
      <c r="OZF98" s="473"/>
      <c r="OZG98" s="473"/>
      <c r="OZH98" s="473"/>
      <c r="OZI98" s="473"/>
      <c r="OZJ98" s="473"/>
      <c r="OZK98" s="473"/>
      <c r="OZL98" s="473"/>
      <c r="OZM98" s="473"/>
      <c r="OZN98" s="473"/>
      <c r="OZO98" s="473"/>
      <c r="OZP98" s="473"/>
      <c r="OZQ98" s="473"/>
      <c r="OZR98" s="473"/>
      <c r="OZS98" s="473"/>
      <c r="OZT98" s="473"/>
      <c r="OZU98" s="473"/>
      <c r="OZV98" s="473"/>
      <c r="OZW98" s="473"/>
      <c r="OZX98" s="473"/>
      <c r="OZY98" s="473"/>
      <c r="OZZ98" s="473"/>
      <c r="PAA98" s="473"/>
      <c r="PAB98" s="473"/>
      <c r="PAC98" s="473"/>
      <c r="PAD98" s="473"/>
      <c r="PAE98" s="473"/>
      <c r="PAF98" s="473"/>
      <c r="PAG98" s="473"/>
      <c r="PAH98" s="473"/>
      <c r="PAI98" s="473"/>
      <c r="PAJ98" s="473"/>
      <c r="PAK98" s="473"/>
      <c r="PAL98" s="473"/>
      <c r="PAM98" s="473"/>
      <c r="PAN98" s="473"/>
      <c r="PAO98" s="473"/>
      <c r="PAP98" s="473"/>
      <c r="PAQ98" s="473"/>
      <c r="PAR98" s="473"/>
      <c r="PAS98" s="473"/>
      <c r="PAT98" s="473"/>
      <c r="PAU98" s="473"/>
      <c r="PAV98" s="473"/>
      <c r="PAW98" s="473"/>
      <c r="PAX98" s="473"/>
      <c r="PAY98" s="473"/>
      <c r="PAZ98" s="473"/>
      <c r="PBA98" s="473"/>
      <c r="PBB98" s="473"/>
      <c r="PBC98" s="473"/>
      <c r="PBD98" s="473"/>
      <c r="PBE98" s="473"/>
      <c r="PBF98" s="473"/>
      <c r="PBG98" s="473"/>
      <c r="PBH98" s="473"/>
      <c r="PBI98" s="473"/>
      <c r="PBJ98" s="473"/>
      <c r="PBK98" s="473"/>
      <c r="PBL98" s="473"/>
      <c r="PBM98" s="473"/>
      <c r="PBN98" s="473"/>
      <c r="PBO98" s="473"/>
      <c r="PBP98" s="473"/>
      <c r="PBQ98" s="473"/>
      <c r="PBR98" s="473"/>
      <c r="PBS98" s="473"/>
      <c r="PBT98" s="473"/>
      <c r="PBU98" s="473"/>
      <c r="PBV98" s="473"/>
      <c r="PBW98" s="473"/>
      <c r="PBX98" s="473"/>
      <c r="PBY98" s="473"/>
      <c r="PBZ98" s="473"/>
      <c r="PCA98" s="473"/>
      <c r="PCB98" s="473"/>
      <c r="PCC98" s="473"/>
      <c r="PCD98" s="473"/>
      <c r="PCE98" s="473"/>
      <c r="PCF98" s="473"/>
      <c r="PCG98" s="473"/>
      <c r="PCH98" s="473"/>
      <c r="PCI98" s="473"/>
      <c r="PCJ98" s="473"/>
      <c r="PCK98" s="473"/>
      <c r="PCL98" s="473"/>
      <c r="PCM98" s="473"/>
      <c r="PCN98" s="473"/>
      <c r="PCO98" s="473"/>
      <c r="PCP98" s="473"/>
      <c r="PCQ98" s="473"/>
      <c r="PCR98" s="473"/>
      <c r="PCS98" s="473"/>
      <c r="PCT98" s="473"/>
      <c r="PCU98" s="473"/>
      <c r="PCV98" s="473"/>
      <c r="PCW98" s="473"/>
      <c r="PCX98" s="473"/>
      <c r="PCY98" s="473"/>
      <c r="PCZ98" s="473"/>
      <c r="PDA98" s="473"/>
      <c r="PDB98" s="473"/>
      <c r="PDC98" s="473"/>
      <c r="PDD98" s="473"/>
      <c r="PDE98" s="473"/>
      <c r="PDF98" s="473"/>
      <c r="PDG98" s="473"/>
      <c r="PDH98" s="473"/>
      <c r="PDI98" s="473"/>
      <c r="PDJ98" s="473"/>
      <c r="PDK98" s="473"/>
      <c r="PDL98" s="473"/>
      <c r="PDM98" s="473"/>
      <c r="PDN98" s="473"/>
      <c r="PDO98" s="473"/>
      <c r="PDP98" s="473"/>
      <c r="PDQ98" s="473"/>
      <c r="PDR98" s="473"/>
      <c r="PDS98" s="473"/>
      <c r="PDT98" s="473"/>
      <c r="PDU98" s="473"/>
      <c r="PDV98" s="473"/>
      <c r="PDW98" s="473"/>
      <c r="PDX98" s="473"/>
      <c r="PDY98" s="473"/>
      <c r="PDZ98" s="473"/>
      <c r="PEA98" s="473"/>
      <c r="PEB98" s="473"/>
      <c r="PEC98" s="473"/>
      <c r="PED98" s="473"/>
      <c r="PEE98" s="473"/>
      <c r="PEF98" s="473"/>
      <c r="PEG98" s="473"/>
      <c r="PEH98" s="473"/>
      <c r="PEI98" s="473"/>
      <c r="PEJ98" s="473"/>
      <c r="PEK98" s="473"/>
      <c r="PEL98" s="473"/>
      <c r="PEM98" s="473"/>
      <c r="PEN98" s="473"/>
      <c r="PEO98" s="473"/>
      <c r="PEP98" s="473"/>
      <c r="PEQ98" s="473"/>
      <c r="PER98" s="473"/>
      <c r="PES98" s="473"/>
      <c r="PET98" s="473"/>
      <c r="PEU98" s="473"/>
      <c r="PEV98" s="473"/>
      <c r="PEW98" s="473"/>
      <c r="PEX98" s="473"/>
      <c r="PEY98" s="473"/>
      <c r="PEZ98" s="473"/>
      <c r="PFA98" s="473"/>
      <c r="PFB98" s="473"/>
      <c r="PFC98" s="473"/>
      <c r="PFD98" s="473"/>
      <c r="PFE98" s="473"/>
      <c r="PFF98" s="473"/>
      <c r="PFG98" s="473"/>
      <c r="PFH98" s="473"/>
      <c r="PFI98" s="473"/>
      <c r="PFJ98" s="473"/>
      <c r="PFK98" s="473"/>
      <c r="PFL98" s="473"/>
      <c r="PFM98" s="473"/>
      <c r="PFN98" s="473"/>
      <c r="PFO98" s="473"/>
      <c r="PFP98" s="473"/>
      <c r="PFQ98" s="473"/>
      <c r="PFR98" s="473"/>
      <c r="PFS98" s="473"/>
      <c r="PFT98" s="473"/>
      <c r="PFU98" s="473"/>
      <c r="PFV98" s="473"/>
      <c r="PFW98" s="473"/>
      <c r="PFX98" s="473"/>
      <c r="PFY98" s="473"/>
      <c r="PFZ98" s="473"/>
      <c r="PGA98" s="473"/>
      <c r="PGB98" s="473"/>
      <c r="PGC98" s="473"/>
      <c r="PGD98" s="473"/>
      <c r="PGE98" s="473"/>
      <c r="PGF98" s="473"/>
      <c r="PGG98" s="473"/>
      <c r="PGH98" s="473"/>
      <c r="PGI98" s="473"/>
      <c r="PGJ98" s="473"/>
      <c r="PGK98" s="473"/>
      <c r="PGL98" s="473"/>
      <c r="PGM98" s="473"/>
      <c r="PGN98" s="473"/>
      <c r="PGO98" s="473"/>
      <c r="PGP98" s="473"/>
      <c r="PGQ98" s="473"/>
      <c r="PGR98" s="473"/>
      <c r="PGS98" s="473"/>
      <c r="PGT98" s="473"/>
      <c r="PGU98" s="473"/>
      <c r="PGV98" s="473"/>
      <c r="PGW98" s="473"/>
      <c r="PGX98" s="473"/>
      <c r="PGY98" s="473"/>
      <c r="PGZ98" s="473"/>
      <c r="PHA98" s="473"/>
      <c r="PHB98" s="473"/>
      <c r="PHC98" s="473"/>
      <c r="PHD98" s="473"/>
      <c r="PHE98" s="473"/>
      <c r="PHF98" s="473"/>
      <c r="PHG98" s="473"/>
      <c r="PHH98" s="473"/>
      <c r="PHI98" s="473"/>
      <c r="PHJ98" s="473"/>
      <c r="PHK98" s="473"/>
      <c r="PHL98" s="473"/>
      <c r="PHM98" s="473"/>
      <c r="PHN98" s="473"/>
      <c r="PHO98" s="473"/>
      <c r="PHP98" s="473"/>
      <c r="PHQ98" s="473"/>
      <c r="PHR98" s="473"/>
      <c r="PHS98" s="473"/>
      <c r="PHT98" s="473"/>
      <c r="PHU98" s="473"/>
      <c r="PHV98" s="473"/>
      <c r="PHW98" s="473"/>
      <c r="PHX98" s="473"/>
      <c r="PHY98" s="473"/>
      <c r="PHZ98" s="473"/>
      <c r="PIA98" s="473"/>
      <c r="PIB98" s="473"/>
      <c r="PIC98" s="473"/>
      <c r="PID98" s="473"/>
      <c r="PIE98" s="473"/>
      <c r="PIF98" s="473"/>
      <c r="PIG98" s="473"/>
      <c r="PIH98" s="473"/>
      <c r="PII98" s="473"/>
      <c r="PIJ98" s="473"/>
      <c r="PIK98" s="473"/>
      <c r="PIL98" s="473"/>
      <c r="PIM98" s="473"/>
      <c r="PIN98" s="473"/>
      <c r="PIO98" s="473"/>
      <c r="PIP98" s="473"/>
      <c r="PIQ98" s="473"/>
      <c r="PIR98" s="473"/>
      <c r="PIS98" s="473"/>
      <c r="PIT98" s="473"/>
      <c r="PIU98" s="473"/>
      <c r="PIV98" s="473"/>
      <c r="PIW98" s="473"/>
      <c r="PIX98" s="473"/>
      <c r="PIY98" s="473"/>
      <c r="PIZ98" s="473"/>
      <c r="PJA98" s="473"/>
      <c r="PJB98" s="473"/>
      <c r="PJC98" s="473"/>
      <c r="PJD98" s="473"/>
      <c r="PJE98" s="473"/>
      <c r="PJF98" s="473"/>
      <c r="PJG98" s="473"/>
      <c r="PJH98" s="473"/>
      <c r="PJI98" s="473"/>
      <c r="PJJ98" s="473"/>
      <c r="PJK98" s="473"/>
      <c r="PJL98" s="473"/>
      <c r="PJM98" s="473"/>
      <c r="PJN98" s="473"/>
      <c r="PJO98" s="473"/>
      <c r="PJP98" s="473"/>
      <c r="PJQ98" s="473"/>
      <c r="PJR98" s="473"/>
      <c r="PJS98" s="473"/>
      <c r="PJT98" s="473"/>
      <c r="PJU98" s="473"/>
      <c r="PJV98" s="473"/>
      <c r="PJW98" s="473"/>
      <c r="PJX98" s="473"/>
      <c r="PJY98" s="473"/>
      <c r="PJZ98" s="473"/>
      <c r="PKA98" s="473"/>
      <c r="PKB98" s="473"/>
      <c r="PKC98" s="473"/>
      <c r="PKD98" s="473"/>
      <c r="PKE98" s="473"/>
      <c r="PKF98" s="473"/>
      <c r="PKG98" s="473"/>
      <c r="PKH98" s="473"/>
      <c r="PKI98" s="473"/>
      <c r="PKJ98" s="473"/>
      <c r="PKK98" s="473"/>
      <c r="PKL98" s="473"/>
      <c r="PKM98" s="473"/>
      <c r="PKN98" s="473"/>
      <c r="PKO98" s="473"/>
      <c r="PKP98" s="473"/>
      <c r="PKQ98" s="473"/>
      <c r="PKR98" s="473"/>
      <c r="PKS98" s="473"/>
      <c r="PKT98" s="473"/>
      <c r="PKU98" s="473"/>
      <c r="PKV98" s="473"/>
      <c r="PKW98" s="473"/>
      <c r="PKX98" s="473"/>
      <c r="PKY98" s="473"/>
      <c r="PKZ98" s="473"/>
      <c r="PLA98" s="473"/>
      <c r="PLB98" s="473"/>
      <c r="PLC98" s="473"/>
      <c r="PLD98" s="473"/>
      <c r="PLE98" s="473"/>
      <c r="PLF98" s="473"/>
      <c r="PLG98" s="473"/>
      <c r="PLH98" s="473"/>
      <c r="PLI98" s="473"/>
      <c r="PLJ98" s="473"/>
      <c r="PLK98" s="473"/>
      <c r="PLL98" s="473"/>
      <c r="PLM98" s="473"/>
      <c r="PLN98" s="473"/>
      <c r="PLO98" s="473"/>
      <c r="PLP98" s="473"/>
      <c r="PLQ98" s="473"/>
      <c r="PLR98" s="473"/>
      <c r="PLS98" s="473"/>
      <c r="PLT98" s="473"/>
      <c r="PLU98" s="473"/>
      <c r="PLV98" s="473"/>
      <c r="PLW98" s="473"/>
      <c r="PLX98" s="473"/>
      <c r="PLY98" s="473"/>
      <c r="PLZ98" s="473"/>
      <c r="PMA98" s="473"/>
      <c r="PMB98" s="473"/>
      <c r="PMC98" s="473"/>
      <c r="PMD98" s="473"/>
      <c r="PME98" s="473"/>
      <c r="PMF98" s="473"/>
      <c r="PMG98" s="473"/>
      <c r="PMH98" s="473"/>
      <c r="PMI98" s="473"/>
      <c r="PMJ98" s="473"/>
      <c r="PMK98" s="473"/>
      <c r="PML98" s="473"/>
      <c r="PMM98" s="473"/>
      <c r="PMN98" s="473"/>
      <c r="PMO98" s="473"/>
      <c r="PMP98" s="473"/>
      <c r="PMQ98" s="473"/>
      <c r="PMR98" s="473"/>
      <c r="PMS98" s="473"/>
      <c r="PMT98" s="473"/>
      <c r="PMU98" s="473"/>
      <c r="PMV98" s="473"/>
      <c r="PMW98" s="473"/>
      <c r="PMX98" s="473"/>
      <c r="PMY98" s="473"/>
      <c r="PMZ98" s="473"/>
      <c r="PNA98" s="473"/>
      <c r="PNB98" s="473"/>
      <c r="PNC98" s="473"/>
      <c r="PND98" s="473"/>
      <c r="PNE98" s="473"/>
      <c r="PNF98" s="473"/>
      <c r="PNG98" s="473"/>
      <c r="PNH98" s="473"/>
      <c r="PNI98" s="473"/>
      <c r="PNJ98" s="473"/>
      <c r="PNK98" s="473"/>
      <c r="PNL98" s="473"/>
      <c r="PNM98" s="473"/>
      <c r="PNN98" s="473"/>
      <c r="PNO98" s="473"/>
      <c r="PNP98" s="473"/>
      <c r="PNQ98" s="473"/>
      <c r="PNR98" s="473"/>
      <c r="PNS98" s="473"/>
      <c r="PNT98" s="473"/>
      <c r="PNU98" s="473"/>
      <c r="PNV98" s="473"/>
      <c r="PNW98" s="473"/>
      <c r="PNX98" s="473"/>
      <c r="PNY98" s="473"/>
      <c r="PNZ98" s="473"/>
      <c r="POA98" s="473"/>
      <c r="POB98" s="473"/>
      <c r="POC98" s="473"/>
      <c r="POD98" s="473"/>
      <c r="POE98" s="473"/>
      <c r="POF98" s="473"/>
      <c r="POG98" s="473"/>
      <c r="POH98" s="473"/>
      <c r="POI98" s="473"/>
      <c r="POJ98" s="473"/>
      <c r="POK98" s="473"/>
      <c r="POL98" s="473"/>
      <c r="POM98" s="473"/>
      <c r="PON98" s="473"/>
      <c r="POO98" s="473"/>
      <c r="POP98" s="473"/>
      <c r="POQ98" s="473"/>
      <c r="POR98" s="473"/>
      <c r="POS98" s="473"/>
      <c r="POT98" s="473"/>
      <c r="POU98" s="473"/>
      <c r="POV98" s="473"/>
      <c r="POW98" s="473"/>
      <c r="POX98" s="473"/>
      <c r="POY98" s="473"/>
      <c r="POZ98" s="473"/>
      <c r="PPA98" s="473"/>
      <c r="PPB98" s="473"/>
      <c r="PPC98" s="473"/>
      <c r="PPD98" s="473"/>
      <c r="PPE98" s="473"/>
      <c r="PPF98" s="473"/>
      <c r="PPG98" s="473"/>
      <c r="PPH98" s="473"/>
      <c r="PPI98" s="473"/>
      <c r="PPJ98" s="473"/>
      <c r="PPK98" s="473"/>
      <c r="PPL98" s="473"/>
      <c r="PPM98" s="473"/>
      <c r="PPN98" s="473"/>
      <c r="PPO98" s="473"/>
      <c r="PPP98" s="473"/>
      <c r="PPQ98" s="473"/>
      <c r="PPR98" s="473"/>
      <c r="PPS98" s="473"/>
      <c r="PPT98" s="473"/>
      <c r="PPU98" s="473"/>
      <c r="PPV98" s="473"/>
      <c r="PPW98" s="473"/>
      <c r="PPX98" s="473"/>
      <c r="PPY98" s="473"/>
      <c r="PPZ98" s="473"/>
      <c r="PQA98" s="473"/>
      <c r="PQB98" s="473"/>
      <c r="PQC98" s="473"/>
      <c r="PQD98" s="473"/>
      <c r="PQE98" s="473"/>
      <c r="PQF98" s="473"/>
      <c r="PQG98" s="473"/>
      <c r="PQH98" s="473"/>
      <c r="PQI98" s="473"/>
      <c r="PQJ98" s="473"/>
      <c r="PQK98" s="473"/>
      <c r="PQL98" s="473"/>
      <c r="PQM98" s="473"/>
      <c r="PQN98" s="473"/>
      <c r="PQO98" s="473"/>
      <c r="PQP98" s="473"/>
      <c r="PQQ98" s="473"/>
      <c r="PQR98" s="473"/>
      <c r="PQS98" s="473"/>
      <c r="PQT98" s="473"/>
      <c r="PQU98" s="473"/>
      <c r="PQV98" s="473"/>
      <c r="PQW98" s="473"/>
      <c r="PQX98" s="473"/>
      <c r="PQY98" s="473"/>
      <c r="PQZ98" s="473"/>
      <c r="PRA98" s="473"/>
      <c r="PRB98" s="473"/>
      <c r="PRC98" s="473"/>
      <c r="PRD98" s="473"/>
      <c r="PRE98" s="473"/>
      <c r="PRF98" s="473"/>
      <c r="PRG98" s="473"/>
      <c r="PRH98" s="473"/>
      <c r="PRI98" s="473"/>
      <c r="PRJ98" s="473"/>
      <c r="PRK98" s="473"/>
      <c r="PRL98" s="473"/>
      <c r="PRM98" s="473"/>
      <c r="PRN98" s="473"/>
      <c r="PRO98" s="473"/>
      <c r="PRP98" s="473"/>
      <c r="PRQ98" s="473"/>
      <c r="PRR98" s="473"/>
      <c r="PRS98" s="473"/>
      <c r="PRT98" s="473"/>
      <c r="PRU98" s="473"/>
      <c r="PRV98" s="473"/>
      <c r="PRW98" s="473"/>
      <c r="PRX98" s="473"/>
      <c r="PRY98" s="473"/>
      <c r="PRZ98" s="473"/>
      <c r="PSA98" s="473"/>
      <c r="PSB98" s="473"/>
      <c r="PSC98" s="473"/>
      <c r="PSD98" s="473"/>
      <c r="PSE98" s="473"/>
      <c r="PSF98" s="473"/>
      <c r="PSG98" s="473"/>
      <c r="PSH98" s="473"/>
      <c r="PSI98" s="473"/>
      <c r="PSJ98" s="473"/>
      <c r="PSK98" s="473"/>
      <c r="PSL98" s="473"/>
      <c r="PSM98" s="473"/>
      <c r="PSN98" s="473"/>
      <c r="PSO98" s="473"/>
      <c r="PSP98" s="473"/>
      <c r="PSQ98" s="473"/>
      <c r="PSR98" s="473"/>
      <c r="PSS98" s="473"/>
      <c r="PST98" s="473"/>
      <c r="PSU98" s="473"/>
      <c r="PSV98" s="473"/>
      <c r="PSW98" s="473"/>
      <c r="PSX98" s="473"/>
      <c r="PSY98" s="473"/>
      <c r="PSZ98" s="473"/>
      <c r="PTA98" s="473"/>
      <c r="PTB98" s="473"/>
      <c r="PTC98" s="473"/>
      <c r="PTD98" s="473"/>
      <c r="PTE98" s="473"/>
      <c r="PTF98" s="473"/>
      <c r="PTG98" s="473"/>
      <c r="PTH98" s="473"/>
      <c r="PTI98" s="473"/>
      <c r="PTJ98" s="473"/>
      <c r="PTK98" s="473"/>
      <c r="PTL98" s="473"/>
      <c r="PTM98" s="473"/>
      <c r="PTN98" s="473"/>
      <c r="PTO98" s="473"/>
      <c r="PTP98" s="473"/>
      <c r="PTQ98" s="473"/>
      <c r="PTR98" s="473"/>
      <c r="PTS98" s="473"/>
      <c r="PTT98" s="473"/>
      <c r="PTU98" s="473"/>
      <c r="PTV98" s="473"/>
      <c r="PTW98" s="473"/>
      <c r="PTX98" s="473"/>
      <c r="PTY98" s="473"/>
      <c r="PTZ98" s="473"/>
      <c r="PUA98" s="473"/>
      <c r="PUB98" s="473"/>
      <c r="PUC98" s="473"/>
      <c r="PUD98" s="473"/>
      <c r="PUE98" s="473"/>
      <c r="PUF98" s="473"/>
      <c r="PUG98" s="473"/>
      <c r="PUH98" s="473"/>
      <c r="PUI98" s="473"/>
      <c r="PUJ98" s="473"/>
      <c r="PUK98" s="473"/>
      <c r="PUL98" s="473"/>
      <c r="PUM98" s="473"/>
      <c r="PUN98" s="473"/>
      <c r="PUO98" s="473"/>
      <c r="PUP98" s="473"/>
      <c r="PUQ98" s="473"/>
      <c r="PUR98" s="473"/>
      <c r="PUS98" s="473"/>
      <c r="PUT98" s="473"/>
      <c r="PUU98" s="473"/>
      <c r="PUV98" s="473"/>
      <c r="PUW98" s="473"/>
      <c r="PUX98" s="473"/>
      <c r="PUY98" s="473"/>
      <c r="PUZ98" s="473"/>
      <c r="PVA98" s="473"/>
      <c r="PVB98" s="473"/>
      <c r="PVC98" s="473"/>
      <c r="PVD98" s="473"/>
      <c r="PVE98" s="473"/>
      <c r="PVF98" s="473"/>
      <c r="PVG98" s="473"/>
      <c r="PVH98" s="473"/>
      <c r="PVI98" s="473"/>
      <c r="PVJ98" s="473"/>
      <c r="PVK98" s="473"/>
      <c r="PVL98" s="473"/>
      <c r="PVM98" s="473"/>
      <c r="PVN98" s="473"/>
      <c r="PVO98" s="473"/>
      <c r="PVP98" s="473"/>
      <c r="PVQ98" s="473"/>
      <c r="PVR98" s="473"/>
      <c r="PVS98" s="473"/>
      <c r="PVT98" s="473"/>
      <c r="PVU98" s="473"/>
      <c r="PVV98" s="473"/>
      <c r="PVW98" s="473"/>
      <c r="PVX98" s="473"/>
      <c r="PVY98" s="473"/>
      <c r="PVZ98" s="473"/>
      <c r="PWA98" s="473"/>
      <c r="PWB98" s="473"/>
      <c r="PWC98" s="473"/>
      <c r="PWD98" s="473"/>
      <c r="PWE98" s="473"/>
      <c r="PWF98" s="473"/>
      <c r="PWG98" s="473"/>
      <c r="PWH98" s="473"/>
      <c r="PWI98" s="473"/>
      <c r="PWJ98" s="473"/>
      <c r="PWK98" s="473"/>
      <c r="PWL98" s="473"/>
      <c r="PWM98" s="473"/>
      <c r="PWN98" s="473"/>
      <c r="PWO98" s="473"/>
      <c r="PWP98" s="473"/>
      <c r="PWQ98" s="473"/>
      <c r="PWR98" s="473"/>
      <c r="PWS98" s="473"/>
      <c r="PWT98" s="473"/>
      <c r="PWU98" s="473"/>
      <c r="PWV98" s="473"/>
      <c r="PWW98" s="473"/>
      <c r="PWX98" s="473"/>
      <c r="PWY98" s="473"/>
      <c r="PWZ98" s="473"/>
      <c r="PXA98" s="473"/>
      <c r="PXB98" s="473"/>
      <c r="PXC98" s="473"/>
      <c r="PXD98" s="473"/>
      <c r="PXE98" s="473"/>
      <c r="PXF98" s="473"/>
      <c r="PXG98" s="473"/>
      <c r="PXH98" s="473"/>
      <c r="PXI98" s="473"/>
      <c r="PXJ98" s="473"/>
      <c r="PXK98" s="473"/>
      <c r="PXL98" s="473"/>
      <c r="PXM98" s="473"/>
      <c r="PXN98" s="473"/>
      <c r="PXO98" s="473"/>
      <c r="PXP98" s="473"/>
      <c r="PXQ98" s="473"/>
      <c r="PXR98" s="473"/>
      <c r="PXS98" s="473"/>
      <c r="PXT98" s="473"/>
      <c r="PXU98" s="473"/>
      <c r="PXV98" s="473"/>
      <c r="PXW98" s="473"/>
      <c r="PXX98" s="473"/>
      <c r="PXY98" s="473"/>
      <c r="PXZ98" s="473"/>
      <c r="PYA98" s="473"/>
      <c r="PYB98" s="473"/>
      <c r="PYC98" s="473"/>
      <c r="PYD98" s="473"/>
      <c r="PYE98" s="473"/>
      <c r="PYF98" s="473"/>
      <c r="PYG98" s="473"/>
      <c r="PYH98" s="473"/>
      <c r="PYI98" s="473"/>
      <c r="PYJ98" s="473"/>
      <c r="PYK98" s="473"/>
      <c r="PYL98" s="473"/>
      <c r="PYM98" s="473"/>
      <c r="PYN98" s="473"/>
      <c r="PYO98" s="473"/>
      <c r="PYP98" s="473"/>
      <c r="PYQ98" s="473"/>
      <c r="PYR98" s="473"/>
      <c r="PYS98" s="473"/>
      <c r="PYT98" s="473"/>
      <c r="PYU98" s="473"/>
      <c r="PYV98" s="473"/>
      <c r="PYW98" s="473"/>
      <c r="PYX98" s="473"/>
      <c r="PYY98" s="473"/>
      <c r="PYZ98" s="473"/>
      <c r="PZA98" s="473"/>
      <c r="PZB98" s="473"/>
      <c r="PZC98" s="473"/>
      <c r="PZD98" s="473"/>
      <c r="PZE98" s="473"/>
      <c r="PZF98" s="473"/>
      <c r="PZG98" s="473"/>
      <c r="PZH98" s="473"/>
      <c r="PZI98" s="473"/>
      <c r="PZJ98" s="473"/>
      <c r="PZK98" s="473"/>
      <c r="PZL98" s="473"/>
      <c r="PZM98" s="473"/>
      <c r="PZN98" s="473"/>
      <c r="PZO98" s="473"/>
      <c r="PZP98" s="473"/>
      <c r="PZQ98" s="473"/>
      <c r="PZR98" s="473"/>
      <c r="PZS98" s="473"/>
      <c r="PZT98" s="473"/>
      <c r="PZU98" s="473"/>
      <c r="PZV98" s="473"/>
      <c r="PZW98" s="473"/>
      <c r="PZX98" s="473"/>
      <c r="PZY98" s="473"/>
      <c r="PZZ98" s="473"/>
      <c r="QAA98" s="473"/>
      <c r="QAB98" s="473"/>
      <c r="QAC98" s="473"/>
      <c r="QAD98" s="473"/>
      <c r="QAE98" s="473"/>
      <c r="QAF98" s="473"/>
      <c r="QAG98" s="473"/>
      <c r="QAH98" s="473"/>
      <c r="QAI98" s="473"/>
      <c r="QAJ98" s="473"/>
      <c r="QAK98" s="473"/>
      <c r="QAL98" s="473"/>
      <c r="QAM98" s="473"/>
      <c r="QAN98" s="473"/>
      <c r="QAO98" s="473"/>
      <c r="QAP98" s="473"/>
      <c r="QAQ98" s="473"/>
      <c r="QAR98" s="473"/>
      <c r="QAS98" s="473"/>
      <c r="QAT98" s="473"/>
      <c r="QAU98" s="473"/>
      <c r="QAV98" s="473"/>
      <c r="QAW98" s="473"/>
      <c r="QAX98" s="473"/>
      <c r="QAY98" s="473"/>
      <c r="QAZ98" s="473"/>
      <c r="QBA98" s="473"/>
      <c r="QBB98" s="473"/>
      <c r="QBC98" s="473"/>
      <c r="QBD98" s="473"/>
      <c r="QBE98" s="473"/>
      <c r="QBF98" s="473"/>
      <c r="QBG98" s="473"/>
      <c r="QBH98" s="473"/>
      <c r="QBI98" s="473"/>
      <c r="QBJ98" s="473"/>
      <c r="QBK98" s="473"/>
      <c r="QBL98" s="473"/>
      <c r="QBM98" s="473"/>
      <c r="QBN98" s="473"/>
      <c r="QBO98" s="473"/>
      <c r="QBP98" s="473"/>
      <c r="QBQ98" s="473"/>
      <c r="QBR98" s="473"/>
      <c r="QBS98" s="473"/>
      <c r="QBT98" s="473"/>
      <c r="QBU98" s="473"/>
      <c r="QBV98" s="473"/>
      <c r="QBW98" s="473"/>
      <c r="QBX98" s="473"/>
      <c r="QBY98" s="473"/>
      <c r="QBZ98" s="473"/>
      <c r="QCA98" s="473"/>
      <c r="QCB98" s="473"/>
      <c r="QCC98" s="473"/>
      <c r="QCD98" s="473"/>
      <c r="QCE98" s="473"/>
      <c r="QCF98" s="473"/>
      <c r="QCG98" s="473"/>
      <c r="QCH98" s="473"/>
      <c r="QCI98" s="473"/>
      <c r="QCJ98" s="473"/>
      <c r="QCK98" s="473"/>
      <c r="QCL98" s="473"/>
      <c r="QCM98" s="473"/>
      <c r="QCN98" s="473"/>
      <c r="QCO98" s="473"/>
      <c r="QCP98" s="473"/>
      <c r="QCQ98" s="473"/>
      <c r="QCR98" s="473"/>
      <c r="QCS98" s="473"/>
      <c r="QCT98" s="473"/>
      <c r="QCU98" s="473"/>
      <c r="QCV98" s="473"/>
      <c r="QCW98" s="473"/>
      <c r="QCX98" s="473"/>
      <c r="QCY98" s="473"/>
      <c r="QCZ98" s="473"/>
      <c r="QDA98" s="473"/>
      <c r="QDB98" s="473"/>
      <c r="QDC98" s="473"/>
      <c r="QDD98" s="473"/>
      <c r="QDE98" s="473"/>
      <c r="QDF98" s="473"/>
      <c r="QDG98" s="473"/>
      <c r="QDH98" s="473"/>
      <c r="QDI98" s="473"/>
      <c r="QDJ98" s="473"/>
      <c r="QDK98" s="473"/>
      <c r="QDL98" s="473"/>
      <c r="QDM98" s="473"/>
      <c r="QDN98" s="473"/>
      <c r="QDO98" s="473"/>
      <c r="QDP98" s="473"/>
      <c r="QDQ98" s="473"/>
      <c r="QDR98" s="473"/>
      <c r="QDS98" s="473"/>
      <c r="QDT98" s="473"/>
      <c r="QDU98" s="473"/>
      <c r="QDV98" s="473"/>
      <c r="QDW98" s="473"/>
      <c r="QDX98" s="473"/>
      <c r="QDY98" s="473"/>
      <c r="QDZ98" s="473"/>
      <c r="QEA98" s="473"/>
      <c r="QEB98" s="473"/>
      <c r="QEC98" s="473"/>
      <c r="QED98" s="473"/>
      <c r="QEE98" s="473"/>
      <c r="QEF98" s="473"/>
      <c r="QEG98" s="473"/>
      <c r="QEH98" s="473"/>
      <c r="QEI98" s="473"/>
      <c r="QEJ98" s="473"/>
      <c r="QEK98" s="473"/>
      <c r="QEL98" s="473"/>
      <c r="QEM98" s="473"/>
      <c r="QEN98" s="473"/>
      <c r="QEO98" s="473"/>
      <c r="QEP98" s="473"/>
      <c r="QEQ98" s="473"/>
      <c r="QER98" s="473"/>
      <c r="QES98" s="473"/>
      <c r="QET98" s="473"/>
      <c r="QEU98" s="473"/>
      <c r="QEV98" s="473"/>
      <c r="QEW98" s="473"/>
      <c r="QEX98" s="473"/>
      <c r="QEY98" s="473"/>
      <c r="QEZ98" s="473"/>
      <c r="QFA98" s="473"/>
      <c r="QFB98" s="473"/>
      <c r="QFC98" s="473"/>
      <c r="QFD98" s="473"/>
      <c r="QFE98" s="473"/>
      <c r="QFF98" s="473"/>
      <c r="QFG98" s="473"/>
      <c r="QFH98" s="473"/>
      <c r="QFI98" s="473"/>
      <c r="QFJ98" s="473"/>
      <c r="QFK98" s="473"/>
      <c r="QFL98" s="473"/>
      <c r="QFM98" s="473"/>
      <c r="QFN98" s="473"/>
      <c r="QFO98" s="473"/>
      <c r="QFP98" s="473"/>
      <c r="QFQ98" s="473"/>
      <c r="QFR98" s="473"/>
      <c r="QFS98" s="473"/>
      <c r="QFT98" s="473"/>
      <c r="QFU98" s="473"/>
      <c r="QFV98" s="473"/>
      <c r="QFW98" s="473"/>
      <c r="QFX98" s="473"/>
      <c r="QFY98" s="473"/>
      <c r="QFZ98" s="473"/>
      <c r="QGA98" s="473"/>
      <c r="QGB98" s="473"/>
      <c r="QGC98" s="473"/>
      <c r="QGD98" s="473"/>
      <c r="QGE98" s="473"/>
      <c r="QGF98" s="473"/>
      <c r="QGG98" s="473"/>
      <c r="QGH98" s="473"/>
      <c r="QGI98" s="473"/>
      <c r="QGJ98" s="473"/>
      <c r="QGK98" s="473"/>
      <c r="QGL98" s="473"/>
      <c r="QGM98" s="473"/>
      <c r="QGN98" s="473"/>
      <c r="QGO98" s="473"/>
      <c r="QGP98" s="473"/>
      <c r="QGQ98" s="473"/>
      <c r="QGR98" s="473"/>
      <c r="QGS98" s="473"/>
      <c r="QGT98" s="473"/>
      <c r="QGU98" s="473"/>
      <c r="QGV98" s="473"/>
      <c r="QGW98" s="473"/>
      <c r="QGX98" s="473"/>
      <c r="QGY98" s="473"/>
      <c r="QGZ98" s="473"/>
      <c r="QHA98" s="473"/>
      <c r="QHB98" s="473"/>
      <c r="QHC98" s="473"/>
      <c r="QHD98" s="473"/>
      <c r="QHE98" s="473"/>
      <c r="QHF98" s="473"/>
      <c r="QHG98" s="473"/>
      <c r="QHH98" s="473"/>
      <c r="QHI98" s="473"/>
      <c r="QHJ98" s="473"/>
      <c r="QHK98" s="473"/>
      <c r="QHL98" s="473"/>
      <c r="QHM98" s="473"/>
      <c r="QHN98" s="473"/>
      <c r="QHO98" s="473"/>
      <c r="QHP98" s="473"/>
      <c r="QHQ98" s="473"/>
      <c r="QHR98" s="473"/>
      <c r="QHS98" s="473"/>
      <c r="QHT98" s="473"/>
      <c r="QHU98" s="473"/>
      <c r="QHV98" s="473"/>
      <c r="QHW98" s="473"/>
      <c r="QHX98" s="473"/>
      <c r="QHY98" s="473"/>
      <c r="QHZ98" s="473"/>
      <c r="QIA98" s="473"/>
      <c r="QIB98" s="473"/>
      <c r="QIC98" s="473"/>
      <c r="QID98" s="473"/>
      <c r="QIE98" s="473"/>
      <c r="QIF98" s="473"/>
      <c r="QIG98" s="473"/>
      <c r="QIH98" s="473"/>
      <c r="QII98" s="473"/>
      <c r="QIJ98" s="473"/>
      <c r="QIK98" s="473"/>
      <c r="QIL98" s="473"/>
      <c r="QIM98" s="473"/>
      <c r="QIN98" s="473"/>
      <c r="QIO98" s="473"/>
      <c r="QIP98" s="473"/>
      <c r="QIQ98" s="473"/>
      <c r="QIR98" s="473"/>
      <c r="QIS98" s="473"/>
      <c r="QIT98" s="473"/>
      <c r="QIU98" s="473"/>
      <c r="QIV98" s="473"/>
      <c r="QIW98" s="473"/>
      <c r="QIX98" s="473"/>
      <c r="QIY98" s="473"/>
      <c r="QIZ98" s="473"/>
      <c r="QJA98" s="473"/>
      <c r="QJB98" s="473"/>
      <c r="QJC98" s="473"/>
      <c r="QJD98" s="473"/>
      <c r="QJE98" s="473"/>
      <c r="QJF98" s="473"/>
      <c r="QJG98" s="473"/>
      <c r="QJH98" s="473"/>
      <c r="QJI98" s="473"/>
      <c r="QJJ98" s="473"/>
      <c r="QJK98" s="473"/>
      <c r="QJL98" s="473"/>
      <c r="QJM98" s="473"/>
      <c r="QJN98" s="473"/>
      <c r="QJO98" s="473"/>
      <c r="QJP98" s="473"/>
      <c r="QJQ98" s="473"/>
      <c r="QJR98" s="473"/>
      <c r="QJS98" s="473"/>
      <c r="QJT98" s="473"/>
      <c r="QJU98" s="473"/>
      <c r="QJV98" s="473"/>
      <c r="QJW98" s="473"/>
      <c r="QJX98" s="473"/>
      <c r="QJY98" s="473"/>
      <c r="QJZ98" s="473"/>
      <c r="QKA98" s="473"/>
      <c r="QKB98" s="473"/>
      <c r="QKC98" s="473"/>
      <c r="QKD98" s="473"/>
      <c r="QKE98" s="473"/>
      <c r="QKF98" s="473"/>
      <c r="QKG98" s="473"/>
      <c r="QKH98" s="473"/>
      <c r="QKI98" s="473"/>
      <c r="QKJ98" s="473"/>
      <c r="QKK98" s="473"/>
      <c r="QKL98" s="473"/>
      <c r="QKM98" s="473"/>
      <c r="QKN98" s="473"/>
      <c r="QKO98" s="473"/>
      <c r="QKP98" s="473"/>
      <c r="QKQ98" s="473"/>
      <c r="QKR98" s="473"/>
      <c r="QKS98" s="473"/>
      <c r="QKT98" s="473"/>
      <c r="QKU98" s="473"/>
      <c r="QKV98" s="473"/>
      <c r="QKW98" s="473"/>
      <c r="QKX98" s="473"/>
      <c r="QKY98" s="473"/>
      <c r="QKZ98" s="473"/>
      <c r="QLA98" s="473"/>
      <c r="QLB98" s="473"/>
      <c r="QLC98" s="473"/>
      <c r="QLD98" s="473"/>
      <c r="QLE98" s="473"/>
      <c r="QLF98" s="473"/>
      <c r="QLG98" s="473"/>
      <c r="QLH98" s="473"/>
      <c r="QLI98" s="473"/>
      <c r="QLJ98" s="473"/>
      <c r="QLK98" s="473"/>
      <c r="QLL98" s="473"/>
      <c r="QLM98" s="473"/>
      <c r="QLN98" s="473"/>
      <c r="QLO98" s="473"/>
      <c r="QLP98" s="473"/>
      <c r="QLQ98" s="473"/>
      <c r="QLR98" s="473"/>
      <c r="QLS98" s="473"/>
      <c r="QLT98" s="473"/>
      <c r="QLU98" s="473"/>
      <c r="QLV98" s="473"/>
      <c r="QLW98" s="473"/>
      <c r="QLX98" s="473"/>
      <c r="QLY98" s="473"/>
      <c r="QLZ98" s="473"/>
      <c r="QMA98" s="473"/>
      <c r="QMB98" s="473"/>
      <c r="QMC98" s="473"/>
      <c r="QMD98" s="473"/>
      <c r="QME98" s="473"/>
      <c r="QMF98" s="473"/>
      <c r="QMG98" s="473"/>
      <c r="QMH98" s="473"/>
      <c r="QMI98" s="473"/>
      <c r="QMJ98" s="473"/>
      <c r="QMK98" s="473"/>
      <c r="QML98" s="473"/>
      <c r="QMM98" s="473"/>
      <c r="QMN98" s="473"/>
      <c r="QMO98" s="473"/>
      <c r="QMP98" s="473"/>
      <c r="QMQ98" s="473"/>
      <c r="QMR98" s="473"/>
      <c r="QMS98" s="473"/>
      <c r="QMT98" s="473"/>
      <c r="QMU98" s="473"/>
      <c r="QMV98" s="473"/>
      <c r="QMW98" s="473"/>
      <c r="QMX98" s="473"/>
      <c r="QMY98" s="473"/>
      <c r="QMZ98" s="473"/>
      <c r="QNA98" s="473"/>
      <c r="QNB98" s="473"/>
      <c r="QNC98" s="473"/>
      <c r="QND98" s="473"/>
      <c r="QNE98" s="473"/>
      <c r="QNF98" s="473"/>
      <c r="QNG98" s="473"/>
      <c r="QNH98" s="473"/>
      <c r="QNI98" s="473"/>
      <c r="QNJ98" s="473"/>
      <c r="QNK98" s="473"/>
      <c r="QNL98" s="473"/>
      <c r="QNM98" s="473"/>
      <c r="QNN98" s="473"/>
      <c r="QNO98" s="473"/>
      <c r="QNP98" s="473"/>
      <c r="QNQ98" s="473"/>
      <c r="QNR98" s="473"/>
      <c r="QNS98" s="473"/>
      <c r="QNT98" s="473"/>
      <c r="QNU98" s="473"/>
      <c r="QNV98" s="473"/>
      <c r="QNW98" s="473"/>
      <c r="QNX98" s="473"/>
      <c r="QNY98" s="473"/>
      <c r="QNZ98" s="473"/>
      <c r="QOA98" s="473"/>
      <c r="QOB98" s="473"/>
      <c r="QOC98" s="473"/>
      <c r="QOD98" s="473"/>
      <c r="QOE98" s="473"/>
      <c r="QOF98" s="473"/>
      <c r="QOG98" s="473"/>
      <c r="QOH98" s="473"/>
      <c r="QOI98" s="473"/>
      <c r="QOJ98" s="473"/>
      <c r="QOK98" s="473"/>
      <c r="QOL98" s="473"/>
      <c r="QOM98" s="473"/>
      <c r="QON98" s="473"/>
      <c r="QOO98" s="473"/>
      <c r="QOP98" s="473"/>
      <c r="QOQ98" s="473"/>
      <c r="QOR98" s="473"/>
      <c r="QOS98" s="473"/>
      <c r="QOT98" s="473"/>
      <c r="QOU98" s="473"/>
      <c r="QOV98" s="473"/>
      <c r="QOW98" s="473"/>
      <c r="QOX98" s="473"/>
      <c r="QOY98" s="473"/>
      <c r="QOZ98" s="473"/>
      <c r="QPA98" s="473"/>
      <c r="QPB98" s="473"/>
      <c r="QPC98" s="473"/>
      <c r="QPD98" s="473"/>
      <c r="QPE98" s="473"/>
      <c r="QPF98" s="473"/>
      <c r="QPG98" s="473"/>
      <c r="QPH98" s="473"/>
      <c r="QPI98" s="473"/>
      <c r="QPJ98" s="473"/>
      <c r="QPK98" s="473"/>
      <c r="QPL98" s="473"/>
      <c r="QPM98" s="473"/>
      <c r="QPN98" s="473"/>
      <c r="QPO98" s="473"/>
      <c r="QPP98" s="473"/>
      <c r="QPQ98" s="473"/>
      <c r="QPR98" s="473"/>
      <c r="QPS98" s="473"/>
      <c r="QPT98" s="473"/>
      <c r="QPU98" s="473"/>
      <c r="QPV98" s="473"/>
      <c r="QPW98" s="473"/>
      <c r="QPX98" s="473"/>
      <c r="QPY98" s="473"/>
      <c r="QPZ98" s="473"/>
      <c r="QQA98" s="473"/>
      <c r="QQB98" s="473"/>
      <c r="QQC98" s="473"/>
      <c r="QQD98" s="473"/>
      <c r="QQE98" s="473"/>
      <c r="QQF98" s="473"/>
      <c r="QQG98" s="473"/>
      <c r="QQH98" s="473"/>
      <c r="QQI98" s="473"/>
      <c r="QQJ98" s="473"/>
      <c r="QQK98" s="473"/>
      <c r="QQL98" s="473"/>
      <c r="QQM98" s="473"/>
      <c r="QQN98" s="473"/>
      <c r="QQO98" s="473"/>
      <c r="QQP98" s="473"/>
      <c r="QQQ98" s="473"/>
      <c r="QQR98" s="473"/>
      <c r="QQS98" s="473"/>
      <c r="QQT98" s="473"/>
      <c r="QQU98" s="473"/>
      <c r="QQV98" s="473"/>
      <c r="QQW98" s="473"/>
      <c r="QQX98" s="473"/>
      <c r="QQY98" s="473"/>
      <c r="QQZ98" s="473"/>
      <c r="QRA98" s="473"/>
      <c r="QRB98" s="473"/>
      <c r="QRC98" s="473"/>
      <c r="QRD98" s="473"/>
      <c r="QRE98" s="473"/>
      <c r="QRF98" s="473"/>
      <c r="QRG98" s="473"/>
      <c r="QRH98" s="473"/>
      <c r="QRI98" s="473"/>
      <c r="QRJ98" s="473"/>
      <c r="QRK98" s="473"/>
      <c r="QRL98" s="473"/>
      <c r="QRM98" s="473"/>
      <c r="QRN98" s="473"/>
      <c r="QRO98" s="473"/>
      <c r="QRP98" s="473"/>
      <c r="QRQ98" s="473"/>
      <c r="QRR98" s="473"/>
      <c r="QRS98" s="473"/>
      <c r="QRT98" s="473"/>
      <c r="QRU98" s="473"/>
      <c r="QRV98" s="473"/>
      <c r="QRW98" s="473"/>
      <c r="QRX98" s="473"/>
      <c r="QRY98" s="473"/>
      <c r="QRZ98" s="473"/>
      <c r="QSA98" s="473"/>
      <c r="QSB98" s="473"/>
      <c r="QSC98" s="473"/>
      <c r="QSD98" s="473"/>
      <c r="QSE98" s="473"/>
      <c r="QSF98" s="473"/>
      <c r="QSG98" s="473"/>
      <c r="QSH98" s="473"/>
      <c r="QSI98" s="473"/>
      <c r="QSJ98" s="473"/>
      <c r="QSK98" s="473"/>
      <c r="QSL98" s="473"/>
      <c r="QSM98" s="473"/>
      <c r="QSN98" s="473"/>
      <c r="QSO98" s="473"/>
      <c r="QSP98" s="473"/>
      <c r="QSQ98" s="473"/>
      <c r="QSR98" s="473"/>
      <c r="QSS98" s="473"/>
      <c r="QST98" s="473"/>
      <c r="QSU98" s="473"/>
      <c r="QSV98" s="473"/>
      <c r="QSW98" s="473"/>
      <c r="QSX98" s="473"/>
      <c r="QSY98" s="473"/>
      <c r="QSZ98" s="473"/>
      <c r="QTA98" s="473"/>
      <c r="QTB98" s="473"/>
      <c r="QTC98" s="473"/>
      <c r="QTD98" s="473"/>
      <c r="QTE98" s="473"/>
      <c r="QTF98" s="473"/>
      <c r="QTG98" s="473"/>
      <c r="QTH98" s="473"/>
      <c r="QTI98" s="473"/>
      <c r="QTJ98" s="473"/>
      <c r="QTK98" s="473"/>
      <c r="QTL98" s="473"/>
      <c r="QTM98" s="473"/>
      <c r="QTN98" s="473"/>
      <c r="QTO98" s="473"/>
      <c r="QTP98" s="473"/>
      <c r="QTQ98" s="473"/>
      <c r="QTR98" s="473"/>
      <c r="QTS98" s="473"/>
      <c r="QTT98" s="473"/>
      <c r="QTU98" s="473"/>
      <c r="QTV98" s="473"/>
      <c r="QTW98" s="473"/>
      <c r="QTX98" s="473"/>
      <c r="QTY98" s="473"/>
      <c r="QTZ98" s="473"/>
      <c r="QUA98" s="473"/>
      <c r="QUB98" s="473"/>
      <c r="QUC98" s="473"/>
      <c r="QUD98" s="473"/>
      <c r="QUE98" s="473"/>
      <c r="QUF98" s="473"/>
      <c r="QUG98" s="473"/>
      <c r="QUH98" s="473"/>
      <c r="QUI98" s="473"/>
      <c r="QUJ98" s="473"/>
      <c r="QUK98" s="473"/>
      <c r="QUL98" s="473"/>
      <c r="QUM98" s="473"/>
      <c r="QUN98" s="473"/>
      <c r="QUO98" s="473"/>
      <c r="QUP98" s="473"/>
      <c r="QUQ98" s="473"/>
      <c r="QUR98" s="473"/>
      <c r="QUS98" s="473"/>
      <c r="QUT98" s="473"/>
      <c r="QUU98" s="473"/>
      <c r="QUV98" s="473"/>
      <c r="QUW98" s="473"/>
      <c r="QUX98" s="473"/>
      <c r="QUY98" s="473"/>
      <c r="QUZ98" s="473"/>
      <c r="QVA98" s="473"/>
      <c r="QVB98" s="473"/>
      <c r="QVC98" s="473"/>
      <c r="QVD98" s="473"/>
      <c r="QVE98" s="473"/>
      <c r="QVF98" s="473"/>
      <c r="QVG98" s="473"/>
      <c r="QVH98" s="473"/>
      <c r="QVI98" s="473"/>
      <c r="QVJ98" s="473"/>
      <c r="QVK98" s="473"/>
      <c r="QVL98" s="473"/>
      <c r="QVM98" s="473"/>
      <c r="QVN98" s="473"/>
      <c r="QVO98" s="473"/>
      <c r="QVP98" s="473"/>
      <c r="QVQ98" s="473"/>
      <c r="QVR98" s="473"/>
      <c r="QVS98" s="473"/>
      <c r="QVT98" s="473"/>
      <c r="QVU98" s="473"/>
      <c r="QVV98" s="473"/>
      <c r="QVW98" s="473"/>
      <c r="QVX98" s="473"/>
      <c r="QVY98" s="473"/>
      <c r="QVZ98" s="473"/>
      <c r="QWA98" s="473"/>
      <c r="QWB98" s="473"/>
      <c r="QWC98" s="473"/>
      <c r="QWD98" s="473"/>
      <c r="QWE98" s="473"/>
      <c r="QWF98" s="473"/>
      <c r="QWG98" s="473"/>
      <c r="QWH98" s="473"/>
      <c r="QWI98" s="473"/>
      <c r="QWJ98" s="473"/>
      <c r="QWK98" s="473"/>
      <c r="QWL98" s="473"/>
      <c r="QWM98" s="473"/>
      <c r="QWN98" s="473"/>
      <c r="QWO98" s="473"/>
      <c r="QWP98" s="473"/>
      <c r="QWQ98" s="473"/>
      <c r="QWR98" s="473"/>
      <c r="QWS98" s="473"/>
      <c r="QWT98" s="473"/>
      <c r="QWU98" s="473"/>
      <c r="QWV98" s="473"/>
      <c r="QWW98" s="473"/>
      <c r="QWX98" s="473"/>
      <c r="QWY98" s="473"/>
      <c r="QWZ98" s="473"/>
      <c r="QXA98" s="473"/>
      <c r="QXB98" s="473"/>
      <c r="QXC98" s="473"/>
      <c r="QXD98" s="473"/>
      <c r="QXE98" s="473"/>
      <c r="QXF98" s="473"/>
      <c r="QXG98" s="473"/>
      <c r="QXH98" s="473"/>
      <c r="QXI98" s="473"/>
      <c r="QXJ98" s="473"/>
      <c r="QXK98" s="473"/>
      <c r="QXL98" s="473"/>
      <c r="QXM98" s="473"/>
      <c r="QXN98" s="473"/>
      <c r="QXO98" s="473"/>
      <c r="QXP98" s="473"/>
      <c r="QXQ98" s="473"/>
      <c r="QXR98" s="473"/>
      <c r="QXS98" s="473"/>
      <c r="QXT98" s="473"/>
      <c r="QXU98" s="473"/>
      <c r="QXV98" s="473"/>
      <c r="QXW98" s="473"/>
      <c r="QXX98" s="473"/>
      <c r="QXY98" s="473"/>
      <c r="QXZ98" s="473"/>
      <c r="QYA98" s="473"/>
      <c r="QYB98" s="473"/>
      <c r="QYC98" s="473"/>
      <c r="QYD98" s="473"/>
      <c r="QYE98" s="473"/>
      <c r="QYF98" s="473"/>
      <c r="QYG98" s="473"/>
      <c r="QYH98" s="473"/>
      <c r="QYI98" s="473"/>
      <c r="QYJ98" s="473"/>
      <c r="QYK98" s="473"/>
      <c r="QYL98" s="473"/>
      <c r="QYM98" s="473"/>
      <c r="QYN98" s="473"/>
      <c r="QYO98" s="473"/>
      <c r="QYP98" s="473"/>
      <c r="QYQ98" s="473"/>
      <c r="QYR98" s="473"/>
      <c r="QYS98" s="473"/>
      <c r="QYT98" s="473"/>
      <c r="QYU98" s="473"/>
      <c r="QYV98" s="473"/>
      <c r="QYW98" s="473"/>
      <c r="QYX98" s="473"/>
      <c r="QYY98" s="473"/>
      <c r="QYZ98" s="473"/>
      <c r="QZA98" s="473"/>
      <c r="QZB98" s="473"/>
      <c r="QZC98" s="473"/>
      <c r="QZD98" s="473"/>
      <c r="QZE98" s="473"/>
      <c r="QZF98" s="473"/>
      <c r="QZG98" s="473"/>
      <c r="QZH98" s="473"/>
      <c r="QZI98" s="473"/>
      <c r="QZJ98" s="473"/>
      <c r="QZK98" s="473"/>
      <c r="QZL98" s="473"/>
      <c r="QZM98" s="473"/>
      <c r="QZN98" s="473"/>
      <c r="QZO98" s="473"/>
      <c r="QZP98" s="473"/>
      <c r="QZQ98" s="473"/>
      <c r="QZR98" s="473"/>
      <c r="QZS98" s="473"/>
      <c r="QZT98" s="473"/>
      <c r="QZU98" s="473"/>
      <c r="QZV98" s="473"/>
      <c r="QZW98" s="473"/>
      <c r="QZX98" s="473"/>
      <c r="QZY98" s="473"/>
      <c r="QZZ98" s="473"/>
      <c r="RAA98" s="473"/>
      <c r="RAB98" s="473"/>
      <c r="RAC98" s="473"/>
      <c r="RAD98" s="473"/>
      <c r="RAE98" s="473"/>
      <c r="RAF98" s="473"/>
      <c r="RAG98" s="473"/>
      <c r="RAH98" s="473"/>
      <c r="RAI98" s="473"/>
      <c r="RAJ98" s="473"/>
      <c r="RAK98" s="473"/>
      <c r="RAL98" s="473"/>
      <c r="RAM98" s="473"/>
      <c r="RAN98" s="473"/>
      <c r="RAO98" s="473"/>
      <c r="RAP98" s="473"/>
      <c r="RAQ98" s="473"/>
      <c r="RAR98" s="473"/>
      <c r="RAS98" s="473"/>
      <c r="RAT98" s="473"/>
      <c r="RAU98" s="473"/>
      <c r="RAV98" s="473"/>
      <c r="RAW98" s="473"/>
      <c r="RAX98" s="473"/>
      <c r="RAY98" s="473"/>
      <c r="RAZ98" s="473"/>
      <c r="RBA98" s="473"/>
      <c r="RBB98" s="473"/>
      <c r="RBC98" s="473"/>
      <c r="RBD98" s="473"/>
      <c r="RBE98" s="473"/>
      <c r="RBF98" s="473"/>
      <c r="RBG98" s="473"/>
      <c r="RBH98" s="473"/>
      <c r="RBI98" s="473"/>
      <c r="RBJ98" s="473"/>
      <c r="RBK98" s="473"/>
      <c r="RBL98" s="473"/>
      <c r="RBM98" s="473"/>
      <c r="RBN98" s="473"/>
      <c r="RBO98" s="473"/>
      <c r="RBP98" s="473"/>
      <c r="RBQ98" s="473"/>
      <c r="RBR98" s="473"/>
      <c r="RBS98" s="473"/>
      <c r="RBT98" s="473"/>
      <c r="RBU98" s="473"/>
      <c r="RBV98" s="473"/>
      <c r="RBW98" s="473"/>
      <c r="RBX98" s="473"/>
      <c r="RBY98" s="473"/>
      <c r="RBZ98" s="473"/>
      <c r="RCA98" s="473"/>
      <c r="RCB98" s="473"/>
      <c r="RCC98" s="473"/>
      <c r="RCD98" s="473"/>
      <c r="RCE98" s="473"/>
      <c r="RCF98" s="473"/>
      <c r="RCG98" s="473"/>
      <c r="RCH98" s="473"/>
      <c r="RCI98" s="473"/>
      <c r="RCJ98" s="473"/>
      <c r="RCK98" s="473"/>
      <c r="RCL98" s="473"/>
      <c r="RCM98" s="473"/>
      <c r="RCN98" s="473"/>
      <c r="RCO98" s="473"/>
      <c r="RCP98" s="473"/>
      <c r="RCQ98" s="473"/>
      <c r="RCR98" s="473"/>
      <c r="RCS98" s="473"/>
      <c r="RCT98" s="473"/>
      <c r="RCU98" s="473"/>
      <c r="RCV98" s="473"/>
      <c r="RCW98" s="473"/>
      <c r="RCX98" s="473"/>
      <c r="RCY98" s="473"/>
      <c r="RCZ98" s="473"/>
      <c r="RDA98" s="473"/>
      <c r="RDB98" s="473"/>
      <c r="RDC98" s="473"/>
      <c r="RDD98" s="473"/>
      <c r="RDE98" s="473"/>
      <c r="RDF98" s="473"/>
      <c r="RDG98" s="473"/>
      <c r="RDH98" s="473"/>
      <c r="RDI98" s="473"/>
      <c r="RDJ98" s="473"/>
      <c r="RDK98" s="473"/>
      <c r="RDL98" s="473"/>
      <c r="RDM98" s="473"/>
      <c r="RDN98" s="473"/>
      <c r="RDO98" s="473"/>
      <c r="RDP98" s="473"/>
      <c r="RDQ98" s="473"/>
      <c r="RDR98" s="473"/>
      <c r="RDS98" s="473"/>
      <c r="RDT98" s="473"/>
      <c r="RDU98" s="473"/>
      <c r="RDV98" s="473"/>
      <c r="RDW98" s="473"/>
      <c r="RDX98" s="473"/>
      <c r="RDY98" s="473"/>
      <c r="RDZ98" s="473"/>
      <c r="REA98" s="473"/>
      <c r="REB98" s="473"/>
      <c r="REC98" s="473"/>
      <c r="RED98" s="473"/>
      <c r="REE98" s="473"/>
      <c r="REF98" s="473"/>
      <c r="REG98" s="473"/>
      <c r="REH98" s="473"/>
      <c r="REI98" s="473"/>
      <c r="REJ98" s="473"/>
      <c r="REK98" s="473"/>
      <c r="REL98" s="473"/>
      <c r="REM98" s="473"/>
      <c r="REN98" s="473"/>
      <c r="REO98" s="473"/>
      <c r="REP98" s="473"/>
      <c r="REQ98" s="473"/>
      <c r="RER98" s="473"/>
      <c r="RES98" s="473"/>
      <c r="RET98" s="473"/>
      <c r="REU98" s="473"/>
      <c r="REV98" s="473"/>
      <c r="REW98" s="473"/>
      <c r="REX98" s="473"/>
      <c r="REY98" s="473"/>
      <c r="REZ98" s="473"/>
      <c r="RFA98" s="473"/>
      <c r="RFB98" s="473"/>
      <c r="RFC98" s="473"/>
      <c r="RFD98" s="473"/>
      <c r="RFE98" s="473"/>
      <c r="RFF98" s="473"/>
      <c r="RFG98" s="473"/>
      <c r="RFH98" s="473"/>
      <c r="RFI98" s="473"/>
      <c r="RFJ98" s="473"/>
      <c r="RFK98" s="473"/>
      <c r="RFL98" s="473"/>
      <c r="RFM98" s="473"/>
      <c r="RFN98" s="473"/>
      <c r="RFO98" s="473"/>
      <c r="RFP98" s="473"/>
      <c r="RFQ98" s="473"/>
      <c r="RFR98" s="473"/>
      <c r="RFS98" s="473"/>
      <c r="RFT98" s="473"/>
      <c r="RFU98" s="473"/>
      <c r="RFV98" s="473"/>
      <c r="RFW98" s="473"/>
      <c r="RFX98" s="473"/>
      <c r="RFY98" s="473"/>
      <c r="RFZ98" s="473"/>
      <c r="RGA98" s="473"/>
      <c r="RGB98" s="473"/>
      <c r="RGC98" s="473"/>
      <c r="RGD98" s="473"/>
      <c r="RGE98" s="473"/>
      <c r="RGF98" s="473"/>
      <c r="RGG98" s="473"/>
      <c r="RGH98" s="473"/>
      <c r="RGI98" s="473"/>
      <c r="RGJ98" s="473"/>
      <c r="RGK98" s="473"/>
      <c r="RGL98" s="473"/>
      <c r="RGM98" s="473"/>
      <c r="RGN98" s="473"/>
      <c r="RGO98" s="473"/>
      <c r="RGP98" s="473"/>
      <c r="RGQ98" s="473"/>
      <c r="RGR98" s="473"/>
      <c r="RGS98" s="473"/>
      <c r="RGT98" s="473"/>
      <c r="RGU98" s="473"/>
      <c r="RGV98" s="473"/>
      <c r="RGW98" s="473"/>
      <c r="RGX98" s="473"/>
      <c r="RGY98" s="473"/>
      <c r="RGZ98" s="473"/>
      <c r="RHA98" s="473"/>
      <c r="RHB98" s="473"/>
      <c r="RHC98" s="473"/>
      <c r="RHD98" s="473"/>
      <c r="RHE98" s="473"/>
      <c r="RHF98" s="473"/>
      <c r="RHG98" s="473"/>
      <c r="RHH98" s="473"/>
      <c r="RHI98" s="473"/>
      <c r="RHJ98" s="473"/>
      <c r="RHK98" s="473"/>
      <c r="RHL98" s="473"/>
      <c r="RHM98" s="473"/>
      <c r="RHN98" s="473"/>
      <c r="RHO98" s="473"/>
      <c r="RHP98" s="473"/>
      <c r="RHQ98" s="473"/>
      <c r="RHR98" s="473"/>
      <c r="RHS98" s="473"/>
      <c r="RHT98" s="473"/>
      <c r="RHU98" s="473"/>
      <c r="RHV98" s="473"/>
      <c r="RHW98" s="473"/>
      <c r="RHX98" s="473"/>
      <c r="RHY98" s="473"/>
      <c r="RHZ98" s="473"/>
      <c r="RIA98" s="473"/>
      <c r="RIB98" s="473"/>
      <c r="RIC98" s="473"/>
      <c r="RID98" s="473"/>
      <c r="RIE98" s="473"/>
      <c r="RIF98" s="473"/>
      <c r="RIG98" s="473"/>
      <c r="RIH98" s="473"/>
      <c r="RII98" s="473"/>
      <c r="RIJ98" s="473"/>
      <c r="RIK98" s="473"/>
      <c r="RIL98" s="473"/>
      <c r="RIM98" s="473"/>
      <c r="RIN98" s="473"/>
      <c r="RIO98" s="473"/>
      <c r="RIP98" s="473"/>
      <c r="RIQ98" s="473"/>
      <c r="RIR98" s="473"/>
      <c r="RIS98" s="473"/>
      <c r="RIT98" s="473"/>
      <c r="RIU98" s="473"/>
      <c r="RIV98" s="473"/>
      <c r="RIW98" s="473"/>
      <c r="RIX98" s="473"/>
      <c r="RIY98" s="473"/>
      <c r="RIZ98" s="473"/>
      <c r="RJA98" s="473"/>
      <c r="RJB98" s="473"/>
      <c r="RJC98" s="473"/>
      <c r="RJD98" s="473"/>
      <c r="RJE98" s="473"/>
      <c r="RJF98" s="473"/>
      <c r="RJG98" s="473"/>
      <c r="RJH98" s="473"/>
      <c r="RJI98" s="473"/>
      <c r="RJJ98" s="473"/>
      <c r="RJK98" s="473"/>
      <c r="RJL98" s="473"/>
      <c r="RJM98" s="473"/>
      <c r="RJN98" s="473"/>
      <c r="RJO98" s="473"/>
      <c r="RJP98" s="473"/>
      <c r="RJQ98" s="473"/>
      <c r="RJR98" s="473"/>
      <c r="RJS98" s="473"/>
      <c r="RJT98" s="473"/>
      <c r="RJU98" s="473"/>
      <c r="RJV98" s="473"/>
      <c r="RJW98" s="473"/>
      <c r="RJX98" s="473"/>
      <c r="RJY98" s="473"/>
      <c r="RJZ98" s="473"/>
      <c r="RKA98" s="473"/>
      <c r="RKB98" s="473"/>
      <c r="RKC98" s="473"/>
      <c r="RKD98" s="473"/>
      <c r="RKE98" s="473"/>
      <c r="RKF98" s="473"/>
      <c r="RKG98" s="473"/>
      <c r="RKH98" s="473"/>
      <c r="RKI98" s="473"/>
      <c r="RKJ98" s="473"/>
      <c r="RKK98" s="473"/>
      <c r="RKL98" s="473"/>
      <c r="RKM98" s="473"/>
      <c r="RKN98" s="473"/>
      <c r="RKO98" s="473"/>
      <c r="RKP98" s="473"/>
      <c r="RKQ98" s="473"/>
      <c r="RKR98" s="473"/>
      <c r="RKS98" s="473"/>
      <c r="RKT98" s="473"/>
      <c r="RKU98" s="473"/>
      <c r="RKV98" s="473"/>
      <c r="RKW98" s="473"/>
      <c r="RKX98" s="473"/>
      <c r="RKY98" s="473"/>
      <c r="RKZ98" s="473"/>
      <c r="RLA98" s="473"/>
      <c r="RLB98" s="473"/>
      <c r="RLC98" s="473"/>
      <c r="RLD98" s="473"/>
      <c r="RLE98" s="473"/>
      <c r="RLF98" s="473"/>
      <c r="RLG98" s="473"/>
      <c r="RLH98" s="473"/>
      <c r="RLI98" s="473"/>
      <c r="RLJ98" s="473"/>
      <c r="RLK98" s="473"/>
      <c r="RLL98" s="473"/>
      <c r="RLM98" s="473"/>
      <c r="RLN98" s="473"/>
      <c r="RLO98" s="473"/>
      <c r="RLP98" s="473"/>
      <c r="RLQ98" s="473"/>
      <c r="RLR98" s="473"/>
      <c r="RLS98" s="473"/>
      <c r="RLT98" s="473"/>
      <c r="RLU98" s="473"/>
      <c r="RLV98" s="473"/>
      <c r="RLW98" s="473"/>
      <c r="RLX98" s="473"/>
      <c r="RLY98" s="473"/>
      <c r="RLZ98" s="473"/>
      <c r="RMA98" s="473"/>
      <c r="RMB98" s="473"/>
      <c r="RMC98" s="473"/>
      <c r="RMD98" s="473"/>
      <c r="RME98" s="473"/>
      <c r="RMF98" s="473"/>
      <c r="RMG98" s="473"/>
      <c r="RMH98" s="473"/>
      <c r="RMI98" s="473"/>
      <c r="RMJ98" s="473"/>
      <c r="RMK98" s="473"/>
      <c r="RML98" s="473"/>
      <c r="RMM98" s="473"/>
      <c r="RMN98" s="473"/>
      <c r="RMO98" s="473"/>
      <c r="RMP98" s="473"/>
      <c r="RMQ98" s="473"/>
      <c r="RMR98" s="473"/>
      <c r="RMS98" s="473"/>
      <c r="RMT98" s="473"/>
      <c r="RMU98" s="473"/>
      <c r="RMV98" s="473"/>
      <c r="RMW98" s="473"/>
      <c r="RMX98" s="473"/>
      <c r="RMY98" s="473"/>
      <c r="RMZ98" s="473"/>
      <c r="RNA98" s="473"/>
      <c r="RNB98" s="473"/>
      <c r="RNC98" s="473"/>
      <c r="RND98" s="473"/>
      <c r="RNE98" s="473"/>
      <c r="RNF98" s="473"/>
      <c r="RNG98" s="473"/>
      <c r="RNH98" s="473"/>
      <c r="RNI98" s="473"/>
      <c r="RNJ98" s="473"/>
      <c r="RNK98" s="473"/>
      <c r="RNL98" s="473"/>
      <c r="RNM98" s="473"/>
      <c r="RNN98" s="473"/>
      <c r="RNO98" s="473"/>
      <c r="RNP98" s="473"/>
      <c r="RNQ98" s="473"/>
      <c r="RNR98" s="473"/>
      <c r="RNS98" s="473"/>
      <c r="RNT98" s="473"/>
      <c r="RNU98" s="473"/>
      <c r="RNV98" s="473"/>
      <c r="RNW98" s="473"/>
      <c r="RNX98" s="473"/>
      <c r="RNY98" s="473"/>
      <c r="RNZ98" s="473"/>
      <c r="ROA98" s="473"/>
      <c r="ROB98" s="473"/>
      <c r="ROC98" s="473"/>
      <c r="ROD98" s="473"/>
      <c r="ROE98" s="473"/>
      <c r="ROF98" s="473"/>
      <c r="ROG98" s="473"/>
      <c r="ROH98" s="473"/>
      <c r="ROI98" s="473"/>
      <c r="ROJ98" s="473"/>
      <c r="ROK98" s="473"/>
      <c r="ROL98" s="473"/>
      <c r="ROM98" s="473"/>
      <c r="RON98" s="473"/>
      <c r="ROO98" s="473"/>
      <c r="ROP98" s="473"/>
      <c r="ROQ98" s="473"/>
      <c r="ROR98" s="473"/>
      <c r="ROS98" s="473"/>
      <c r="ROT98" s="473"/>
      <c r="ROU98" s="473"/>
      <c r="ROV98" s="473"/>
      <c r="ROW98" s="473"/>
      <c r="ROX98" s="473"/>
      <c r="ROY98" s="473"/>
      <c r="ROZ98" s="473"/>
      <c r="RPA98" s="473"/>
      <c r="RPB98" s="473"/>
      <c r="RPC98" s="473"/>
      <c r="RPD98" s="473"/>
      <c r="RPE98" s="473"/>
      <c r="RPF98" s="473"/>
      <c r="RPG98" s="473"/>
      <c r="RPH98" s="473"/>
      <c r="RPI98" s="473"/>
      <c r="RPJ98" s="473"/>
      <c r="RPK98" s="473"/>
      <c r="RPL98" s="473"/>
      <c r="RPM98" s="473"/>
      <c r="RPN98" s="473"/>
      <c r="RPO98" s="473"/>
      <c r="RPP98" s="473"/>
      <c r="RPQ98" s="473"/>
      <c r="RPR98" s="473"/>
      <c r="RPS98" s="473"/>
      <c r="RPT98" s="473"/>
      <c r="RPU98" s="473"/>
      <c r="RPV98" s="473"/>
      <c r="RPW98" s="473"/>
      <c r="RPX98" s="473"/>
      <c r="RPY98" s="473"/>
      <c r="RPZ98" s="473"/>
      <c r="RQA98" s="473"/>
      <c r="RQB98" s="473"/>
      <c r="RQC98" s="473"/>
      <c r="RQD98" s="473"/>
      <c r="RQE98" s="473"/>
      <c r="RQF98" s="473"/>
      <c r="RQG98" s="473"/>
      <c r="RQH98" s="473"/>
      <c r="RQI98" s="473"/>
      <c r="RQJ98" s="473"/>
      <c r="RQK98" s="473"/>
      <c r="RQL98" s="473"/>
      <c r="RQM98" s="473"/>
      <c r="RQN98" s="473"/>
      <c r="RQO98" s="473"/>
      <c r="RQP98" s="473"/>
      <c r="RQQ98" s="473"/>
      <c r="RQR98" s="473"/>
      <c r="RQS98" s="473"/>
      <c r="RQT98" s="473"/>
      <c r="RQU98" s="473"/>
      <c r="RQV98" s="473"/>
      <c r="RQW98" s="473"/>
      <c r="RQX98" s="473"/>
      <c r="RQY98" s="473"/>
      <c r="RQZ98" s="473"/>
      <c r="RRA98" s="473"/>
      <c r="RRB98" s="473"/>
      <c r="RRC98" s="473"/>
      <c r="RRD98" s="473"/>
      <c r="RRE98" s="473"/>
      <c r="RRF98" s="473"/>
      <c r="RRG98" s="473"/>
      <c r="RRH98" s="473"/>
      <c r="RRI98" s="473"/>
      <c r="RRJ98" s="473"/>
      <c r="RRK98" s="473"/>
      <c r="RRL98" s="473"/>
      <c r="RRM98" s="473"/>
      <c r="RRN98" s="473"/>
      <c r="RRO98" s="473"/>
      <c r="RRP98" s="473"/>
      <c r="RRQ98" s="473"/>
      <c r="RRR98" s="473"/>
      <c r="RRS98" s="473"/>
      <c r="RRT98" s="473"/>
      <c r="RRU98" s="473"/>
      <c r="RRV98" s="473"/>
      <c r="RRW98" s="473"/>
      <c r="RRX98" s="473"/>
      <c r="RRY98" s="473"/>
      <c r="RRZ98" s="473"/>
      <c r="RSA98" s="473"/>
      <c r="RSB98" s="473"/>
      <c r="RSC98" s="473"/>
      <c r="RSD98" s="473"/>
      <c r="RSE98" s="473"/>
      <c r="RSF98" s="473"/>
      <c r="RSG98" s="473"/>
      <c r="RSH98" s="473"/>
      <c r="RSI98" s="473"/>
      <c r="RSJ98" s="473"/>
      <c r="RSK98" s="473"/>
      <c r="RSL98" s="473"/>
      <c r="RSM98" s="473"/>
      <c r="RSN98" s="473"/>
      <c r="RSO98" s="473"/>
      <c r="RSP98" s="473"/>
      <c r="RSQ98" s="473"/>
      <c r="RSR98" s="473"/>
      <c r="RSS98" s="473"/>
      <c r="RST98" s="473"/>
      <c r="RSU98" s="473"/>
      <c r="RSV98" s="473"/>
      <c r="RSW98" s="473"/>
      <c r="RSX98" s="473"/>
      <c r="RSY98" s="473"/>
      <c r="RSZ98" s="473"/>
      <c r="RTA98" s="473"/>
      <c r="RTB98" s="473"/>
      <c r="RTC98" s="473"/>
      <c r="RTD98" s="473"/>
      <c r="RTE98" s="473"/>
      <c r="RTF98" s="473"/>
      <c r="RTG98" s="473"/>
      <c r="RTH98" s="473"/>
      <c r="RTI98" s="473"/>
      <c r="RTJ98" s="473"/>
      <c r="RTK98" s="473"/>
      <c r="RTL98" s="473"/>
      <c r="RTM98" s="473"/>
      <c r="RTN98" s="473"/>
      <c r="RTO98" s="473"/>
      <c r="RTP98" s="473"/>
      <c r="RTQ98" s="473"/>
      <c r="RTR98" s="473"/>
      <c r="RTS98" s="473"/>
      <c r="RTT98" s="473"/>
      <c r="RTU98" s="473"/>
      <c r="RTV98" s="473"/>
      <c r="RTW98" s="473"/>
      <c r="RTX98" s="473"/>
      <c r="RTY98" s="473"/>
      <c r="RTZ98" s="473"/>
      <c r="RUA98" s="473"/>
      <c r="RUB98" s="473"/>
      <c r="RUC98" s="473"/>
      <c r="RUD98" s="473"/>
      <c r="RUE98" s="473"/>
      <c r="RUF98" s="473"/>
      <c r="RUG98" s="473"/>
      <c r="RUH98" s="473"/>
      <c r="RUI98" s="473"/>
      <c r="RUJ98" s="473"/>
      <c r="RUK98" s="473"/>
      <c r="RUL98" s="473"/>
      <c r="RUM98" s="473"/>
      <c r="RUN98" s="473"/>
      <c r="RUO98" s="473"/>
      <c r="RUP98" s="473"/>
      <c r="RUQ98" s="473"/>
      <c r="RUR98" s="473"/>
      <c r="RUS98" s="473"/>
      <c r="RUT98" s="473"/>
      <c r="RUU98" s="473"/>
      <c r="RUV98" s="473"/>
      <c r="RUW98" s="473"/>
      <c r="RUX98" s="473"/>
      <c r="RUY98" s="473"/>
      <c r="RUZ98" s="473"/>
      <c r="RVA98" s="473"/>
      <c r="RVB98" s="473"/>
      <c r="RVC98" s="473"/>
      <c r="RVD98" s="473"/>
      <c r="RVE98" s="473"/>
      <c r="RVF98" s="473"/>
      <c r="RVG98" s="473"/>
      <c r="RVH98" s="473"/>
      <c r="RVI98" s="473"/>
      <c r="RVJ98" s="473"/>
      <c r="RVK98" s="473"/>
      <c r="RVL98" s="473"/>
      <c r="RVM98" s="473"/>
      <c r="RVN98" s="473"/>
      <c r="RVO98" s="473"/>
      <c r="RVP98" s="473"/>
      <c r="RVQ98" s="473"/>
      <c r="RVR98" s="473"/>
      <c r="RVS98" s="473"/>
      <c r="RVT98" s="473"/>
      <c r="RVU98" s="473"/>
      <c r="RVV98" s="473"/>
      <c r="RVW98" s="473"/>
      <c r="RVX98" s="473"/>
      <c r="RVY98" s="473"/>
      <c r="RVZ98" s="473"/>
      <c r="RWA98" s="473"/>
      <c r="RWB98" s="473"/>
      <c r="RWC98" s="473"/>
      <c r="RWD98" s="473"/>
      <c r="RWE98" s="473"/>
      <c r="RWF98" s="473"/>
      <c r="RWG98" s="473"/>
      <c r="RWH98" s="473"/>
      <c r="RWI98" s="473"/>
      <c r="RWJ98" s="473"/>
      <c r="RWK98" s="473"/>
      <c r="RWL98" s="473"/>
      <c r="RWM98" s="473"/>
      <c r="RWN98" s="473"/>
      <c r="RWO98" s="473"/>
      <c r="RWP98" s="473"/>
      <c r="RWQ98" s="473"/>
      <c r="RWR98" s="473"/>
      <c r="RWS98" s="473"/>
      <c r="RWT98" s="473"/>
      <c r="RWU98" s="473"/>
      <c r="RWV98" s="473"/>
      <c r="RWW98" s="473"/>
      <c r="RWX98" s="473"/>
      <c r="RWY98" s="473"/>
      <c r="RWZ98" s="473"/>
      <c r="RXA98" s="473"/>
      <c r="RXB98" s="473"/>
      <c r="RXC98" s="473"/>
      <c r="RXD98" s="473"/>
      <c r="RXE98" s="473"/>
      <c r="RXF98" s="473"/>
      <c r="RXG98" s="473"/>
      <c r="RXH98" s="473"/>
      <c r="RXI98" s="473"/>
      <c r="RXJ98" s="473"/>
      <c r="RXK98" s="473"/>
      <c r="RXL98" s="473"/>
      <c r="RXM98" s="473"/>
      <c r="RXN98" s="473"/>
      <c r="RXO98" s="473"/>
      <c r="RXP98" s="473"/>
      <c r="RXQ98" s="473"/>
      <c r="RXR98" s="473"/>
      <c r="RXS98" s="473"/>
      <c r="RXT98" s="473"/>
      <c r="RXU98" s="473"/>
      <c r="RXV98" s="473"/>
      <c r="RXW98" s="473"/>
      <c r="RXX98" s="473"/>
      <c r="RXY98" s="473"/>
      <c r="RXZ98" s="473"/>
      <c r="RYA98" s="473"/>
      <c r="RYB98" s="473"/>
      <c r="RYC98" s="473"/>
      <c r="RYD98" s="473"/>
      <c r="RYE98" s="473"/>
      <c r="RYF98" s="473"/>
      <c r="RYG98" s="473"/>
      <c r="RYH98" s="473"/>
      <c r="RYI98" s="473"/>
      <c r="RYJ98" s="473"/>
      <c r="RYK98" s="473"/>
      <c r="RYL98" s="473"/>
      <c r="RYM98" s="473"/>
      <c r="RYN98" s="473"/>
      <c r="RYO98" s="473"/>
      <c r="RYP98" s="473"/>
      <c r="RYQ98" s="473"/>
      <c r="RYR98" s="473"/>
      <c r="RYS98" s="473"/>
      <c r="RYT98" s="473"/>
      <c r="RYU98" s="473"/>
      <c r="RYV98" s="473"/>
      <c r="RYW98" s="473"/>
      <c r="RYX98" s="473"/>
      <c r="RYY98" s="473"/>
      <c r="RYZ98" s="473"/>
      <c r="RZA98" s="473"/>
      <c r="RZB98" s="473"/>
      <c r="RZC98" s="473"/>
      <c r="RZD98" s="473"/>
      <c r="RZE98" s="473"/>
      <c r="RZF98" s="473"/>
      <c r="RZG98" s="473"/>
      <c r="RZH98" s="473"/>
      <c r="RZI98" s="473"/>
      <c r="RZJ98" s="473"/>
      <c r="RZK98" s="473"/>
      <c r="RZL98" s="473"/>
      <c r="RZM98" s="473"/>
      <c r="RZN98" s="473"/>
      <c r="RZO98" s="473"/>
      <c r="RZP98" s="473"/>
      <c r="RZQ98" s="473"/>
      <c r="RZR98" s="473"/>
      <c r="RZS98" s="473"/>
      <c r="RZT98" s="473"/>
      <c r="RZU98" s="473"/>
      <c r="RZV98" s="473"/>
      <c r="RZW98" s="473"/>
      <c r="RZX98" s="473"/>
      <c r="RZY98" s="473"/>
      <c r="RZZ98" s="473"/>
      <c r="SAA98" s="473"/>
      <c r="SAB98" s="473"/>
      <c r="SAC98" s="473"/>
      <c r="SAD98" s="473"/>
      <c r="SAE98" s="473"/>
      <c r="SAF98" s="473"/>
      <c r="SAG98" s="473"/>
      <c r="SAH98" s="473"/>
      <c r="SAI98" s="473"/>
      <c r="SAJ98" s="473"/>
      <c r="SAK98" s="473"/>
      <c r="SAL98" s="473"/>
      <c r="SAM98" s="473"/>
      <c r="SAN98" s="473"/>
      <c r="SAO98" s="473"/>
      <c r="SAP98" s="473"/>
      <c r="SAQ98" s="473"/>
      <c r="SAR98" s="473"/>
      <c r="SAS98" s="473"/>
      <c r="SAT98" s="473"/>
      <c r="SAU98" s="473"/>
      <c r="SAV98" s="473"/>
      <c r="SAW98" s="473"/>
      <c r="SAX98" s="473"/>
      <c r="SAY98" s="473"/>
      <c r="SAZ98" s="473"/>
      <c r="SBA98" s="473"/>
      <c r="SBB98" s="473"/>
      <c r="SBC98" s="473"/>
      <c r="SBD98" s="473"/>
      <c r="SBE98" s="473"/>
      <c r="SBF98" s="473"/>
      <c r="SBG98" s="473"/>
      <c r="SBH98" s="473"/>
      <c r="SBI98" s="473"/>
      <c r="SBJ98" s="473"/>
      <c r="SBK98" s="473"/>
      <c r="SBL98" s="473"/>
      <c r="SBM98" s="473"/>
      <c r="SBN98" s="473"/>
      <c r="SBO98" s="473"/>
      <c r="SBP98" s="473"/>
      <c r="SBQ98" s="473"/>
      <c r="SBR98" s="473"/>
      <c r="SBS98" s="473"/>
      <c r="SBT98" s="473"/>
      <c r="SBU98" s="473"/>
      <c r="SBV98" s="473"/>
      <c r="SBW98" s="473"/>
      <c r="SBX98" s="473"/>
      <c r="SBY98" s="473"/>
      <c r="SBZ98" s="473"/>
      <c r="SCA98" s="473"/>
      <c r="SCB98" s="473"/>
      <c r="SCC98" s="473"/>
      <c r="SCD98" s="473"/>
      <c r="SCE98" s="473"/>
      <c r="SCF98" s="473"/>
      <c r="SCG98" s="473"/>
      <c r="SCH98" s="473"/>
      <c r="SCI98" s="473"/>
      <c r="SCJ98" s="473"/>
      <c r="SCK98" s="473"/>
      <c r="SCL98" s="473"/>
      <c r="SCM98" s="473"/>
      <c r="SCN98" s="473"/>
      <c r="SCO98" s="473"/>
      <c r="SCP98" s="473"/>
      <c r="SCQ98" s="473"/>
      <c r="SCR98" s="473"/>
      <c r="SCS98" s="473"/>
      <c r="SCT98" s="473"/>
      <c r="SCU98" s="473"/>
      <c r="SCV98" s="473"/>
      <c r="SCW98" s="473"/>
      <c r="SCX98" s="473"/>
      <c r="SCY98" s="473"/>
      <c r="SCZ98" s="473"/>
      <c r="SDA98" s="473"/>
      <c r="SDB98" s="473"/>
      <c r="SDC98" s="473"/>
      <c r="SDD98" s="473"/>
      <c r="SDE98" s="473"/>
      <c r="SDF98" s="473"/>
      <c r="SDG98" s="473"/>
      <c r="SDH98" s="473"/>
      <c r="SDI98" s="473"/>
      <c r="SDJ98" s="473"/>
      <c r="SDK98" s="473"/>
      <c r="SDL98" s="473"/>
      <c r="SDM98" s="473"/>
      <c r="SDN98" s="473"/>
      <c r="SDO98" s="473"/>
      <c r="SDP98" s="473"/>
      <c r="SDQ98" s="473"/>
      <c r="SDR98" s="473"/>
      <c r="SDS98" s="473"/>
      <c r="SDT98" s="473"/>
      <c r="SDU98" s="473"/>
      <c r="SDV98" s="473"/>
      <c r="SDW98" s="473"/>
      <c r="SDX98" s="473"/>
      <c r="SDY98" s="473"/>
      <c r="SDZ98" s="473"/>
      <c r="SEA98" s="473"/>
      <c r="SEB98" s="473"/>
      <c r="SEC98" s="473"/>
      <c r="SED98" s="473"/>
      <c r="SEE98" s="473"/>
      <c r="SEF98" s="473"/>
      <c r="SEG98" s="473"/>
      <c r="SEH98" s="473"/>
      <c r="SEI98" s="473"/>
      <c r="SEJ98" s="473"/>
      <c r="SEK98" s="473"/>
      <c r="SEL98" s="473"/>
      <c r="SEM98" s="473"/>
      <c r="SEN98" s="473"/>
      <c r="SEO98" s="473"/>
      <c r="SEP98" s="473"/>
      <c r="SEQ98" s="473"/>
      <c r="SER98" s="473"/>
      <c r="SES98" s="473"/>
      <c r="SET98" s="473"/>
      <c r="SEU98" s="473"/>
      <c r="SEV98" s="473"/>
      <c r="SEW98" s="473"/>
      <c r="SEX98" s="473"/>
      <c r="SEY98" s="473"/>
      <c r="SEZ98" s="473"/>
      <c r="SFA98" s="473"/>
      <c r="SFB98" s="473"/>
      <c r="SFC98" s="473"/>
      <c r="SFD98" s="473"/>
      <c r="SFE98" s="473"/>
      <c r="SFF98" s="473"/>
      <c r="SFG98" s="473"/>
      <c r="SFH98" s="473"/>
      <c r="SFI98" s="473"/>
      <c r="SFJ98" s="473"/>
      <c r="SFK98" s="473"/>
      <c r="SFL98" s="473"/>
      <c r="SFM98" s="473"/>
      <c r="SFN98" s="473"/>
      <c r="SFO98" s="473"/>
      <c r="SFP98" s="473"/>
      <c r="SFQ98" s="473"/>
      <c r="SFR98" s="473"/>
      <c r="SFS98" s="473"/>
      <c r="SFT98" s="473"/>
      <c r="SFU98" s="473"/>
      <c r="SFV98" s="473"/>
      <c r="SFW98" s="473"/>
      <c r="SFX98" s="473"/>
      <c r="SFY98" s="473"/>
      <c r="SFZ98" s="473"/>
      <c r="SGA98" s="473"/>
      <c r="SGB98" s="473"/>
      <c r="SGC98" s="473"/>
      <c r="SGD98" s="473"/>
      <c r="SGE98" s="473"/>
      <c r="SGF98" s="473"/>
      <c r="SGG98" s="473"/>
      <c r="SGH98" s="473"/>
      <c r="SGI98" s="473"/>
      <c r="SGJ98" s="473"/>
      <c r="SGK98" s="473"/>
      <c r="SGL98" s="473"/>
      <c r="SGM98" s="473"/>
      <c r="SGN98" s="473"/>
      <c r="SGO98" s="473"/>
      <c r="SGP98" s="473"/>
      <c r="SGQ98" s="473"/>
      <c r="SGR98" s="473"/>
      <c r="SGS98" s="473"/>
      <c r="SGT98" s="473"/>
      <c r="SGU98" s="473"/>
      <c r="SGV98" s="473"/>
      <c r="SGW98" s="473"/>
      <c r="SGX98" s="473"/>
      <c r="SGY98" s="473"/>
      <c r="SGZ98" s="473"/>
      <c r="SHA98" s="473"/>
      <c r="SHB98" s="473"/>
      <c r="SHC98" s="473"/>
      <c r="SHD98" s="473"/>
      <c r="SHE98" s="473"/>
      <c r="SHF98" s="473"/>
      <c r="SHG98" s="473"/>
      <c r="SHH98" s="473"/>
      <c r="SHI98" s="473"/>
      <c r="SHJ98" s="473"/>
      <c r="SHK98" s="473"/>
      <c r="SHL98" s="473"/>
      <c r="SHM98" s="473"/>
      <c r="SHN98" s="473"/>
      <c r="SHO98" s="473"/>
      <c r="SHP98" s="473"/>
      <c r="SHQ98" s="473"/>
      <c r="SHR98" s="473"/>
      <c r="SHS98" s="473"/>
      <c r="SHT98" s="473"/>
      <c r="SHU98" s="473"/>
      <c r="SHV98" s="473"/>
      <c r="SHW98" s="473"/>
      <c r="SHX98" s="473"/>
      <c r="SHY98" s="473"/>
      <c r="SHZ98" s="473"/>
      <c r="SIA98" s="473"/>
      <c r="SIB98" s="473"/>
      <c r="SIC98" s="473"/>
      <c r="SID98" s="473"/>
      <c r="SIE98" s="473"/>
      <c r="SIF98" s="473"/>
      <c r="SIG98" s="473"/>
      <c r="SIH98" s="473"/>
      <c r="SII98" s="473"/>
      <c r="SIJ98" s="473"/>
      <c r="SIK98" s="473"/>
      <c r="SIL98" s="473"/>
      <c r="SIM98" s="473"/>
      <c r="SIN98" s="473"/>
      <c r="SIO98" s="473"/>
      <c r="SIP98" s="473"/>
      <c r="SIQ98" s="473"/>
      <c r="SIR98" s="473"/>
      <c r="SIS98" s="473"/>
      <c r="SIT98" s="473"/>
      <c r="SIU98" s="473"/>
      <c r="SIV98" s="473"/>
      <c r="SIW98" s="473"/>
      <c r="SIX98" s="473"/>
      <c r="SIY98" s="473"/>
      <c r="SIZ98" s="473"/>
      <c r="SJA98" s="473"/>
      <c r="SJB98" s="473"/>
      <c r="SJC98" s="473"/>
      <c r="SJD98" s="473"/>
      <c r="SJE98" s="473"/>
      <c r="SJF98" s="473"/>
      <c r="SJG98" s="473"/>
      <c r="SJH98" s="473"/>
      <c r="SJI98" s="473"/>
      <c r="SJJ98" s="473"/>
      <c r="SJK98" s="473"/>
      <c r="SJL98" s="473"/>
      <c r="SJM98" s="473"/>
      <c r="SJN98" s="473"/>
      <c r="SJO98" s="473"/>
      <c r="SJP98" s="473"/>
      <c r="SJQ98" s="473"/>
      <c r="SJR98" s="473"/>
      <c r="SJS98" s="473"/>
      <c r="SJT98" s="473"/>
      <c r="SJU98" s="473"/>
      <c r="SJV98" s="473"/>
      <c r="SJW98" s="473"/>
      <c r="SJX98" s="473"/>
      <c r="SJY98" s="473"/>
      <c r="SJZ98" s="473"/>
      <c r="SKA98" s="473"/>
      <c r="SKB98" s="473"/>
      <c r="SKC98" s="473"/>
      <c r="SKD98" s="473"/>
      <c r="SKE98" s="473"/>
      <c r="SKF98" s="473"/>
      <c r="SKG98" s="473"/>
      <c r="SKH98" s="473"/>
      <c r="SKI98" s="473"/>
      <c r="SKJ98" s="473"/>
      <c r="SKK98" s="473"/>
      <c r="SKL98" s="473"/>
      <c r="SKM98" s="473"/>
      <c r="SKN98" s="473"/>
      <c r="SKO98" s="473"/>
      <c r="SKP98" s="473"/>
      <c r="SKQ98" s="473"/>
      <c r="SKR98" s="473"/>
      <c r="SKS98" s="473"/>
      <c r="SKT98" s="473"/>
      <c r="SKU98" s="473"/>
      <c r="SKV98" s="473"/>
      <c r="SKW98" s="473"/>
      <c r="SKX98" s="473"/>
      <c r="SKY98" s="473"/>
      <c r="SKZ98" s="473"/>
      <c r="SLA98" s="473"/>
      <c r="SLB98" s="473"/>
      <c r="SLC98" s="473"/>
      <c r="SLD98" s="473"/>
      <c r="SLE98" s="473"/>
      <c r="SLF98" s="473"/>
      <c r="SLG98" s="473"/>
      <c r="SLH98" s="473"/>
      <c r="SLI98" s="473"/>
      <c r="SLJ98" s="473"/>
      <c r="SLK98" s="473"/>
      <c r="SLL98" s="473"/>
      <c r="SLM98" s="473"/>
      <c r="SLN98" s="473"/>
      <c r="SLO98" s="473"/>
      <c r="SLP98" s="473"/>
      <c r="SLQ98" s="473"/>
      <c r="SLR98" s="473"/>
      <c r="SLS98" s="473"/>
      <c r="SLT98" s="473"/>
      <c r="SLU98" s="473"/>
      <c r="SLV98" s="473"/>
      <c r="SLW98" s="473"/>
      <c r="SLX98" s="473"/>
      <c r="SLY98" s="473"/>
      <c r="SLZ98" s="473"/>
      <c r="SMA98" s="473"/>
      <c r="SMB98" s="473"/>
      <c r="SMC98" s="473"/>
      <c r="SMD98" s="473"/>
      <c r="SME98" s="473"/>
      <c r="SMF98" s="473"/>
      <c r="SMG98" s="473"/>
      <c r="SMH98" s="473"/>
      <c r="SMI98" s="473"/>
      <c r="SMJ98" s="473"/>
      <c r="SMK98" s="473"/>
      <c r="SML98" s="473"/>
      <c r="SMM98" s="473"/>
      <c r="SMN98" s="473"/>
      <c r="SMO98" s="473"/>
      <c r="SMP98" s="473"/>
      <c r="SMQ98" s="473"/>
      <c r="SMR98" s="473"/>
      <c r="SMS98" s="473"/>
      <c r="SMT98" s="473"/>
      <c r="SMU98" s="473"/>
      <c r="SMV98" s="473"/>
      <c r="SMW98" s="473"/>
      <c r="SMX98" s="473"/>
      <c r="SMY98" s="473"/>
      <c r="SMZ98" s="473"/>
      <c r="SNA98" s="473"/>
      <c r="SNB98" s="473"/>
      <c r="SNC98" s="473"/>
      <c r="SND98" s="473"/>
      <c r="SNE98" s="473"/>
      <c r="SNF98" s="473"/>
      <c r="SNG98" s="473"/>
      <c r="SNH98" s="473"/>
      <c r="SNI98" s="473"/>
      <c r="SNJ98" s="473"/>
      <c r="SNK98" s="473"/>
      <c r="SNL98" s="473"/>
      <c r="SNM98" s="473"/>
      <c r="SNN98" s="473"/>
      <c r="SNO98" s="473"/>
      <c r="SNP98" s="473"/>
      <c r="SNQ98" s="473"/>
      <c r="SNR98" s="473"/>
      <c r="SNS98" s="473"/>
      <c r="SNT98" s="473"/>
      <c r="SNU98" s="473"/>
      <c r="SNV98" s="473"/>
      <c r="SNW98" s="473"/>
      <c r="SNX98" s="473"/>
      <c r="SNY98" s="473"/>
      <c r="SNZ98" s="473"/>
      <c r="SOA98" s="473"/>
      <c r="SOB98" s="473"/>
      <c r="SOC98" s="473"/>
      <c r="SOD98" s="473"/>
      <c r="SOE98" s="473"/>
      <c r="SOF98" s="473"/>
      <c r="SOG98" s="473"/>
      <c r="SOH98" s="473"/>
      <c r="SOI98" s="473"/>
      <c r="SOJ98" s="473"/>
      <c r="SOK98" s="473"/>
      <c r="SOL98" s="473"/>
      <c r="SOM98" s="473"/>
      <c r="SON98" s="473"/>
      <c r="SOO98" s="473"/>
      <c r="SOP98" s="473"/>
      <c r="SOQ98" s="473"/>
      <c r="SOR98" s="473"/>
      <c r="SOS98" s="473"/>
      <c r="SOT98" s="473"/>
      <c r="SOU98" s="473"/>
      <c r="SOV98" s="473"/>
      <c r="SOW98" s="473"/>
      <c r="SOX98" s="473"/>
      <c r="SOY98" s="473"/>
      <c r="SOZ98" s="473"/>
      <c r="SPA98" s="473"/>
      <c r="SPB98" s="473"/>
      <c r="SPC98" s="473"/>
      <c r="SPD98" s="473"/>
      <c r="SPE98" s="473"/>
      <c r="SPF98" s="473"/>
      <c r="SPG98" s="473"/>
      <c r="SPH98" s="473"/>
      <c r="SPI98" s="473"/>
      <c r="SPJ98" s="473"/>
      <c r="SPK98" s="473"/>
      <c r="SPL98" s="473"/>
      <c r="SPM98" s="473"/>
      <c r="SPN98" s="473"/>
      <c r="SPO98" s="473"/>
      <c r="SPP98" s="473"/>
      <c r="SPQ98" s="473"/>
      <c r="SPR98" s="473"/>
      <c r="SPS98" s="473"/>
      <c r="SPT98" s="473"/>
      <c r="SPU98" s="473"/>
      <c r="SPV98" s="473"/>
      <c r="SPW98" s="473"/>
      <c r="SPX98" s="473"/>
      <c r="SPY98" s="473"/>
      <c r="SPZ98" s="473"/>
      <c r="SQA98" s="473"/>
      <c r="SQB98" s="473"/>
      <c r="SQC98" s="473"/>
      <c r="SQD98" s="473"/>
      <c r="SQE98" s="473"/>
      <c r="SQF98" s="473"/>
      <c r="SQG98" s="473"/>
      <c r="SQH98" s="473"/>
      <c r="SQI98" s="473"/>
      <c r="SQJ98" s="473"/>
      <c r="SQK98" s="473"/>
      <c r="SQL98" s="473"/>
      <c r="SQM98" s="473"/>
      <c r="SQN98" s="473"/>
      <c r="SQO98" s="473"/>
      <c r="SQP98" s="473"/>
      <c r="SQQ98" s="473"/>
      <c r="SQR98" s="473"/>
      <c r="SQS98" s="473"/>
      <c r="SQT98" s="473"/>
      <c r="SQU98" s="473"/>
      <c r="SQV98" s="473"/>
      <c r="SQW98" s="473"/>
      <c r="SQX98" s="473"/>
      <c r="SQY98" s="473"/>
      <c r="SQZ98" s="473"/>
      <c r="SRA98" s="473"/>
      <c r="SRB98" s="473"/>
      <c r="SRC98" s="473"/>
      <c r="SRD98" s="473"/>
      <c r="SRE98" s="473"/>
      <c r="SRF98" s="473"/>
      <c r="SRG98" s="473"/>
      <c r="SRH98" s="473"/>
      <c r="SRI98" s="473"/>
      <c r="SRJ98" s="473"/>
      <c r="SRK98" s="473"/>
      <c r="SRL98" s="473"/>
      <c r="SRM98" s="473"/>
      <c r="SRN98" s="473"/>
      <c r="SRO98" s="473"/>
      <c r="SRP98" s="473"/>
      <c r="SRQ98" s="473"/>
      <c r="SRR98" s="473"/>
      <c r="SRS98" s="473"/>
      <c r="SRT98" s="473"/>
      <c r="SRU98" s="473"/>
      <c r="SRV98" s="473"/>
      <c r="SRW98" s="473"/>
      <c r="SRX98" s="473"/>
      <c r="SRY98" s="473"/>
      <c r="SRZ98" s="473"/>
      <c r="SSA98" s="473"/>
      <c r="SSB98" s="473"/>
      <c r="SSC98" s="473"/>
      <c r="SSD98" s="473"/>
      <c r="SSE98" s="473"/>
      <c r="SSF98" s="473"/>
      <c r="SSG98" s="473"/>
      <c r="SSH98" s="473"/>
      <c r="SSI98" s="473"/>
      <c r="SSJ98" s="473"/>
      <c r="SSK98" s="473"/>
      <c r="SSL98" s="473"/>
      <c r="SSM98" s="473"/>
      <c r="SSN98" s="473"/>
      <c r="SSO98" s="473"/>
      <c r="SSP98" s="473"/>
      <c r="SSQ98" s="473"/>
      <c r="SSR98" s="473"/>
      <c r="SSS98" s="473"/>
      <c r="SST98" s="473"/>
      <c r="SSU98" s="473"/>
      <c r="SSV98" s="473"/>
      <c r="SSW98" s="473"/>
      <c r="SSX98" s="473"/>
      <c r="SSY98" s="473"/>
      <c r="SSZ98" s="473"/>
      <c r="STA98" s="473"/>
      <c r="STB98" s="473"/>
      <c r="STC98" s="473"/>
      <c r="STD98" s="473"/>
      <c r="STE98" s="473"/>
      <c r="STF98" s="473"/>
      <c r="STG98" s="473"/>
      <c r="STH98" s="473"/>
      <c r="STI98" s="473"/>
      <c r="STJ98" s="473"/>
      <c r="STK98" s="473"/>
      <c r="STL98" s="473"/>
      <c r="STM98" s="473"/>
      <c r="STN98" s="473"/>
      <c r="STO98" s="473"/>
      <c r="STP98" s="473"/>
      <c r="STQ98" s="473"/>
      <c r="STR98" s="473"/>
      <c r="STS98" s="473"/>
      <c r="STT98" s="473"/>
      <c r="STU98" s="473"/>
      <c r="STV98" s="473"/>
      <c r="STW98" s="473"/>
      <c r="STX98" s="473"/>
      <c r="STY98" s="473"/>
      <c r="STZ98" s="473"/>
      <c r="SUA98" s="473"/>
      <c r="SUB98" s="473"/>
      <c r="SUC98" s="473"/>
      <c r="SUD98" s="473"/>
      <c r="SUE98" s="473"/>
      <c r="SUF98" s="473"/>
      <c r="SUG98" s="473"/>
      <c r="SUH98" s="473"/>
      <c r="SUI98" s="473"/>
      <c r="SUJ98" s="473"/>
      <c r="SUK98" s="473"/>
      <c r="SUL98" s="473"/>
      <c r="SUM98" s="473"/>
      <c r="SUN98" s="473"/>
      <c r="SUO98" s="473"/>
      <c r="SUP98" s="473"/>
      <c r="SUQ98" s="473"/>
      <c r="SUR98" s="473"/>
      <c r="SUS98" s="473"/>
      <c r="SUT98" s="473"/>
      <c r="SUU98" s="473"/>
      <c r="SUV98" s="473"/>
      <c r="SUW98" s="473"/>
      <c r="SUX98" s="473"/>
      <c r="SUY98" s="473"/>
      <c r="SUZ98" s="473"/>
      <c r="SVA98" s="473"/>
      <c r="SVB98" s="473"/>
      <c r="SVC98" s="473"/>
      <c r="SVD98" s="473"/>
      <c r="SVE98" s="473"/>
      <c r="SVF98" s="473"/>
      <c r="SVG98" s="473"/>
      <c r="SVH98" s="473"/>
      <c r="SVI98" s="473"/>
      <c r="SVJ98" s="473"/>
      <c r="SVK98" s="473"/>
      <c r="SVL98" s="473"/>
      <c r="SVM98" s="473"/>
      <c r="SVN98" s="473"/>
      <c r="SVO98" s="473"/>
      <c r="SVP98" s="473"/>
      <c r="SVQ98" s="473"/>
      <c r="SVR98" s="473"/>
      <c r="SVS98" s="473"/>
      <c r="SVT98" s="473"/>
      <c r="SVU98" s="473"/>
      <c r="SVV98" s="473"/>
      <c r="SVW98" s="473"/>
      <c r="SVX98" s="473"/>
      <c r="SVY98" s="473"/>
      <c r="SVZ98" s="473"/>
      <c r="SWA98" s="473"/>
      <c r="SWB98" s="473"/>
      <c r="SWC98" s="473"/>
      <c r="SWD98" s="473"/>
      <c r="SWE98" s="473"/>
      <c r="SWF98" s="473"/>
      <c r="SWG98" s="473"/>
      <c r="SWH98" s="473"/>
      <c r="SWI98" s="473"/>
      <c r="SWJ98" s="473"/>
      <c r="SWK98" s="473"/>
      <c r="SWL98" s="473"/>
      <c r="SWM98" s="473"/>
      <c r="SWN98" s="473"/>
      <c r="SWO98" s="473"/>
      <c r="SWP98" s="473"/>
      <c r="SWQ98" s="473"/>
      <c r="SWR98" s="473"/>
      <c r="SWS98" s="473"/>
      <c r="SWT98" s="473"/>
      <c r="SWU98" s="473"/>
      <c r="SWV98" s="473"/>
      <c r="SWW98" s="473"/>
      <c r="SWX98" s="473"/>
      <c r="SWY98" s="473"/>
      <c r="SWZ98" s="473"/>
      <c r="SXA98" s="473"/>
      <c r="SXB98" s="473"/>
      <c r="SXC98" s="473"/>
      <c r="SXD98" s="473"/>
      <c r="SXE98" s="473"/>
      <c r="SXF98" s="473"/>
      <c r="SXG98" s="473"/>
      <c r="SXH98" s="473"/>
      <c r="SXI98" s="473"/>
      <c r="SXJ98" s="473"/>
      <c r="SXK98" s="473"/>
      <c r="SXL98" s="473"/>
      <c r="SXM98" s="473"/>
      <c r="SXN98" s="473"/>
      <c r="SXO98" s="473"/>
      <c r="SXP98" s="473"/>
      <c r="SXQ98" s="473"/>
      <c r="SXR98" s="473"/>
      <c r="SXS98" s="473"/>
      <c r="SXT98" s="473"/>
      <c r="SXU98" s="473"/>
      <c r="SXV98" s="473"/>
      <c r="SXW98" s="473"/>
      <c r="SXX98" s="473"/>
      <c r="SXY98" s="473"/>
      <c r="SXZ98" s="473"/>
      <c r="SYA98" s="473"/>
      <c r="SYB98" s="473"/>
      <c r="SYC98" s="473"/>
      <c r="SYD98" s="473"/>
      <c r="SYE98" s="473"/>
      <c r="SYF98" s="473"/>
      <c r="SYG98" s="473"/>
      <c r="SYH98" s="473"/>
      <c r="SYI98" s="473"/>
      <c r="SYJ98" s="473"/>
      <c r="SYK98" s="473"/>
      <c r="SYL98" s="473"/>
      <c r="SYM98" s="473"/>
      <c r="SYN98" s="473"/>
      <c r="SYO98" s="473"/>
      <c r="SYP98" s="473"/>
      <c r="SYQ98" s="473"/>
      <c r="SYR98" s="473"/>
      <c r="SYS98" s="473"/>
      <c r="SYT98" s="473"/>
      <c r="SYU98" s="473"/>
      <c r="SYV98" s="473"/>
      <c r="SYW98" s="473"/>
      <c r="SYX98" s="473"/>
      <c r="SYY98" s="473"/>
      <c r="SYZ98" s="473"/>
      <c r="SZA98" s="473"/>
      <c r="SZB98" s="473"/>
      <c r="SZC98" s="473"/>
      <c r="SZD98" s="473"/>
      <c r="SZE98" s="473"/>
      <c r="SZF98" s="473"/>
      <c r="SZG98" s="473"/>
      <c r="SZH98" s="473"/>
      <c r="SZI98" s="473"/>
      <c r="SZJ98" s="473"/>
      <c r="SZK98" s="473"/>
      <c r="SZL98" s="473"/>
      <c r="SZM98" s="473"/>
      <c r="SZN98" s="473"/>
      <c r="SZO98" s="473"/>
      <c r="SZP98" s="473"/>
      <c r="SZQ98" s="473"/>
      <c r="SZR98" s="473"/>
      <c r="SZS98" s="473"/>
      <c r="SZT98" s="473"/>
      <c r="SZU98" s="473"/>
      <c r="SZV98" s="473"/>
      <c r="SZW98" s="473"/>
      <c r="SZX98" s="473"/>
      <c r="SZY98" s="473"/>
      <c r="SZZ98" s="473"/>
      <c r="TAA98" s="473"/>
      <c r="TAB98" s="473"/>
      <c r="TAC98" s="473"/>
      <c r="TAD98" s="473"/>
      <c r="TAE98" s="473"/>
      <c r="TAF98" s="473"/>
      <c r="TAG98" s="473"/>
      <c r="TAH98" s="473"/>
      <c r="TAI98" s="473"/>
      <c r="TAJ98" s="473"/>
      <c r="TAK98" s="473"/>
      <c r="TAL98" s="473"/>
      <c r="TAM98" s="473"/>
      <c r="TAN98" s="473"/>
      <c r="TAO98" s="473"/>
      <c r="TAP98" s="473"/>
      <c r="TAQ98" s="473"/>
      <c r="TAR98" s="473"/>
      <c r="TAS98" s="473"/>
      <c r="TAT98" s="473"/>
      <c r="TAU98" s="473"/>
      <c r="TAV98" s="473"/>
      <c r="TAW98" s="473"/>
      <c r="TAX98" s="473"/>
      <c r="TAY98" s="473"/>
      <c r="TAZ98" s="473"/>
      <c r="TBA98" s="473"/>
      <c r="TBB98" s="473"/>
      <c r="TBC98" s="473"/>
      <c r="TBD98" s="473"/>
      <c r="TBE98" s="473"/>
      <c r="TBF98" s="473"/>
      <c r="TBG98" s="473"/>
      <c r="TBH98" s="473"/>
      <c r="TBI98" s="473"/>
      <c r="TBJ98" s="473"/>
      <c r="TBK98" s="473"/>
      <c r="TBL98" s="473"/>
      <c r="TBM98" s="473"/>
      <c r="TBN98" s="473"/>
      <c r="TBO98" s="473"/>
      <c r="TBP98" s="473"/>
      <c r="TBQ98" s="473"/>
      <c r="TBR98" s="473"/>
      <c r="TBS98" s="473"/>
      <c r="TBT98" s="473"/>
      <c r="TBU98" s="473"/>
      <c r="TBV98" s="473"/>
      <c r="TBW98" s="473"/>
      <c r="TBX98" s="473"/>
      <c r="TBY98" s="473"/>
      <c r="TBZ98" s="473"/>
      <c r="TCA98" s="473"/>
      <c r="TCB98" s="473"/>
      <c r="TCC98" s="473"/>
      <c r="TCD98" s="473"/>
      <c r="TCE98" s="473"/>
      <c r="TCF98" s="473"/>
      <c r="TCG98" s="473"/>
      <c r="TCH98" s="473"/>
      <c r="TCI98" s="473"/>
      <c r="TCJ98" s="473"/>
      <c r="TCK98" s="473"/>
      <c r="TCL98" s="473"/>
      <c r="TCM98" s="473"/>
      <c r="TCN98" s="473"/>
      <c r="TCO98" s="473"/>
      <c r="TCP98" s="473"/>
      <c r="TCQ98" s="473"/>
      <c r="TCR98" s="473"/>
      <c r="TCS98" s="473"/>
      <c r="TCT98" s="473"/>
      <c r="TCU98" s="473"/>
      <c r="TCV98" s="473"/>
      <c r="TCW98" s="473"/>
      <c r="TCX98" s="473"/>
      <c r="TCY98" s="473"/>
      <c r="TCZ98" s="473"/>
      <c r="TDA98" s="473"/>
      <c r="TDB98" s="473"/>
      <c r="TDC98" s="473"/>
      <c r="TDD98" s="473"/>
      <c r="TDE98" s="473"/>
      <c r="TDF98" s="473"/>
      <c r="TDG98" s="473"/>
      <c r="TDH98" s="473"/>
      <c r="TDI98" s="473"/>
      <c r="TDJ98" s="473"/>
      <c r="TDK98" s="473"/>
      <c r="TDL98" s="473"/>
      <c r="TDM98" s="473"/>
      <c r="TDN98" s="473"/>
      <c r="TDO98" s="473"/>
      <c r="TDP98" s="473"/>
      <c r="TDQ98" s="473"/>
      <c r="TDR98" s="473"/>
      <c r="TDS98" s="473"/>
      <c r="TDT98" s="473"/>
      <c r="TDU98" s="473"/>
      <c r="TDV98" s="473"/>
      <c r="TDW98" s="473"/>
      <c r="TDX98" s="473"/>
      <c r="TDY98" s="473"/>
      <c r="TDZ98" s="473"/>
      <c r="TEA98" s="473"/>
      <c r="TEB98" s="473"/>
      <c r="TEC98" s="473"/>
      <c r="TED98" s="473"/>
      <c r="TEE98" s="473"/>
      <c r="TEF98" s="473"/>
      <c r="TEG98" s="473"/>
      <c r="TEH98" s="473"/>
      <c r="TEI98" s="473"/>
      <c r="TEJ98" s="473"/>
      <c r="TEK98" s="473"/>
      <c r="TEL98" s="473"/>
      <c r="TEM98" s="473"/>
      <c r="TEN98" s="473"/>
      <c r="TEO98" s="473"/>
      <c r="TEP98" s="473"/>
      <c r="TEQ98" s="473"/>
      <c r="TER98" s="473"/>
      <c r="TES98" s="473"/>
      <c r="TET98" s="473"/>
      <c r="TEU98" s="473"/>
      <c r="TEV98" s="473"/>
      <c r="TEW98" s="473"/>
      <c r="TEX98" s="473"/>
      <c r="TEY98" s="473"/>
      <c r="TEZ98" s="473"/>
      <c r="TFA98" s="473"/>
      <c r="TFB98" s="473"/>
      <c r="TFC98" s="473"/>
      <c r="TFD98" s="473"/>
      <c r="TFE98" s="473"/>
      <c r="TFF98" s="473"/>
      <c r="TFG98" s="473"/>
      <c r="TFH98" s="473"/>
      <c r="TFI98" s="473"/>
      <c r="TFJ98" s="473"/>
      <c r="TFK98" s="473"/>
      <c r="TFL98" s="473"/>
      <c r="TFM98" s="473"/>
      <c r="TFN98" s="473"/>
      <c r="TFO98" s="473"/>
      <c r="TFP98" s="473"/>
      <c r="TFQ98" s="473"/>
      <c r="TFR98" s="473"/>
      <c r="TFS98" s="473"/>
      <c r="TFT98" s="473"/>
      <c r="TFU98" s="473"/>
      <c r="TFV98" s="473"/>
      <c r="TFW98" s="473"/>
      <c r="TFX98" s="473"/>
      <c r="TFY98" s="473"/>
      <c r="TFZ98" s="473"/>
      <c r="TGA98" s="473"/>
      <c r="TGB98" s="473"/>
      <c r="TGC98" s="473"/>
      <c r="TGD98" s="473"/>
      <c r="TGE98" s="473"/>
      <c r="TGF98" s="473"/>
      <c r="TGG98" s="473"/>
      <c r="TGH98" s="473"/>
      <c r="TGI98" s="473"/>
      <c r="TGJ98" s="473"/>
      <c r="TGK98" s="473"/>
      <c r="TGL98" s="473"/>
      <c r="TGM98" s="473"/>
      <c r="TGN98" s="473"/>
      <c r="TGO98" s="473"/>
      <c r="TGP98" s="473"/>
      <c r="TGQ98" s="473"/>
      <c r="TGR98" s="473"/>
      <c r="TGS98" s="473"/>
      <c r="TGT98" s="473"/>
      <c r="TGU98" s="473"/>
      <c r="TGV98" s="473"/>
      <c r="TGW98" s="473"/>
      <c r="TGX98" s="473"/>
      <c r="TGY98" s="473"/>
      <c r="TGZ98" s="473"/>
      <c r="THA98" s="473"/>
      <c r="THB98" s="473"/>
      <c r="THC98" s="473"/>
      <c r="THD98" s="473"/>
      <c r="THE98" s="473"/>
      <c r="THF98" s="473"/>
      <c r="THG98" s="473"/>
      <c r="THH98" s="473"/>
      <c r="THI98" s="473"/>
      <c r="THJ98" s="473"/>
      <c r="THK98" s="473"/>
      <c r="THL98" s="473"/>
      <c r="THM98" s="473"/>
      <c r="THN98" s="473"/>
      <c r="THO98" s="473"/>
      <c r="THP98" s="473"/>
      <c r="THQ98" s="473"/>
      <c r="THR98" s="473"/>
      <c r="THS98" s="473"/>
      <c r="THT98" s="473"/>
      <c r="THU98" s="473"/>
      <c r="THV98" s="473"/>
      <c r="THW98" s="473"/>
      <c r="THX98" s="473"/>
      <c r="THY98" s="473"/>
      <c r="THZ98" s="473"/>
      <c r="TIA98" s="473"/>
      <c r="TIB98" s="473"/>
      <c r="TIC98" s="473"/>
      <c r="TID98" s="473"/>
      <c r="TIE98" s="473"/>
      <c r="TIF98" s="473"/>
      <c r="TIG98" s="473"/>
      <c r="TIH98" s="473"/>
      <c r="TII98" s="473"/>
      <c r="TIJ98" s="473"/>
      <c r="TIK98" s="473"/>
      <c r="TIL98" s="473"/>
      <c r="TIM98" s="473"/>
      <c r="TIN98" s="473"/>
      <c r="TIO98" s="473"/>
      <c r="TIP98" s="473"/>
      <c r="TIQ98" s="473"/>
      <c r="TIR98" s="473"/>
      <c r="TIS98" s="473"/>
      <c r="TIT98" s="473"/>
      <c r="TIU98" s="473"/>
      <c r="TIV98" s="473"/>
      <c r="TIW98" s="473"/>
      <c r="TIX98" s="473"/>
      <c r="TIY98" s="473"/>
      <c r="TIZ98" s="473"/>
      <c r="TJA98" s="473"/>
      <c r="TJB98" s="473"/>
      <c r="TJC98" s="473"/>
      <c r="TJD98" s="473"/>
      <c r="TJE98" s="473"/>
      <c r="TJF98" s="473"/>
      <c r="TJG98" s="473"/>
      <c r="TJH98" s="473"/>
      <c r="TJI98" s="473"/>
      <c r="TJJ98" s="473"/>
      <c r="TJK98" s="473"/>
      <c r="TJL98" s="473"/>
      <c r="TJM98" s="473"/>
      <c r="TJN98" s="473"/>
      <c r="TJO98" s="473"/>
      <c r="TJP98" s="473"/>
      <c r="TJQ98" s="473"/>
      <c r="TJR98" s="473"/>
      <c r="TJS98" s="473"/>
      <c r="TJT98" s="473"/>
      <c r="TJU98" s="473"/>
      <c r="TJV98" s="473"/>
      <c r="TJW98" s="473"/>
      <c r="TJX98" s="473"/>
      <c r="TJY98" s="473"/>
      <c r="TJZ98" s="473"/>
      <c r="TKA98" s="473"/>
      <c r="TKB98" s="473"/>
      <c r="TKC98" s="473"/>
      <c r="TKD98" s="473"/>
      <c r="TKE98" s="473"/>
      <c r="TKF98" s="473"/>
      <c r="TKG98" s="473"/>
      <c r="TKH98" s="473"/>
      <c r="TKI98" s="473"/>
      <c r="TKJ98" s="473"/>
      <c r="TKK98" s="473"/>
      <c r="TKL98" s="473"/>
      <c r="TKM98" s="473"/>
      <c r="TKN98" s="473"/>
      <c r="TKO98" s="473"/>
      <c r="TKP98" s="473"/>
      <c r="TKQ98" s="473"/>
      <c r="TKR98" s="473"/>
      <c r="TKS98" s="473"/>
      <c r="TKT98" s="473"/>
      <c r="TKU98" s="473"/>
      <c r="TKV98" s="473"/>
      <c r="TKW98" s="473"/>
      <c r="TKX98" s="473"/>
      <c r="TKY98" s="473"/>
      <c r="TKZ98" s="473"/>
      <c r="TLA98" s="473"/>
      <c r="TLB98" s="473"/>
      <c r="TLC98" s="473"/>
      <c r="TLD98" s="473"/>
      <c r="TLE98" s="473"/>
      <c r="TLF98" s="473"/>
      <c r="TLG98" s="473"/>
      <c r="TLH98" s="473"/>
      <c r="TLI98" s="473"/>
      <c r="TLJ98" s="473"/>
      <c r="TLK98" s="473"/>
      <c r="TLL98" s="473"/>
      <c r="TLM98" s="473"/>
      <c r="TLN98" s="473"/>
      <c r="TLO98" s="473"/>
      <c r="TLP98" s="473"/>
      <c r="TLQ98" s="473"/>
      <c r="TLR98" s="473"/>
      <c r="TLS98" s="473"/>
      <c r="TLT98" s="473"/>
      <c r="TLU98" s="473"/>
      <c r="TLV98" s="473"/>
      <c r="TLW98" s="473"/>
      <c r="TLX98" s="473"/>
      <c r="TLY98" s="473"/>
      <c r="TLZ98" s="473"/>
      <c r="TMA98" s="473"/>
      <c r="TMB98" s="473"/>
      <c r="TMC98" s="473"/>
      <c r="TMD98" s="473"/>
      <c r="TME98" s="473"/>
      <c r="TMF98" s="473"/>
      <c r="TMG98" s="473"/>
      <c r="TMH98" s="473"/>
      <c r="TMI98" s="473"/>
      <c r="TMJ98" s="473"/>
      <c r="TMK98" s="473"/>
      <c r="TML98" s="473"/>
      <c r="TMM98" s="473"/>
      <c r="TMN98" s="473"/>
      <c r="TMO98" s="473"/>
      <c r="TMP98" s="473"/>
      <c r="TMQ98" s="473"/>
      <c r="TMR98" s="473"/>
      <c r="TMS98" s="473"/>
      <c r="TMT98" s="473"/>
      <c r="TMU98" s="473"/>
      <c r="TMV98" s="473"/>
      <c r="TMW98" s="473"/>
      <c r="TMX98" s="473"/>
      <c r="TMY98" s="473"/>
      <c r="TMZ98" s="473"/>
      <c r="TNA98" s="473"/>
      <c r="TNB98" s="473"/>
      <c r="TNC98" s="473"/>
      <c r="TND98" s="473"/>
      <c r="TNE98" s="473"/>
      <c r="TNF98" s="473"/>
      <c r="TNG98" s="473"/>
      <c r="TNH98" s="473"/>
      <c r="TNI98" s="473"/>
      <c r="TNJ98" s="473"/>
      <c r="TNK98" s="473"/>
      <c r="TNL98" s="473"/>
      <c r="TNM98" s="473"/>
      <c r="TNN98" s="473"/>
      <c r="TNO98" s="473"/>
      <c r="TNP98" s="473"/>
      <c r="TNQ98" s="473"/>
      <c r="TNR98" s="473"/>
      <c r="TNS98" s="473"/>
      <c r="TNT98" s="473"/>
      <c r="TNU98" s="473"/>
      <c r="TNV98" s="473"/>
      <c r="TNW98" s="473"/>
      <c r="TNX98" s="473"/>
      <c r="TNY98" s="473"/>
      <c r="TNZ98" s="473"/>
      <c r="TOA98" s="473"/>
      <c r="TOB98" s="473"/>
      <c r="TOC98" s="473"/>
      <c r="TOD98" s="473"/>
      <c r="TOE98" s="473"/>
      <c r="TOF98" s="473"/>
      <c r="TOG98" s="473"/>
      <c r="TOH98" s="473"/>
      <c r="TOI98" s="473"/>
      <c r="TOJ98" s="473"/>
      <c r="TOK98" s="473"/>
      <c r="TOL98" s="473"/>
      <c r="TOM98" s="473"/>
      <c r="TON98" s="473"/>
      <c r="TOO98" s="473"/>
      <c r="TOP98" s="473"/>
      <c r="TOQ98" s="473"/>
      <c r="TOR98" s="473"/>
      <c r="TOS98" s="473"/>
      <c r="TOT98" s="473"/>
      <c r="TOU98" s="473"/>
      <c r="TOV98" s="473"/>
      <c r="TOW98" s="473"/>
      <c r="TOX98" s="473"/>
      <c r="TOY98" s="473"/>
      <c r="TOZ98" s="473"/>
      <c r="TPA98" s="473"/>
      <c r="TPB98" s="473"/>
      <c r="TPC98" s="473"/>
      <c r="TPD98" s="473"/>
      <c r="TPE98" s="473"/>
      <c r="TPF98" s="473"/>
      <c r="TPG98" s="473"/>
      <c r="TPH98" s="473"/>
      <c r="TPI98" s="473"/>
      <c r="TPJ98" s="473"/>
      <c r="TPK98" s="473"/>
      <c r="TPL98" s="473"/>
      <c r="TPM98" s="473"/>
      <c r="TPN98" s="473"/>
      <c r="TPO98" s="473"/>
      <c r="TPP98" s="473"/>
      <c r="TPQ98" s="473"/>
      <c r="TPR98" s="473"/>
      <c r="TPS98" s="473"/>
      <c r="TPT98" s="473"/>
      <c r="TPU98" s="473"/>
      <c r="TPV98" s="473"/>
      <c r="TPW98" s="473"/>
      <c r="TPX98" s="473"/>
      <c r="TPY98" s="473"/>
      <c r="TPZ98" s="473"/>
      <c r="TQA98" s="473"/>
      <c r="TQB98" s="473"/>
      <c r="TQC98" s="473"/>
      <c r="TQD98" s="473"/>
      <c r="TQE98" s="473"/>
      <c r="TQF98" s="473"/>
      <c r="TQG98" s="473"/>
      <c r="TQH98" s="473"/>
      <c r="TQI98" s="473"/>
      <c r="TQJ98" s="473"/>
      <c r="TQK98" s="473"/>
      <c r="TQL98" s="473"/>
      <c r="TQM98" s="473"/>
      <c r="TQN98" s="473"/>
      <c r="TQO98" s="473"/>
      <c r="TQP98" s="473"/>
      <c r="TQQ98" s="473"/>
      <c r="TQR98" s="473"/>
      <c r="TQS98" s="473"/>
      <c r="TQT98" s="473"/>
      <c r="TQU98" s="473"/>
      <c r="TQV98" s="473"/>
      <c r="TQW98" s="473"/>
      <c r="TQX98" s="473"/>
      <c r="TQY98" s="473"/>
      <c r="TQZ98" s="473"/>
      <c r="TRA98" s="473"/>
      <c r="TRB98" s="473"/>
      <c r="TRC98" s="473"/>
      <c r="TRD98" s="473"/>
      <c r="TRE98" s="473"/>
      <c r="TRF98" s="473"/>
      <c r="TRG98" s="473"/>
      <c r="TRH98" s="473"/>
      <c r="TRI98" s="473"/>
      <c r="TRJ98" s="473"/>
      <c r="TRK98" s="473"/>
      <c r="TRL98" s="473"/>
      <c r="TRM98" s="473"/>
      <c r="TRN98" s="473"/>
      <c r="TRO98" s="473"/>
      <c r="TRP98" s="473"/>
      <c r="TRQ98" s="473"/>
      <c r="TRR98" s="473"/>
      <c r="TRS98" s="473"/>
      <c r="TRT98" s="473"/>
      <c r="TRU98" s="473"/>
      <c r="TRV98" s="473"/>
      <c r="TRW98" s="473"/>
      <c r="TRX98" s="473"/>
      <c r="TRY98" s="473"/>
      <c r="TRZ98" s="473"/>
      <c r="TSA98" s="473"/>
      <c r="TSB98" s="473"/>
      <c r="TSC98" s="473"/>
      <c r="TSD98" s="473"/>
      <c r="TSE98" s="473"/>
      <c r="TSF98" s="473"/>
      <c r="TSG98" s="473"/>
      <c r="TSH98" s="473"/>
      <c r="TSI98" s="473"/>
      <c r="TSJ98" s="473"/>
      <c r="TSK98" s="473"/>
      <c r="TSL98" s="473"/>
      <c r="TSM98" s="473"/>
      <c r="TSN98" s="473"/>
      <c r="TSO98" s="473"/>
      <c r="TSP98" s="473"/>
      <c r="TSQ98" s="473"/>
      <c r="TSR98" s="473"/>
      <c r="TSS98" s="473"/>
      <c r="TST98" s="473"/>
      <c r="TSU98" s="473"/>
      <c r="TSV98" s="473"/>
      <c r="TSW98" s="473"/>
      <c r="TSX98" s="473"/>
      <c r="TSY98" s="473"/>
      <c r="TSZ98" s="473"/>
      <c r="TTA98" s="473"/>
      <c r="TTB98" s="473"/>
      <c r="TTC98" s="473"/>
      <c r="TTD98" s="473"/>
      <c r="TTE98" s="473"/>
      <c r="TTF98" s="473"/>
      <c r="TTG98" s="473"/>
      <c r="TTH98" s="473"/>
      <c r="TTI98" s="473"/>
      <c r="TTJ98" s="473"/>
      <c r="TTK98" s="473"/>
      <c r="TTL98" s="473"/>
      <c r="TTM98" s="473"/>
      <c r="TTN98" s="473"/>
      <c r="TTO98" s="473"/>
      <c r="TTP98" s="473"/>
      <c r="TTQ98" s="473"/>
      <c r="TTR98" s="473"/>
      <c r="TTS98" s="473"/>
      <c r="TTT98" s="473"/>
      <c r="TTU98" s="473"/>
      <c r="TTV98" s="473"/>
      <c r="TTW98" s="473"/>
      <c r="TTX98" s="473"/>
      <c r="TTY98" s="473"/>
      <c r="TTZ98" s="473"/>
      <c r="TUA98" s="473"/>
      <c r="TUB98" s="473"/>
      <c r="TUC98" s="473"/>
      <c r="TUD98" s="473"/>
      <c r="TUE98" s="473"/>
      <c r="TUF98" s="473"/>
      <c r="TUG98" s="473"/>
      <c r="TUH98" s="473"/>
      <c r="TUI98" s="473"/>
      <c r="TUJ98" s="473"/>
      <c r="TUK98" s="473"/>
      <c r="TUL98" s="473"/>
      <c r="TUM98" s="473"/>
      <c r="TUN98" s="473"/>
      <c r="TUO98" s="473"/>
      <c r="TUP98" s="473"/>
      <c r="TUQ98" s="473"/>
      <c r="TUR98" s="473"/>
      <c r="TUS98" s="473"/>
      <c r="TUT98" s="473"/>
      <c r="TUU98" s="473"/>
      <c r="TUV98" s="473"/>
      <c r="TUW98" s="473"/>
      <c r="TUX98" s="473"/>
      <c r="TUY98" s="473"/>
      <c r="TUZ98" s="473"/>
      <c r="TVA98" s="473"/>
      <c r="TVB98" s="473"/>
      <c r="TVC98" s="473"/>
      <c r="TVD98" s="473"/>
      <c r="TVE98" s="473"/>
      <c r="TVF98" s="473"/>
      <c r="TVG98" s="473"/>
      <c r="TVH98" s="473"/>
      <c r="TVI98" s="473"/>
      <c r="TVJ98" s="473"/>
      <c r="TVK98" s="473"/>
      <c r="TVL98" s="473"/>
      <c r="TVM98" s="473"/>
      <c r="TVN98" s="473"/>
      <c r="TVO98" s="473"/>
      <c r="TVP98" s="473"/>
      <c r="TVQ98" s="473"/>
      <c r="TVR98" s="473"/>
      <c r="TVS98" s="473"/>
      <c r="TVT98" s="473"/>
      <c r="TVU98" s="473"/>
      <c r="TVV98" s="473"/>
      <c r="TVW98" s="473"/>
      <c r="TVX98" s="473"/>
      <c r="TVY98" s="473"/>
      <c r="TVZ98" s="473"/>
      <c r="TWA98" s="473"/>
      <c r="TWB98" s="473"/>
      <c r="TWC98" s="473"/>
      <c r="TWD98" s="473"/>
      <c r="TWE98" s="473"/>
      <c r="TWF98" s="473"/>
      <c r="TWG98" s="473"/>
      <c r="TWH98" s="473"/>
      <c r="TWI98" s="473"/>
      <c r="TWJ98" s="473"/>
      <c r="TWK98" s="473"/>
      <c r="TWL98" s="473"/>
      <c r="TWM98" s="473"/>
      <c r="TWN98" s="473"/>
      <c r="TWO98" s="473"/>
      <c r="TWP98" s="473"/>
      <c r="TWQ98" s="473"/>
      <c r="TWR98" s="473"/>
      <c r="TWS98" s="473"/>
      <c r="TWT98" s="473"/>
      <c r="TWU98" s="473"/>
      <c r="TWV98" s="473"/>
      <c r="TWW98" s="473"/>
      <c r="TWX98" s="473"/>
      <c r="TWY98" s="473"/>
      <c r="TWZ98" s="473"/>
      <c r="TXA98" s="473"/>
      <c r="TXB98" s="473"/>
      <c r="TXC98" s="473"/>
      <c r="TXD98" s="473"/>
      <c r="TXE98" s="473"/>
      <c r="TXF98" s="473"/>
      <c r="TXG98" s="473"/>
      <c r="TXH98" s="473"/>
      <c r="TXI98" s="473"/>
      <c r="TXJ98" s="473"/>
      <c r="TXK98" s="473"/>
      <c r="TXL98" s="473"/>
      <c r="TXM98" s="473"/>
      <c r="TXN98" s="473"/>
      <c r="TXO98" s="473"/>
      <c r="TXP98" s="473"/>
      <c r="TXQ98" s="473"/>
      <c r="TXR98" s="473"/>
      <c r="TXS98" s="473"/>
      <c r="TXT98" s="473"/>
      <c r="TXU98" s="473"/>
      <c r="TXV98" s="473"/>
      <c r="TXW98" s="473"/>
      <c r="TXX98" s="473"/>
      <c r="TXY98" s="473"/>
      <c r="TXZ98" s="473"/>
      <c r="TYA98" s="473"/>
      <c r="TYB98" s="473"/>
      <c r="TYC98" s="473"/>
      <c r="TYD98" s="473"/>
      <c r="TYE98" s="473"/>
      <c r="TYF98" s="473"/>
      <c r="TYG98" s="473"/>
      <c r="TYH98" s="473"/>
      <c r="TYI98" s="473"/>
      <c r="TYJ98" s="473"/>
      <c r="TYK98" s="473"/>
      <c r="TYL98" s="473"/>
      <c r="TYM98" s="473"/>
      <c r="TYN98" s="473"/>
      <c r="TYO98" s="473"/>
      <c r="TYP98" s="473"/>
      <c r="TYQ98" s="473"/>
      <c r="TYR98" s="473"/>
      <c r="TYS98" s="473"/>
      <c r="TYT98" s="473"/>
      <c r="TYU98" s="473"/>
      <c r="TYV98" s="473"/>
      <c r="TYW98" s="473"/>
      <c r="TYX98" s="473"/>
      <c r="TYY98" s="473"/>
      <c r="TYZ98" s="473"/>
      <c r="TZA98" s="473"/>
      <c r="TZB98" s="473"/>
      <c r="TZC98" s="473"/>
      <c r="TZD98" s="473"/>
      <c r="TZE98" s="473"/>
      <c r="TZF98" s="473"/>
      <c r="TZG98" s="473"/>
      <c r="TZH98" s="473"/>
      <c r="TZI98" s="473"/>
      <c r="TZJ98" s="473"/>
      <c r="TZK98" s="473"/>
      <c r="TZL98" s="473"/>
      <c r="TZM98" s="473"/>
      <c r="TZN98" s="473"/>
      <c r="TZO98" s="473"/>
      <c r="TZP98" s="473"/>
      <c r="TZQ98" s="473"/>
      <c r="TZR98" s="473"/>
      <c r="TZS98" s="473"/>
      <c r="TZT98" s="473"/>
      <c r="TZU98" s="473"/>
      <c r="TZV98" s="473"/>
      <c r="TZW98" s="473"/>
      <c r="TZX98" s="473"/>
      <c r="TZY98" s="473"/>
      <c r="TZZ98" s="473"/>
      <c r="UAA98" s="473"/>
      <c r="UAB98" s="473"/>
      <c r="UAC98" s="473"/>
      <c r="UAD98" s="473"/>
      <c r="UAE98" s="473"/>
      <c r="UAF98" s="473"/>
      <c r="UAG98" s="473"/>
      <c r="UAH98" s="473"/>
      <c r="UAI98" s="473"/>
      <c r="UAJ98" s="473"/>
      <c r="UAK98" s="473"/>
      <c r="UAL98" s="473"/>
      <c r="UAM98" s="473"/>
      <c r="UAN98" s="473"/>
      <c r="UAO98" s="473"/>
      <c r="UAP98" s="473"/>
      <c r="UAQ98" s="473"/>
      <c r="UAR98" s="473"/>
      <c r="UAS98" s="473"/>
      <c r="UAT98" s="473"/>
      <c r="UAU98" s="473"/>
      <c r="UAV98" s="473"/>
      <c r="UAW98" s="473"/>
      <c r="UAX98" s="473"/>
      <c r="UAY98" s="473"/>
      <c r="UAZ98" s="473"/>
      <c r="UBA98" s="473"/>
      <c r="UBB98" s="473"/>
      <c r="UBC98" s="473"/>
      <c r="UBD98" s="473"/>
      <c r="UBE98" s="473"/>
      <c r="UBF98" s="473"/>
      <c r="UBG98" s="473"/>
      <c r="UBH98" s="473"/>
      <c r="UBI98" s="473"/>
      <c r="UBJ98" s="473"/>
      <c r="UBK98" s="473"/>
      <c r="UBL98" s="473"/>
      <c r="UBM98" s="473"/>
      <c r="UBN98" s="473"/>
      <c r="UBO98" s="473"/>
      <c r="UBP98" s="473"/>
      <c r="UBQ98" s="473"/>
      <c r="UBR98" s="473"/>
      <c r="UBS98" s="473"/>
      <c r="UBT98" s="473"/>
      <c r="UBU98" s="473"/>
      <c r="UBV98" s="473"/>
      <c r="UBW98" s="473"/>
      <c r="UBX98" s="473"/>
      <c r="UBY98" s="473"/>
      <c r="UBZ98" s="473"/>
      <c r="UCA98" s="473"/>
      <c r="UCB98" s="473"/>
      <c r="UCC98" s="473"/>
      <c r="UCD98" s="473"/>
      <c r="UCE98" s="473"/>
      <c r="UCF98" s="473"/>
      <c r="UCG98" s="473"/>
      <c r="UCH98" s="473"/>
      <c r="UCI98" s="473"/>
      <c r="UCJ98" s="473"/>
      <c r="UCK98" s="473"/>
      <c r="UCL98" s="473"/>
      <c r="UCM98" s="473"/>
      <c r="UCN98" s="473"/>
      <c r="UCO98" s="473"/>
      <c r="UCP98" s="473"/>
      <c r="UCQ98" s="473"/>
      <c r="UCR98" s="473"/>
      <c r="UCS98" s="473"/>
      <c r="UCT98" s="473"/>
      <c r="UCU98" s="473"/>
      <c r="UCV98" s="473"/>
      <c r="UCW98" s="473"/>
      <c r="UCX98" s="473"/>
      <c r="UCY98" s="473"/>
      <c r="UCZ98" s="473"/>
      <c r="UDA98" s="473"/>
      <c r="UDB98" s="473"/>
      <c r="UDC98" s="473"/>
      <c r="UDD98" s="473"/>
      <c r="UDE98" s="473"/>
      <c r="UDF98" s="473"/>
      <c r="UDG98" s="473"/>
      <c r="UDH98" s="473"/>
      <c r="UDI98" s="473"/>
      <c r="UDJ98" s="473"/>
      <c r="UDK98" s="473"/>
      <c r="UDL98" s="473"/>
      <c r="UDM98" s="473"/>
      <c r="UDN98" s="473"/>
      <c r="UDO98" s="473"/>
      <c r="UDP98" s="473"/>
      <c r="UDQ98" s="473"/>
      <c r="UDR98" s="473"/>
      <c r="UDS98" s="473"/>
      <c r="UDT98" s="473"/>
      <c r="UDU98" s="473"/>
      <c r="UDV98" s="473"/>
      <c r="UDW98" s="473"/>
      <c r="UDX98" s="473"/>
      <c r="UDY98" s="473"/>
      <c r="UDZ98" s="473"/>
      <c r="UEA98" s="473"/>
      <c r="UEB98" s="473"/>
      <c r="UEC98" s="473"/>
      <c r="UED98" s="473"/>
      <c r="UEE98" s="473"/>
      <c r="UEF98" s="473"/>
      <c r="UEG98" s="473"/>
      <c r="UEH98" s="473"/>
      <c r="UEI98" s="473"/>
      <c r="UEJ98" s="473"/>
      <c r="UEK98" s="473"/>
      <c r="UEL98" s="473"/>
      <c r="UEM98" s="473"/>
      <c r="UEN98" s="473"/>
      <c r="UEO98" s="473"/>
      <c r="UEP98" s="473"/>
      <c r="UEQ98" s="473"/>
      <c r="UER98" s="473"/>
      <c r="UES98" s="473"/>
      <c r="UET98" s="473"/>
      <c r="UEU98" s="473"/>
      <c r="UEV98" s="473"/>
      <c r="UEW98" s="473"/>
      <c r="UEX98" s="473"/>
      <c r="UEY98" s="473"/>
      <c r="UEZ98" s="473"/>
      <c r="UFA98" s="473"/>
      <c r="UFB98" s="473"/>
      <c r="UFC98" s="473"/>
      <c r="UFD98" s="473"/>
      <c r="UFE98" s="473"/>
      <c r="UFF98" s="473"/>
      <c r="UFG98" s="473"/>
      <c r="UFH98" s="473"/>
      <c r="UFI98" s="473"/>
      <c r="UFJ98" s="473"/>
      <c r="UFK98" s="473"/>
      <c r="UFL98" s="473"/>
      <c r="UFM98" s="473"/>
      <c r="UFN98" s="473"/>
      <c r="UFO98" s="473"/>
      <c r="UFP98" s="473"/>
      <c r="UFQ98" s="473"/>
      <c r="UFR98" s="473"/>
      <c r="UFS98" s="473"/>
      <c r="UFT98" s="473"/>
      <c r="UFU98" s="473"/>
      <c r="UFV98" s="473"/>
      <c r="UFW98" s="473"/>
      <c r="UFX98" s="473"/>
      <c r="UFY98" s="473"/>
      <c r="UFZ98" s="473"/>
      <c r="UGA98" s="473"/>
      <c r="UGB98" s="473"/>
      <c r="UGC98" s="473"/>
      <c r="UGD98" s="473"/>
      <c r="UGE98" s="473"/>
      <c r="UGF98" s="473"/>
      <c r="UGG98" s="473"/>
      <c r="UGH98" s="473"/>
      <c r="UGI98" s="473"/>
      <c r="UGJ98" s="473"/>
      <c r="UGK98" s="473"/>
      <c r="UGL98" s="473"/>
      <c r="UGM98" s="473"/>
      <c r="UGN98" s="473"/>
      <c r="UGO98" s="473"/>
      <c r="UGP98" s="473"/>
      <c r="UGQ98" s="473"/>
      <c r="UGR98" s="473"/>
      <c r="UGS98" s="473"/>
      <c r="UGT98" s="473"/>
      <c r="UGU98" s="473"/>
      <c r="UGV98" s="473"/>
      <c r="UGW98" s="473"/>
      <c r="UGX98" s="473"/>
      <c r="UGY98" s="473"/>
      <c r="UGZ98" s="473"/>
      <c r="UHA98" s="473"/>
      <c r="UHB98" s="473"/>
      <c r="UHC98" s="473"/>
      <c r="UHD98" s="473"/>
      <c r="UHE98" s="473"/>
      <c r="UHF98" s="473"/>
      <c r="UHG98" s="473"/>
      <c r="UHH98" s="473"/>
      <c r="UHI98" s="473"/>
      <c r="UHJ98" s="473"/>
      <c r="UHK98" s="473"/>
      <c r="UHL98" s="473"/>
      <c r="UHM98" s="473"/>
      <c r="UHN98" s="473"/>
      <c r="UHO98" s="473"/>
      <c r="UHP98" s="473"/>
      <c r="UHQ98" s="473"/>
      <c r="UHR98" s="473"/>
      <c r="UHS98" s="473"/>
      <c r="UHT98" s="473"/>
      <c r="UHU98" s="473"/>
      <c r="UHV98" s="473"/>
      <c r="UHW98" s="473"/>
      <c r="UHX98" s="473"/>
      <c r="UHY98" s="473"/>
      <c r="UHZ98" s="473"/>
      <c r="UIA98" s="473"/>
      <c r="UIB98" s="473"/>
      <c r="UIC98" s="473"/>
      <c r="UID98" s="473"/>
      <c r="UIE98" s="473"/>
      <c r="UIF98" s="473"/>
      <c r="UIG98" s="473"/>
      <c r="UIH98" s="473"/>
      <c r="UII98" s="473"/>
      <c r="UIJ98" s="473"/>
      <c r="UIK98" s="473"/>
      <c r="UIL98" s="473"/>
      <c r="UIM98" s="473"/>
      <c r="UIN98" s="473"/>
      <c r="UIO98" s="473"/>
      <c r="UIP98" s="473"/>
      <c r="UIQ98" s="473"/>
      <c r="UIR98" s="473"/>
      <c r="UIS98" s="473"/>
      <c r="UIT98" s="473"/>
      <c r="UIU98" s="473"/>
      <c r="UIV98" s="473"/>
      <c r="UIW98" s="473"/>
      <c r="UIX98" s="473"/>
      <c r="UIY98" s="473"/>
      <c r="UIZ98" s="473"/>
      <c r="UJA98" s="473"/>
      <c r="UJB98" s="473"/>
      <c r="UJC98" s="473"/>
      <c r="UJD98" s="473"/>
      <c r="UJE98" s="473"/>
      <c r="UJF98" s="473"/>
      <c r="UJG98" s="473"/>
      <c r="UJH98" s="473"/>
      <c r="UJI98" s="473"/>
      <c r="UJJ98" s="473"/>
      <c r="UJK98" s="473"/>
      <c r="UJL98" s="473"/>
      <c r="UJM98" s="473"/>
      <c r="UJN98" s="473"/>
      <c r="UJO98" s="473"/>
      <c r="UJP98" s="473"/>
      <c r="UJQ98" s="473"/>
      <c r="UJR98" s="473"/>
      <c r="UJS98" s="473"/>
      <c r="UJT98" s="473"/>
      <c r="UJU98" s="473"/>
      <c r="UJV98" s="473"/>
      <c r="UJW98" s="473"/>
      <c r="UJX98" s="473"/>
      <c r="UJY98" s="473"/>
      <c r="UJZ98" s="473"/>
      <c r="UKA98" s="473"/>
      <c r="UKB98" s="473"/>
      <c r="UKC98" s="473"/>
      <c r="UKD98" s="473"/>
      <c r="UKE98" s="473"/>
      <c r="UKF98" s="473"/>
      <c r="UKG98" s="473"/>
      <c r="UKH98" s="473"/>
      <c r="UKI98" s="473"/>
      <c r="UKJ98" s="473"/>
      <c r="UKK98" s="473"/>
      <c r="UKL98" s="473"/>
      <c r="UKM98" s="473"/>
      <c r="UKN98" s="473"/>
      <c r="UKO98" s="473"/>
      <c r="UKP98" s="473"/>
      <c r="UKQ98" s="473"/>
      <c r="UKR98" s="473"/>
      <c r="UKS98" s="473"/>
      <c r="UKT98" s="473"/>
      <c r="UKU98" s="473"/>
      <c r="UKV98" s="473"/>
      <c r="UKW98" s="473"/>
      <c r="UKX98" s="473"/>
      <c r="UKY98" s="473"/>
      <c r="UKZ98" s="473"/>
      <c r="ULA98" s="473"/>
      <c r="ULB98" s="473"/>
      <c r="ULC98" s="473"/>
      <c r="ULD98" s="473"/>
      <c r="ULE98" s="473"/>
      <c r="ULF98" s="473"/>
      <c r="ULG98" s="473"/>
      <c r="ULH98" s="473"/>
      <c r="ULI98" s="473"/>
      <c r="ULJ98" s="473"/>
      <c r="ULK98" s="473"/>
      <c r="ULL98" s="473"/>
      <c r="ULM98" s="473"/>
      <c r="ULN98" s="473"/>
      <c r="ULO98" s="473"/>
      <c r="ULP98" s="473"/>
      <c r="ULQ98" s="473"/>
      <c r="ULR98" s="473"/>
      <c r="ULS98" s="473"/>
      <c r="ULT98" s="473"/>
      <c r="ULU98" s="473"/>
      <c r="ULV98" s="473"/>
      <c r="ULW98" s="473"/>
      <c r="ULX98" s="473"/>
      <c r="ULY98" s="473"/>
      <c r="ULZ98" s="473"/>
      <c r="UMA98" s="473"/>
      <c r="UMB98" s="473"/>
      <c r="UMC98" s="473"/>
      <c r="UMD98" s="473"/>
      <c r="UME98" s="473"/>
      <c r="UMF98" s="473"/>
      <c r="UMG98" s="473"/>
      <c r="UMH98" s="473"/>
      <c r="UMI98" s="473"/>
      <c r="UMJ98" s="473"/>
      <c r="UMK98" s="473"/>
      <c r="UML98" s="473"/>
      <c r="UMM98" s="473"/>
      <c r="UMN98" s="473"/>
      <c r="UMO98" s="473"/>
      <c r="UMP98" s="473"/>
      <c r="UMQ98" s="473"/>
      <c r="UMR98" s="473"/>
      <c r="UMS98" s="473"/>
      <c r="UMT98" s="473"/>
      <c r="UMU98" s="473"/>
      <c r="UMV98" s="473"/>
      <c r="UMW98" s="473"/>
      <c r="UMX98" s="473"/>
      <c r="UMY98" s="473"/>
      <c r="UMZ98" s="473"/>
      <c r="UNA98" s="473"/>
      <c r="UNB98" s="473"/>
      <c r="UNC98" s="473"/>
      <c r="UND98" s="473"/>
      <c r="UNE98" s="473"/>
      <c r="UNF98" s="473"/>
      <c r="UNG98" s="473"/>
      <c r="UNH98" s="473"/>
      <c r="UNI98" s="473"/>
      <c r="UNJ98" s="473"/>
      <c r="UNK98" s="473"/>
      <c r="UNL98" s="473"/>
      <c r="UNM98" s="473"/>
      <c r="UNN98" s="473"/>
      <c r="UNO98" s="473"/>
      <c r="UNP98" s="473"/>
      <c r="UNQ98" s="473"/>
      <c r="UNR98" s="473"/>
      <c r="UNS98" s="473"/>
      <c r="UNT98" s="473"/>
      <c r="UNU98" s="473"/>
      <c r="UNV98" s="473"/>
      <c r="UNW98" s="473"/>
      <c r="UNX98" s="473"/>
      <c r="UNY98" s="473"/>
      <c r="UNZ98" s="473"/>
      <c r="UOA98" s="473"/>
      <c r="UOB98" s="473"/>
      <c r="UOC98" s="473"/>
      <c r="UOD98" s="473"/>
      <c r="UOE98" s="473"/>
      <c r="UOF98" s="473"/>
      <c r="UOG98" s="473"/>
      <c r="UOH98" s="473"/>
      <c r="UOI98" s="473"/>
      <c r="UOJ98" s="473"/>
      <c r="UOK98" s="473"/>
      <c r="UOL98" s="473"/>
      <c r="UOM98" s="473"/>
      <c r="UON98" s="473"/>
      <c r="UOO98" s="473"/>
      <c r="UOP98" s="473"/>
      <c r="UOQ98" s="473"/>
      <c r="UOR98" s="473"/>
      <c r="UOS98" s="473"/>
      <c r="UOT98" s="473"/>
      <c r="UOU98" s="473"/>
      <c r="UOV98" s="473"/>
      <c r="UOW98" s="473"/>
      <c r="UOX98" s="473"/>
      <c r="UOY98" s="473"/>
      <c r="UOZ98" s="473"/>
      <c r="UPA98" s="473"/>
      <c r="UPB98" s="473"/>
      <c r="UPC98" s="473"/>
      <c r="UPD98" s="473"/>
      <c r="UPE98" s="473"/>
      <c r="UPF98" s="473"/>
      <c r="UPG98" s="473"/>
      <c r="UPH98" s="473"/>
      <c r="UPI98" s="473"/>
      <c r="UPJ98" s="473"/>
      <c r="UPK98" s="473"/>
      <c r="UPL98" s="473"/>
      <c r="UPM98" s="473"/>
      <c r="UPN98" s="473"/>
      <c r="UPO98" s="473"/>
      <c r="UPP98" s="473"/>
      <c r="UPQ98" s="473"/>
      <c r="UPR98" s="473"/>
      <c r="UPS98" s="473"/>
      <c r="UPT98" s="473"/>
      <c r="UPU98" s="473"/>
      <c r="UPV98" s="473"/>
      <c r="UPW98" s="473"/>
      <c r="UPX98" s="473"/>
      <c r="UPY98" s="473"/>
      <c r="UPZ98" s="473"/>
      <c r="UQA98" s="473"/>
      <c r="UQB98" s="473"/>
      <c r="UQC98" s="473"/>
      <c r="UQD98" s="473"/>
      <c r="UQE98" s="473"/>
      <c r="UQF98" s="473"/>
      <c r="UQG98" s="473"/>
      <c r="UQH98" s="473"/>
      <c r="UQI98" s="473"/>
      <c r="UQJ98" s="473"/>
      <c r="UQK98" s="473"/>
      <c r="UQL98" s="473"/>
      <c r="UQM98" s="473"/>
      <c r="UQN98" s="473"/>
      <c r="UQO98" s="473"/>
      <c r="UQP98" s="473"/>
      <c r="UQQ98" s="473"/>
      <c r="UQR98" s="473"/>
      <c r="UQS98" s="473"/>
      <c r="UQT98" s="473"/>
      <c r="UQU98" s="473"/>
      <c r="UQV98" s="473"/>
      <c r="UQW98" s="473"/>
      <c r="UQX98" s="473"/>
      <c r="UQY98" s="473"/>
      <c r="UQZ98" s="473"/>
      <c r="URA98" s="473"/>
      <c r="URB98" s="473"/>
      <c r="URC98" s="473"/>
      <c r="URD98" s="473"/>
      <c r="URE98" s="473"/>
      <c r="URF98" s="473"/>
      <c r="URG98" s="473"/>
      <c r="URH98" s="473"/>
      <c r="URI98" s="473"/>
      <c r="URJ98" s="473"/>
      <c r="URK98" s="473"/>
      <c r="URL98" s="473"/>
      <c r="URM98" s="473"/>
      <c r="URN98" s="473"/>
      <c r="URO98" s="473"/>
      <c r="URP98" s="473"/>
      <c r="URQ98" s="473"/>
      <c r="URR98" s="473"/>
      <c r="URS98" s="473"/>
      <c r="URT98" s="473"/>
      <c r="URU98" s="473"/>
      <c r="URV98" s="473"/>
      <c r="URW98" s="473"/>
      <c r="URX98" s="473"/>
      <c r="URY98" s="473"/>
      <c r="URZ98" s="473"/>
      <c r="USA98" s="473"/>
      <c r="USB98" s="473"/>
      <c r="USC98" s="473"/>
      <c r="USD98" s="473"/>
      <c r="USE98" s="473"/>
      <c r="USF98" s="473"/>
      <c r="USG98" s="473"/>
      <c r="USH98" s="473"/>
      <c r="USI98" s="473"/>
      <c r="USJ98" s="473"/>
      <c r="USK98" s="473"/>
      <c r="USL98" s="473"/>
      <c r="USM98" s="473"/>
      <c r="USN98" s="473"/>
      <c r="USO98" s="473"/>
      <c r="USP98" s="473"/>
      <c r="USQ98" s="473"/>
      <c r="USR98" s="473"/>
      <c r="USS98" s="473"/>
      <c r="UST98" s="473"/>
      <c r="USU98" s="473"/>
      <c r="USV98" s="473"/>
      <c r="USW98" s="473"/>
      <c r="USX98" s="473"/>
      <c r="USY98" s="473"/>
      <c r="USZ98" s="473"/>
      <c r="UTA98" s="473"/>
      <c r="UTB98" s="473"/>
      <c r="UTC98" s="473"/>
      <c r="UTD98" s="473"/>
      <c r="UTE98" s="473"/>
      <c r="UTF98" s="473"/>
      <c r="UTG98" s="473"/>
      <c r="UTH98" s="473"/>
      <c r="UTI98" s="473"/>
      <c r="UTJ98" s="473"/>
      <c r="UTK98" s="473"/>
      <c r="UTL98" s="473"/>
      <c r="UTM98" s="473"/>
      <c r="UTN98" s="473"/>
      <c r="UTO98" s="473"/>
      <c r="UTP98" s="473"/>
      <c r="UTQ98" s="473"/>
      <c r="UTR98" s="473"/>
      <c r="UTS98" s="473"/>
      <c r="UTT98" s="473"/>
      <c r="UTU98" s="473"/>
      <c r="UTV98" s="473"/>
      <c r="UTW98" s="473"/>
      <c r="UTX98" s="473"/>
      <c r="UTY98" s="473"/>
      <c r="UTZ98" s="473"/>
      <c r="UUA98" s="473"/>
      <c r="UUB98" s="473"/>
      <c r="UUC98" s="473"/>
      <c r="UUD98" s="473"/>
      <c r="UUE98" s="473"/>
      <c r="UUF98" s="473"/>
      <c r="UUG98" s="473"/>
      <c r="UUH98" s="473"/>
      <c r="UUI98" s="473"/>
      <c r="UUJ98" s="473"/>
      <c r="UUK98" s="473"/>
      <c r="UUL98" s="473"/>
      <c r="UUM98" s="473"/>
      <c r="UUN98" s="473"/>
      <c r="UUO98" s="473"/>
      <c r="UUP98" s="473"/>
      <c r="UUQ98" s="473"/>
      <c r="UUR98" s="473"/>
      <c r="UUS98" s="473"/>
      <c r="UUT98" s="473"/>
      <c r="UUU98" s="473"/>
      <c r="UUV98" s="473"/>
      <c r="UUW98" s="473"/>
      <c r="UUX98" s="473"/>
      <c r="UUY98" s="473"/>
      <c r="UUZ98" s="473"/>
      <c r="UVA98" s="473"/>
      <c r="UVB98" s="473"/>
      <c r="UVC98" s="473"/>
      <c r="UVD98" s="473"/>
      <c r="UVE98" s="473"/>
      <c r="UVF98" s="473"/>
      <c r="UVG98" s="473"/>
      <c r="UVH98" s="473"/>
      <c r="UVI98" s="473"/>
      <c r="UVJ98" s="473"/>
      <c r="UVK98" s="473"/>
      <c r="UVL98" s="473"/>
      <c r="UVM98" s="473"/>
      <c r="UVN98" s="473"/>
      <c r="UVO98" s="473"/>
      <c r="UVP98" s="473"/>
      <c r="UVQ98" s="473"/>
      <c r="UVR98" s="473"/>
      <c r="UVS98" s="473"/>
      <c r="UVT98" s="473"/>
      <c r="UVU98" s="473"/>
      <c r="UVV98" s="473"/>
      <c r="UVW98" s="473"/>
      <c r="UVX98" s="473"/>
      <c r="UVY98" s="473"/>
      <c r="UVZ98" s="473"/>
      <c r="UWA98" s="473"/>
      <c r="UWB98" s="473"/>
      <c r="UWC98" s="473"/>
      <c r="UWD98" s="473"/>
      <c r="UWE98" s="473"/>
      <c r="UWF98" s="473"/>
      <c r="UWG98" s="473"/>
      <c r="UWH98" s="473"/>
      <c r="UWI98" s="473"/>
      <c r="UWJ98" s="473"/>
      <c r="UWK98" s="473"/>
      <c r="UWL98" s="473"/>
      <c r="UWM98" s="473"/>
      <c r="UWN98" s="473"/>
      <c r="UWO98" s="473"/>
      <c r="UWP98" s="473"/>
      <c r="UWQ98" s="473"/>
      <c r="UWR98" s="473"/>
      <c r="UWS98" s="473"/>
      <c r="UWT98" s="473"/>
      <c r="UWU98" s="473"/>
      <c r="UWV98" s="473"/>
      <c r="UWW98" s="473"/>
      <c r="UWX98" s="473"/>
      <c r="UWY98" s="473"/>
      <c r="UWZ98" s="473"/>
      <c r="UXA98" s="473"/>
      <c r="UXB98" s="473"/>
      <c r="UXC98" s="473"/>
      <c r="UXD98" s="473"/>
      <c r="UXE98" s="473"/>
      <c r="UXF98" s="473"/>
      <c r="UXG98" s="473"/>
      <c r="UXH98" s="473"/>
      <c r="UXI98" s="473"/>
      <c r="UXJ98" s="473"/>
      <c r="UXK98" s="473"/>
      <c r="UXL98" s="473"/>
      <c r="UXM98" s="473"/>
      <c r="UXN98" s="473"/>
      <c r="UXO98" s="473"/>
      <c r="UXP98" s="473"/>
      <c r="UXQ98" s="473"/>
      <c r="UXR98" s="473"/>
      <c r="UXS98" s="473"/>
      <c r="UXT98" s="473"/>
      <c r="UXU98" s="473"/>
      <c r="UXV98" s="473"/>
      <c r="UXW98" s="473"/>
      <c r="UXX98" s="473"/>
      <c r="UXY98" s="473"/>
      <c r="UXZ98" s="473"/>
      <c r="UYA98" s="473"/>
      <c r="UYB98" s="473"/>
      <c r="UYC98" s="473"/>
      <c r="UYD98" s="473"/>
      <c r="UYE98" s="473"/>
      <c r="UYF98" s="473"/>
      <c r="UYG98" s="473"/>
      <c r="UYH98" s="473"/>
      <c r="UYI98" s="473"/>
      <c r="UYJ98" s="473"/>
      <c r="UYK98" s="473"/>
      <c r="UYL98" s="473"/>
      <c r="UYM98" s="473"/>
      <c r="UYN98" s="473"/>
      <c r="UYO98" s="473"/>
      <c r="UYP98" s="473"/>
      <c r="UYQ98" s="473"/>
      <c r="UYR98" s="473"/>
      <c r="UYS98" s="473"/>
      <c r="UYT98" s="473"/>
      <c r="UYU98" s="473"/>
      <c r="UYV98" s="473"/>
      <c r="UYW98" s="473"/>
      <c r="UYX98" s="473"/>
      <c r="UYY98" s="473"/>
      <c r="UYZ98" s="473"/>
      <c r="UZA98" s="473"/>
      <c r="UZB98" s="473"/>
      <c r="UZC98" s="473"/>
      <c r="UZD98" s="473"/>
      <c r="UZE98" s="473"/>
      <c r="UZF98" s="473"/>
      <c r="UZG98" s="473"/>
      <c r="UZH98" s="473"/>
      <c r="UZI98" s="473"/>
      <c r="UZJ98" s="473"/>
      <c r="UZK98" s="473"/>
      <c r="UZL98" s="473"/>
      <c r="UZM98" s="473"/>
      <c r="UZN98" s="473"/>
      <c r="UZO98" s="473"/>
      <c r="UZP98" s="473"/>
      <c r="UZQ98" s="473"/>
      <c r="UZR98" s="473"/>
      <c r="UZS98" s="473"/>
      <c r="UZT98" s="473"/>
      <c r="UZU98" s="473"/>
      <c r="UZV98" s="473"/>
      <c r="UZW98" s="473"/>
      <c r="UZX98" s="473"/>
      <c r="UZY98" s="473"/>
      <c r="UZZ98" s="473"/>
      <c r="VAA98" s="473"/>
      <c r="VAB98" s="473"/>
      <c r="VAC98" s="473"/>
      <c r="VAD98" s="473"/>
      <c r="VAE98" s="473"/>
      <c r="VAF98" s="473"/>
      <c r="VAG98" s="473"/>
      <c r="VAH98" s="473"/>
      <c r="VAI98" s="473"/>
      <c r="VAJ98" s="473"/>
      <c r="VAK98" s="473"/>
      <c r="VAL98" s="473"/>
      <c r="VAM98" s="473"/>
      <c r="VAN98" s="473"/>
      <c r="VAO98" s="473"/>
      <c r="VAP98" s="473"/>
      <c r="VAQ98" s="473"/>
      <c r="VAR98" s="473"/>
      <c r="VAS98" s="473"/>
      <c r="VAT98" s="473"/>
      <c r="VAU98" s="473"/>
      <c r="VAV98" s="473"/>
      <c r="VAW98" s="473"/>
      <c r="VAX98" s="473"/>
      <c r="VAY98" s="473"/>
      <c r="VAZ98" s="473"/>
      <c r="VBA98" s="473"/>
      <c r="VBB98" s="473"/>
      <c r="VBC98" s="473"/>
      <c r="VBD98" s="473"/>
      <c r="VBE98" s="473"/>
      <c r="VBF98" s="473"/>
      <c r="VBG98" s="473"/>
      <c r="VBH98" s="473"/>
      <c r="VBI98" s="473"/>
      <c r="VBJ98" s="473"/>
      <c r="VBK98" s="473"/>
      <c r="VBL98" s="473"/>
      <c r="VBM98" s="473"/>
      <c r="VBN98" s="473"/>
      <c r="VBO98" s="473"/>
      <c r="VBP98" s="473"/>
      <c r="VBQ98" s="473"/>
      <c r="VBR98" s="473"/>
      <c r="VBS98" s="473"/>
      <c r="VBT98" s="473"/>
      <c r="VBU98" s="473"/>
      <c r="VBV98" s="473"/>
      <c r="VBW98" s="473"/>
      <c r="VBX98" s="473"/>
      <c r="VBY98" s="473"/>
      <c r="VBZ98" s="473"/>
      <c r="VCA98" s="473"/>
      <c r="VCB98" s="473"/>
      <c r="VCC98" s="473"/>
      <c r="VCD98" s="473"/>
      <c r="VCE98" s="473"/>
      <c r="VCF98" s="473"/>
      <c r="VCG98" s="473"/>
      <c r="VCH98" s="473"/>
      <c r="VCI98" s="473"/>
      <c r="VCJ98" s="473"/>
      <c r="VCK98" s="473"/>
      <c r="VCL98" s="473"/>
      <c r="VCM98" s="473"/>
      <c r="VCN98" s="473"/>
      <c r="VCO98" s="473"/>
      <c r="VCP98" s="473"/>
      <c r="VCQ98" s="473"/>
      <c r="VCR98" s="473"/>
      <c r="VCS98" s="473"/>
      <c r="VCT98" s="473"/>
      <c r="VCU98" s="473"/>
      <c r="VCV98" s="473"/>
      <c r="VCW98" s="473"/>
      <c r="VCX98" s="473"/>
      <c r="VCY98" s="473"/>
      <c r="VCZ98" s="473"/>
      <c r="VDA98" s="473"/>
      <c r="VDB98" s="473"/>
      <c r="VDC98" s="473"/>
      <c r="VDD98" s="473"/>
      <c r="VDE98" s="473"/>
      <c r="VDF98" s="473"/>
      <c r="VDG98" s="473"/>
      <c r="VDH98" s="473"/>
      <c r="VDI98" s="473"/>
      <c r="VDJ98" s="473"/>
      <c r="VDK98" s="473"/>
      <c r="VDL98" s="473"/>
      <c r="VDM98" s="473"/>
      <c r="VDN98" s="473"/>
      <c r="VDO98" s="473"/>
      <c r="VDP98" s="473"/>
      <c r="VDQ98" s="473"/>
      <c r="VDR98" s="473"/>
      <c r="VDS98" s="473"/>
      <c r="VDT98" s="473"/>
      <c r="VDU98" s="473"/>
      <c r="VDV98" s="473"/>
      <c r="VDW98" s="473"/>
      <c r="VDX98" s="473"/>
      <c r="VDY98" s="473"/>
      <c r="VDZ98" s="473"/>
      <c r="VEA98" s="473"/>
      <c r="VEB98" s="473"/>
      <c r="VEC98" s="473"/>
      <c r="VED98" s="473"/>
      <c r="VEE98" s="473"/>
      <c r="VEF98" s="473"/>
      <c r="VEG98" s="473"/>
      <c r="VEH98" s="473"/>
      <c r="VEI98" s="473"/>
      <c r="VEJ98" s="473"/>
      <c r="VEK98" s="473"/>
      <c r="VEL98" s="473"/>
      <c r="VEM98" s="473"/>
      <c r="VEN98" s="473"/>
      <c r="VEO98" s="473"/>
      <c r="VEP98" s="473"/>
      <c r="VEQ98" s="473"/>
      <c r="VER98" s="473"/>
      <c r="VES98" s="473"/>
      <c r="VET98" s="473"/>
      <c r="VEU98" s="473"/>
      <c r="VEV98" s="473"/>
      <c r="VEW98" s="473"/>
      <c r="VEX98" s="473"/>
      <c r="VEY98" s="473"/>
      <c r="VEZ98" s="473"/>
      <c r="VFA98" s="473"/>
      <c r="VFB98" s="473"/>
      <c r="VFC98" s="473"/>
      <c r="VFD98" s="473"/>
      <c r="VFE98" s="473"/>
      <c r="VFF98" s="473"/>
      <c r="VFG98" s="473"/>
      <c r="VFH98" s="473"/>
      <c r="VFI98" s="473"/>
      <c r="VFJ98" s="473"/>
      <c r="VFK98" s="473"/>
      <c r="VFL98" s="473"/>
      <c r="VFM98" s="473"/>
      <c r="VFN98" s="473"/>
      <c r="VFO98" s="473"/>
      <c r="VFP98" s="473"/>
      <c r="VFQ98" s="473"/>
      <c r="VFR98" s="473"/>
      <c r="VFS98" s="473"/>
      <c r="VFT98" s="473"/>
      <c r="VFU98" s="473"/>
      <c r="VFV98" s="473"/>
      <c r="VFW98" s="473"/>
      <c r="VFX98" s="473"/>
      <c r="VFY98" s="473"/>
      <c r="VFZ98" s="473"/>
      <c r="VGA98" s="473"/>
      <c r="VGB98" s="473"/>
      <c r="VGC98" s="473"/>
      <c r="VGD98" s="473"/>
      <c r="VGE98" s="473"/>
      <c r="VGF98" s="473"/>
      <c r="VGG98" s="473"/>
      <c r="VGH98" s="473"/>
      <c r="VGI98" s="473"/>
      <c r="VGJ98" s="473"/>
      <c r="VGK98" s="473"/>
      <c r="VGL98" s="473"/>
      <c r="VGM98" s="473"/>
      <c r="VGN98" s="473"/>
      <c r="VGO98" s="473"/>
      <c r="VGP98" s="473"/>
      <c r="VGQ98" s="473"/>
      <c r="VGR98" s="473"/>
      <c r="VGS98" s="473"/>
      <c r="VGT98" s="473"/>
      <c r="VGU98" s="473"/>
      <c r="VGV98" s="473"/>
      <c r="VGW98" s="473"/>
      <c r="VGX98" s="473"/>
      <c r="VGY98" s="473"/>
      <c r="VGZ98" s="473"/>
      <c r="VHA98" s="473"/>
      <c r="VHB98" s="473"/>
      <c r="VHC98" s="473"/>
      <c r="VHD98" s="473"/>
      <c r="VHE98" s="473"/>
      <c r="VHF98" s="473"/>
      <c r="VHG98" s="473"/>
      <c r="VHH98" s="473"/>
      <c r="VHI98" s="473"/>
      <c r="VHJ98" s="473"/>
      <c r="VHK98" s="473"/>
      <c r="VHL98" s="473"/>
      <c r="VHM98" s="473"/>
      <c r="VHN98" s="473"/>
      <c r="VHO98" s="473"/>
      <c r="VHP98" s="473"/>
      <c r="VHQ98" s="473"/>
      <c r="VHR98" s="473"/>
      <c r="VHS98" s="473"/>
      <c r="VHT98" s="473"/>
      <c r="VHU98" s="473"/>
      <c r="VHV98" s="473"/>
      <c r="VHW98" s="473"/>
      <c r="VHX98" s="473"/>
      <c r="VHY98" s="473"/>
      <c r="VHZ98" s="473"/>
      <c r="VIA98" s="473"/>
      <c r="VIB98" s="473"/>
      <c r="VIC98" s="473"/>
      <c r="VID98" s="473"/>
      <c r="VIE98" s="473"/>
      <c r="VIF98" s="473"/>
      <c r="VIG98" s="473"/>
      <c r="VIH98" s="473"/>
      <c r="VII98" s="473"/>
      <c r="VIJ98" s="473"/>
      <c r="VIK98" s="473"/>
      <c r="VIL98" s="473"/>
      <c r="VIM98" s="473"/>
      <c r="VIN98" s="473"/>
      <c r="VIO98" s="473"/>
      <c r="VIP98" s="473"/>
      <c r="VIQ98" s="473"/>
      <c r="VIR98" s="473"/>
      <c r="VIS98" s="473"/>
      <c r="VIT98" s="473"/>
      <c r="VIU98" s="473"/>
      <c r="VIV98" s="473"/>
      <c r="VIW98" s="473"/>
      <c r="VIX98" s="473"/>
      <c r="VIY98" s="473"/>
      <c r="VIZ98" s="473"/>
      <c r="VJA98" s="473"/>
      <c r="VJB98" s="473"/>
      <c r="VJC98" s="473"/>
      <c r="VJD98" s="473"/>
      <c r="VJE98" s="473"/>
      <c r="VJF98" s="473"/>
      <c r="VJG98" s="473"/>
      <c r="VJH98" s="473"/>
      <c r="VJI98" s="473"/>
      <c r="VJJ98" s="473"/>
      <c r="VJK98" s="473"/>
      <c r="VJL98" s="473"/>
      <c r="VJM98" s="473"/>
      <c r="VJN98" s="473"/>
      <c r="VJO98" s="473"/>
      <c r="VJP98" s="473"/>
      <c r="VJQ98" s="473"/>
      <c r="VJR98" s="473"/>
      <c r="VJS98" s="473"/>
      <c r="VJT98" s="473"/>
      <c r="VJU98" s="473"/>
      <c r="VJV98" s="473"/>
      <c r="VJW98" s="473"/>
      <c r="VJX98" s="473"/>
      <c r="VJY98" s="473"/>
      <c r="VJZ98" s="473"/>
      <c r="VKA98" s="473"/>
      <c r="VKB98" s="473"/>
      <c r="VKC98" s="473"/>
      <c r="VKD98" s="473"/>
      <c r="VKE98" s="473"/>
      <c r="VKF98" s="473"/>
      <c r="VKG98" s="473"/>
      <c r="VKH98" s="473"/>
      <c r="VKI98" s="473"/>
      <c r="VKJ98" s="473"/>
      <c r="VKK98" s="473"/>
      <c r="VKL98" s="473"/>
      <c r="VKM98" s="473"/>
      <c r="VKN98" s="473"/>
      <c r="VKO98" s="473"/>
      <c r="VKP98" s="473"/>
      <c r="VKQ98" s="473"/>
      <c r="VKR98" s="473"/>
      <c r="VKS98" s="473"/>
      <c r="VKT98" s="473"/>
      <c r="VKU98" s="473"/>
      <c r="VKV98" s="473"/>
      <c r="VKW98" s="473"/>
      <c r="VKX98" s="473"/>
      <c r="VKY98" s="473"/>
      <c r="VKZ98" s="473"/>
      <c r="VLA98" s="473"/>
      <c r="VLB98" s="473"/>
      <c r="VLC98" s="473"/>
      <c r="VLD98" s="473"/>
      <c r="VLE98" s="473"/>
      <c r="VLF98" s="473"/>
      <c r="VLG98" s="473"/>
      <c r="VLH98" s="473"/>
      <c r="VLI98" s="473"/>
      <c r="VLJ98" s="473"/>
      <c r="VLK98" s="473"/>
      <c r="VLL98" s="473"/>
      <c r="VLM98" s="473"/>
      <c r="VLN98" s="473"/>
      <c r="VLO98" s="473"/>
      <c r="VLP98" s="473"/>
      <c r="VLQ98" s="473"/>
      <c r="VLR98" s="473"/>
      <c r="VLS98" s="473"/>
      <c r="VLT98" s="473"/>
      <c r="VLU98" s="473"/>
      <c r="VLV98" s="473"/>
      <c r="VLW98" s="473"/>
      <c r="VLX98" s="473"/>
      <c r="VLY98" s="473"/>
      <c r="VLZ98" s="473"/>
      <c r="VMA98" s="473"/>
      <c r="VMB98" s="473"/>
      <c r="VMC98" s="473"/>
      <c r="VMD98" s="473"/>
      <c r="VME98" s="473"/>
      <c r="VMF98" s="473"/>
      <c r="VMG98" s="473"/>
      <c r="VMH98" s="473"/>
      <c r="VMI98" s="473"/>
      <c r="VMJ98" s="473"/>
      <c r="VMK98" s="473"/>
      <c r="VML98" s="473"/>
      <c r="VMM98" s="473"/>
      <c r="VMN98" s="473"/>
      <c r="VMO98" s="473"/>
      <c r="VMP98" s="473"/>
      <c r="VMQ98" s="473"/>
      <c r="VMR98" s="473"/>
      <c r="VMS98" s="473"/>
      <c r="VMT98" s="473"/>
      <c r="VMU98" s="473"/>
      <c r="VMV98" s="473"/>
      <c r="VMW98" s="473"/>
      <c r="VMX98" s="473"/>
      <c r="VMY98" s="473"/>
      <c r="VMZ98" s="473"/>
      <c r="VNA98" s="473"/>
      <c r="VNB98" s="473"/>
      <c r="VNC98" s="473"/>
      <c r="VND98" s="473"/>
      <c r="VNE98" s="473"/>
      <c r="VNF98" s="473"/>
      <c r="VNG98" s="473"/>
      <c r="VNH98" s="473"/>
      <c r="VNI98" s="473"/>
      <c r="VNJ98" s="473"/>
      <c r="VNK98" s="473"/>
      <c r="VNL98" s="473"/>
      <c r="VNM98" s="473"/>
      <c r="VNN98" s="473"/>
      <c r="VNO98" s="473"/>
      <c r="VNP98" s="473"/>
      <c r="VNQ98" s="473"/>
      <c r="VNR98" s="473"/>
      <c r="VNS98" s="473"/>
      <c r="VNT98" s="473"/>
      <c r="VNU98" s="473"/>
      <c r="VNV98" s="473"/>
      <c r="VNW98" s="473"/>
      <c r="VNX98" s="473"/>
      <c r="VNY98" s="473"/>
      <c r="VNZ98" s="473"/>
      <c r="VOA98" s="473"/>
      <c r="VOB98" s="473"/>
      <c r="VOC98" s="473"/>
      <c r="VOD98" s="473"/>
      <c r="VOE98" s="473"/>
      <c r="VOF98" s="473"/>
      <c r="VOG98" s="473"/>
      <c r="VOH98" s="473"/>
      <c r="VOI98" s="473"/>
      <c r="VOJ98" s="473"/>
      <c r="VOK98" s="473"/>
      <c r="VOL98" s="473"/>
      <c r="VOM98" s="473"/>
      <c r="VON98" s="473"/>
      <c r="VOO98" s="473"/>
      <c r="VOP98" s="473"/>
      <c r="VOQ98" s="473"/>
      <c r="VOR98" s="473"/>
      <c r="VOS98" s="473"/>
      <c r="VOT98" s="473"/>
      <c r="VOU98" s="473"/>
      <c r="VOV98" s="473"/>
      <c r="VOW98" s="473"/>
      <c r="VOX98" s="473"/>
      <c r="VOY98" s="473"/>
      <c r="VOZ98" s="473"/>
      <c r="VPA98" s="473"/>
      <c r="VPB98" s="473"/>
      <c r="VPC98" s="473"/>
      <c r="VPD98" s="473"/>
      <c r="VPE98" s="473"/>
      <c r="VPF98" s="473"/>
      <c r="VPG98" s="473"/>
      <c r="VPH98" s="473"/>
      <c r="VPI98" s="473"/>
      <c r="VPJ98" s="473"/>
      <c r="VPK98" s="473"/>
      <c r="VPL98" s="473"/>
      <c r="VPM98" s="473"/>
      <c r="VPN98" s="473"/>
      <c r="VPO98" s="473"/>
      <c r="VPP98" s="473"/>
      <c r="VPQ98" s="473"/>
      <c r="VPR98" s="473"/>
      <c r="VPS98" s="473"/>
      <c r="VPT98" s="473"/>
      <c r="VPU98" s="473"/>
      <c r="VPV98" s="473"/>
      <c r="VPW98" s="473"/>
      <c r="VPX98" s="473"/>
      <c r="VPY98" s="473"/>
      <c r="VPZ98" s="473"/>
      <c r="VQA98" s="473"/>
      <c r="VQB98" s="473"/>
      <c r="VQC98" s="473"/>
      <c r="VQD98" s="473"/>
      <c r="VQE98" s="473"/>
      <c r="VQF98" s="473"/>
      <c r="VQG98" s="473"/>
      <c r="VQH98" s="473"/>
      <c r="VQI98" s="473"/>
      <c r="VQJ98" s="473"/>
      <c r="VQK98" s="473"/>
      <c r="VQL98" s="473"/>
      <c r="VQM98" s="473"/>
      <c r="VQN98" s="473"/>
      <c r="VQO98" s="473"/>
      <c r="VQP98" s="473"/>
      <c r="VQQ98" s="473"/>
      <c r="VQR98" s="473"/>
      <c r="VQS98" s="473"/>
      <c r="VQT98" s="473"/>
      <c r="VQU98" s="473"/>
      <c r="VQV98" s="473"/>
      <c r="VQW98" s="473"/>
      <c r="VQX98" s="473"/>
      <c r="VQY98" s="473"/>
      <c r="VQZ98" s="473"/>
      <c r="VRA98" s="473"/>
      <c r="VRB98" s="473"/>
      <c r="VRC98" s="473"/>
      <c r="VRD98" s="473"/>
      <c r="VRE98" s="473"/>
      <c r="VRF98" s="473"/>
      <c r="VRG98" s="473"/>
      <c r="VRH98" s="473"/>
      <c r="VRI98" s="473"/>
      <c r="VRJ98" s="473"/>
      <c r="VRK98" s="473"/>
      <c r="VRL98" s="473"/>
      <c r="VRM98" s="473"/>
      <c r="VRN98" s="473"/>
      <c r="VRO98" s="473"/>
      <c r="VRP98" s="473"/>
      <c r="VRQ98" s="473"/>
      <c r="VRR98" s="473"/>
      <c r="VRS98" s="473"/>
      <c r="VRT98" s="473"/>
      <c r="VRU98" s="473"/>
      <c r="VRV98" s="473"/>
      <c r="VRW98" s="473"/>
      <c r="VRX98" s="473"/>
      <c r="VRY98" s="473"/>
      <c r="VRZ98" s="473"/>
      <c r="VSA98" s="473"/>
      <c r="VSB98" s="473"/>
      <c r="VSC98" s="473"/>
      <c r="VSD98" s="473"/>
      <c r="VSE98" s="473"/>
      <c r="VSF98" s="473"/>
      <c r="VSG98" s="473"/>
      <c r="VSH98" s="473"/>
      <c r="VSI98" s="473"/>
      <c r="VSJ98" s="473"/>
      <c r="VSK98" s="473"/>
      <c r="VSL98" s="473"/>
      <c r="VSM98" s="473"/>
      <c r="VSN98" s="473"/>
      <c r="VSO98" s="473"/>
      <c r="VSP98" s="473"/>
      <c r="VSQ98" s="473"/>
      <c r="VSR98" s="473"/>
      <c r="VSS98" s="473"/>
      <c r="VST98" s="473"/>
      <c r="VSU98" s="473"/>
      <c r="VSV98" s="473"/>
      <c r="VSW98" s="473"/>
      <c r="VSX98" s="473"/>
      <c r="VSY98" s="473"/>
      <c r="VSZ98" s="473"/>
      <c r="VTA98" s="473"/>
      <c r="VTB98" s="473"/>
      <c r="VTC98" s="473"/>
      <c r="VTD98" s="473"/>
      <c r="VTE98" s="473"/>
      <c r="VTF98" s="473"/>
      <c r="VTG98" s="473"/>
      <c r="VTH98" s="473"/>
      <c r="VTI98" s="473"/>
      <c r="VTJ98" s="473"/>
      <c r="VTK98" s="473"/>
      <c r="VTL98" s="473"/>
      <c r="VTM98" s="473"/>
      <c r="VTN98" s="473"/>
      <c r="VTO98" s="473"/>
      <c r="VTP98" s="473"/>
      <c r="VTQ98" s="473"/>
      <c r="VTR98" s="473"/>
      <c r="VTS98" s="473"/>
      <c r="VTT98" s="473"/>
      <c r="VTU98" s="473"/>
      <c r="VTV98" s="473"/>
      <c r="VTW98" s="473"/>
      <c r="VTX98" s="473"/>
      <c r="VTY98" s="473"/>
      <c r="VTZ98" s="473"/>
      <c r="VUA98" s="473"/>
      <c r="VUB98" s="473"/>
      <c r="VUC98" s="473"/>
      <c r="VUD98" s="473"/>
      <c r="VUE98" s="473"/>
      <c r="VUF98" s="473"/>
      <c r="VUG98" s="473"/>
      <c r="VUH98" s="473"/>
      <c r="VUI98" s="473"/>
      <c r="VUJ98" s="473"/>
      <c r="VUK98" s="473"/>
      <c r="VUL98" s="473"/>
      <c r="VUM98" s="473"/>
      <c r="VUN98" s="473"/>
      <c r="VUO98" s="473"/>
      <c r="VUP98" s="473"/>
      <c r="VUQ98" s="473"/>
      <c r="VUR98" s="473"/>
      <c r="VUS98" s="473"/>
      <c r="VUT98" s="473"/>
      <c r="VUU98" s="473"/>
      <c r="VUV98" s="473"/>
      <c r="VUW98" s="473"/>
      <c r="VUX98" s="473"/>
      <c r="VUY98" s="473"/>
      <c r="VUZ98" s="473"/>
      <c r="VVA98" s="473"/>
      <c r="VVB98" s="473"/>
      <c r="VVC98" s="473"/>
      <c r="VVD98" s="473"/>
      <c r="VVE98" s="473"/>
      <c r="VVF98" s="473"/>
      <c r="VVG98" s="473"/>
      <c r="VVH98" s="473"/>
      <c r="VVI98" s="473"/>
      <c r="VVJ98" s="473"/>
      <c r="VVK98" s="473"/>
      <c r="VVL98" s="473"/>
      <c r="VVM98" s="473"/>
      <c r="VVN98" s="473"/>
      <c r="VVO98" s="473"/>
      <c r="VVP98" s="473"/>
      <c r="VVQ98" s="473"/>
      <c r="VVR98" s="473"/>
      <c r="VVS98" s="473"/>
      <c r="VVT98" s="473"/>
      <c r="VVU98" s="473"/>
      <c r="VVV98" s="473"/>
      <c r="VVW98" s="473"/>
      <c r="VVX98" s="473"/>
      <c r="VVY98" s="473"/>
      <c r="VVZ98" s="473"/>
      <c r="VWA98" s="473"/>
      <c r="VWB98" s="473"/>
      <c r="VWC98" s="473"/>
      <c r="VWD98" s="473"/>
      <c r="VWE98" s="473"/>
      <c r="VWF98" s="473"/>
      <c r="VWG98" s="473"/>
      <c r="VWH98" s="473"/>
      <c r="VWI98" s="473"/>
      <c r="VWJ98" s="473"/>
      <c r="VWK98" s="473"/>
      <c r="VWL98" s="473"/>
      <c r="VWM98" s="473"/>
      <c r="VWN98" s="473"/>
      <c r="VWO98" s="473"/>
      <c r="VWP98" s="473"/>
      <c r="VWQ98" s="473"/>
      <c r="VWR98" s="473"/>
      <c r="VWS98" s="473"/>
      <c r="VWT98" s="473"/>
      <c r="VWU98" s="473"/>
      <c r="VWV98" s="473"/>
      <c r="VWW98" s="473"/>
      <c r="VWX98" s="473"/>
      <c r="VWY98" s="473"/>
      <c r="VWZ98" s="473"/>
      <c r="VXA98" s="473"/>
      <c r="VXB98" s="473"/>
      <c r="VXC98" s="473"/>
      <c r="VXD98" s="473"/>
      <c r="VXE98" s="473"/>
      <c r="VXF98" s="473"/>
      <c r="VXG98" s="473"/>
      <c r="VXH98" s="473"/>
      <c r="VXI98" s="473"/>
      <c r="VXJ98" s="473"/>
      <c r="VXK98" s="473"/>
      <c r="VXL98" s="473"/>
      <c r="VXM98" s="473"/>
      <c r="VXN98" s="473"/>
      <c r="VXO98" s="473"/>
      <c r="VXP98" s="473"/>
      <c r="VXQ98" s="473"/>
      <c r="VXR98" s="473"/>
      <c r="VXS98" s="473"/>
      <c r="VXT98" s="473"/>
      <c r="VXU98" s="473"/>
      <c r="VXV98" s="473"/>
      <c r="VXW98" s="473"/>
      <c r="VXX98" s="473"/>
      <c r="VXY98" s="473"/>
      <c r="VXZ98" s="473"/>
      <c r="VYA98" s="473"/>
      <c r="VYB98" s="473"/>
      <c r="VYC98" s="473"/>
      <c r="VYD98" s="473"/>
      <c r="VYE98" s="473"/>
      <c r="VYF98" s="473"/>
      <c r="VYG98" s="473"/>
      <c r="VYH98" s="473"/>
      <c r="VYI98" s="473"/>
      <c r="VYJ98" s="473"/>
      <c r="VYK98" s="473"/>
      <c r="VYL98" s="473"/>
      <c r="VYM98" s="473"/>
      <c r="VYN98" s="473"/>
      <c r="VYO98" s="473"/>
      <c r="VYP98" s="473"/>
      <c r="VYQ98" s="473"/>
      <c r="VYR98" s="473"/>
      <c r="VYS98" s="473"/>
      <c r="VYT98" s="473"/>
      <c r="VYU98" s="473"/>
      <c r="VYV98" s="473"/>
      <c r="VYW98" s="473"/>
      <c r="VYX98" s="473"/>
      <c r="VYY98" s="473"/>
      <c r="VYZ98" s="473"/>
      <c r="VZA98" s="473"/>
      <c r="VZB98" s="473"/>
      <c r="VZC98" s="473"/>
      <c r="VZD98" s="473"/>
      <c r="VZE98" s="473"/>
      <c r="VZF98" s="473"/>
      <c r="VZG98" s="473"/>
      <c r="VZH98" s="473"/>
      <c r="VZI98" s="473"/>
      <c r="VZJ98" s="473"/>
      <c r="VZK98" s="473"/>
      <c r="VZL98" s="473"/>
      <c r="VZM98" s="473"/>
      <c r="VZN98" s="473"/>
      <c r="VZO98" s="473"/>
      <c r="VZP98" s="473"/>
      <c r="VZQ98" s="473"/>
      <c r="VZR98" s="473"/>
      <c r="VZS98" s="473"/>
      <c r="VZT98" s="473"/>
      <c r="VZU98" s="473"/>
      <c r="VZV98" s="473"/>
      <c r="VZW98" s="473"/>
      <c r="VZX98" s="473"/>
      <c r="VZY98" s="473"/>
      <c r="VZZ98" s="473"/>
      <c r="WAA98" s="473"/>
      <c r="WAB98" s="473"/>
      <c r="WAC98" s="473"/>
      <c r="WAD98" s="473"/>
      <c r="WAE98" s="473"/>
      <c r="WAF98" s="473"/>
      <c r="WAG98" s="473"/>
      <c r="WAH98" s="473"/>
      <c r="WAI98" s="473"/>
      <c r="WAJ98" s="473"/>
      <c r="WAK98" s="473"/>
      <c r="WAL98" s="473"/>
      <c r="WAM98" s="473"/>
      <c r="WAN98" s="473"/>
      <c r="WAO98" s="473"/>
      <c r="WAP98" s="473"/>
      <c r="WAQ98" s="473"/>
      <c r="WAR98" s="473"/>
      <c r="WAS98" s="473"/>
      <c r="WAT98" s="473"/>
      <c r="WAU98" s="473"/>
      <c r="WAV98" s="473"/>
      <c r="WAW98" s="473"/>
      <c r="WAX98" s="473"/>
      <c r="WAY98" s="473"/>
      <c r="WAZ98" s="473"/>
      <c r="WBA98" s="473"/>
      <c r="WBB98" s="473"/>
      <c r="WBC98" s="473"/>
      <c r="WBD98" s="473"/>
      <c r="WBE98" s="473"/>
      <c r="WBF98" s="473"/>
      <c r="WBG98" s="473"/>
      <c r="WBH98" s="473"/>
      <c r="WBI98" s="473"/>
      <c r="WBJ98" s="473"/>
      <c r="WBK98" s="473"/>
      <c r="WBL98" s="473"/>
      <c r="WBM98" s="473"/>
      <c r="WBN98" s="473"/>
      <c r="WBO98" s="473"/>
      <c r="WBP98" s="473"/>
      <c r="WBQ98" s="473"/>
      <c r="WBR98" s="473"/>
      <c r="WBS98" s="473"/>
      <c r="WBT98" s="473"/>
      <c r="WBU98" s="473"/>
      <c r="WBV98" s="473"/>
      <c r="WBW98" s="473"/>
      <c r="WBX98" s="473"/>
      <c r="WBY98" s="473"/>
      <c r="WBZ98" s="473"/>
      <c r="WCA98" s="473"/>
      <c r="WCB98" s="473"/>
      <c r="WCC98" s="473"/>
      <c r="WCD98" s="473"/>
      <c r="WCE98" s="473"/>
      <c r="WCF98" s="473"/>
      <c r="WCG98" s="473"/>
      <c r="WCH98" s="473"/>
      <c r="WCI98" s="473"/>
      <c r="WCJ98" s="473"/>
      <c r="WCK98" s="473"/>
      <c r="WCL98" s="473"/>
      <c r="WCM98" s="473"/>
      <c r="WCN98" s="473"/>
      <c r="WCO98" s="473"/>
      <c r="WCP98" s="473"/>
      <c r="WCQ98" s="473"/>
      <c r="WCR98" s="473"/>
      <c r="WCS98" s="473"/>
      <c r="WCT98" s="473"/>
      <c r="WCU98" s="473"/>
      <c r="WCV98" s="473"/>
      <c r="WCW98" s="473"/>
      <c r="WCX98" s="473"/>
      <c r="WCY98" s="473"/>
      <c r="WCZ98" s="473"/>
      <c r="WDA98" s="473"/>
      <c r="WDB98" s="473"/>
      <c r="WDC98" s="473"/>
      <c r="WDD98" s="473"/>
      <c r="WDE98" s="473"/>
      <c r="WDF98" s="473"/>
      <c r="WDG98" s="473"/>
      <c r="WDH98" s="473"/>
      <c r="WDI98" s="473"/>
      <c r="WDJ98" s="473"/>
      <c r="WDK98" s="473"/>
      <c r="WDL98" s="473"/>
      <c r="WDM98" s="473"/>
      <c r="WDN98" s="473"/>
      <c r="WDO98" s="473"/>
      <c r="WDP98" s="473"/>
      <c r="WDQ98" s="473"/>
      <c r="WDR98" s="473"/>
      <c r="WDS98" s="473"/>
      <c r="WDT98" s="473"/>
      <c r="WDU98" s="473"/>
      <c r="WDV98" s="473"/>
      <c r="WDW98" s="473"/>
      <c r="WDX98" s="473"/>
      <c r="WDY98" s="473"/>
      <c r="WDZ98" s="473"/>
      <c r="WEA98" s="473"/>
      <c r="WEB98" s="473"/>
      <c r="WEC98" s="473"/>
      <c r="WED98" s="473"/>
      <c r="WEE98" s="473"/>
      <c r="WEF98" s="473"/>
      <c r="WEG98" s="473"/>
      <c r="WEH98" s="473"/>
      <c r="WEI98" s="473"/>
      <c r="WEJ98" s="473"/>
      <c r="WEK98" s="473"/>
      <c r="WEL98" s="473"/>
      <c r="WEM98" s="473"/>
      <c r="WEN98" s="473"/>
      <c r="WEO98" s="473"/>
      <c r="WEP98" s="473"/>
      <c r="WEQ98" s="473"/>
      <c r="WER98" s="473"/>
      <c r="WES98" s="473"/>
      <c r="WET98" s="473"/>
      <c r="WEU98" s="473"/>
      <c r="WEV98" s="473"/>
      <c r="WEW98" s="473"/>
      <c r="WEX98" s="473"/>
      <c r="WEY98" s="473"/>
      <c r="WEZ98" s="473"/>
      <c r="WFA98" s="473"/>
      <c r="WFB98" s="473"/>
      <c r="WFC98" s="473"/>
      <c r="WFD98" s="473"/>
      <c r="WFE98" s="473"/>
      <c r="WFF98" s="473"/>
      <c r="WFG98" s="473"/>
      <c r="WFH98" s="473"/>
      <c r="WFI98" s="473"/>
      <c r="WFJ98" s="473"/>
      <c r="WFK98" s="473"/>
      <c r="WFL98" s="473"/>
      <c r="WFM98" s="473"/>
      <c r="WFN98" s="473"/>
      <c r="WFO98" s="473"/>
      <c r="WFP98" s="473"/>
      <c r="WFQ98" s="473"/>
      <c r="WFR98" s="473"/>
      <c r="WFS98" s="473"/>
      <c r="WFT98" s="473"/>
      <c r="WFU98" s="473"/>
      <c r="WFV98" s="473"/>
      <c r="WFW98" s="473"/>
      <c r="WFX98" s="473"/>
      <c r="WFY98" s="473"/>
      <c r="WFZ98" s="473"/>
      <c r="WGA98" s="473"/>
      <c r="WGB98" s="473"/>
      <c r="WGC98" s="473"/>
      <c r="WGD98" s="473"/>
      <c r="WGE98" s="473"/>
      <c r="WGF98" s="473"/>
      <c r="WGG98" s="473"/>
      <c r="WGH98" s="473"/>
      <c r="WGI98" s="473"/>
      <c r="WGJ98" s="473"/>
      <c r="WGK98" s="473"/>
      <c r="WGL98" s="473"/>
      <c r="WGM98" s="473"/>
      <c r="WGN98" s="473"/>
      <c r="WGO98" s="473"/>
      <c r="WGP98" s="473"/>
      <c r="WGQ98" s="473"/>
      <c r="WGR98" s="473"/>
      <c r="WGS98" s="473"/>
      <c r="WGT98" s="473"/>
      <c r="WGU98" s="473"/>
      <c r="WGV98" s="473"/>
      <c r="WGW98" s="473"/>
      <c r="WGX98" s="473"/>
      <c r="WGY98" s="473"/>
      <c r="WGZ98" s="473"/>
      <c r="WHA98" s="473"/>
      <c r="WHB98" s="473"/>
      <c r="WHC98" s="473"/>
      <c r="WHD98" s="473"/>
      <c r="WHE98" s="473"/>
      <c r="WHF98" s="473"/>
      <c r="WHG98" s="473"/>
      <c r="WHH98" s="473"/>
      <c r="WHI98" s="473"/>
      <c r="WHJ98" s="473"/>
      <c r="WHK98" s="473"/>
      <c r="WHL98" s="473"/>
      <c r="WHM98" s="473"/>
      <c r="WHN98" s="473"/>
      <c r="WHO98" s="473"/>
      <c r="WHP98" s="473"/>
      <c r="WHQ98" s="473"/>
      <c r="WHR98" s="473"/>
      <c r="WHS98" s="473"/>
      <c r="WHT98" s="473"/>
      <c r="WHU98" s="473"/>
      <c r="WHV98" s="473"/>
      <c r="WHW98" s="473"/>
      <c r="WHX98" s="473"/>
      <c r="WHY98" s="473"/>
      <c r="WHZ98" s="473"/>
      <c r="WIA98" s="473"/>
      <c r="WIB98" s="473"/>
      <c r="WIC98" s="473"/>
      <c r="WID98" s="473"/>
      <c r="WIE98" s="473"/>
      <c r="WIF98" s="473"/>
      <c r="WIG98" s="473"/>
      <c r="WIH98" s="473"/>
      <c r="WII98" s="473"/>
      <c r="WIJ98" s="473"/>
      <c r="WIK98" s="473"/>
      <c r="WIL98" s="473"/>
      <c r="WIM98" s="473"/>
      <c r="WIN98" s="473"/>
      <c r="WIO98" s="473"/>
      <c r="WIP98" s="473"/>
      <c r="WIQ98" s="473"/>
      <c r="WIR98" s="473"/>
      <c r="WIS98" s="473"/>
      <c r="WIT98" s="473"/>
      <c r="WIU98" s="473"/>
      <c r="WIV98" s="473"/>
      <c r="WIW98" s="473"/>
      <c r="WIX98" s="473"/>
      <c r="WIY98" s="473"/>
      <c r="WIZ98" s="473"/>
      <c r="WJA98" s="473"/>
      <c r="WJB98" s="473"/>
      <c r="WJC98" s="473"/>
      <c r="WJD98" s="473"/>
      <c r="WJE98" s="473"/>
      <c r="WJF98" s="473"/>
      <c r="WJG98" s="473"/>
      <c r="WJH98" s="473"/>
      <c r="WJI98" s="473"/>
      <c r="WJJ98" s="473"/>
      <c r="WJK98" s="473"/>
      <c r="WJL98" s="473"/>
      <c r="WJM98" s="473"/>
      <c r="WJN98" s="473"/>
      <c r="WJO98" s="473"/>
      <c r="WJP98" s="473"/>
      <c r="WJQ98" s="473"/>
      <c r="WJR98" s="473"/>
      <c r="WJS98" s="473"/>
      <c r="WJT98" s="473"/>
      <c r="WJU98" s="473"/>
      <c r="WJV98" s="473"/>
      <c r="WJW98" s="473"/>
      <c r="WJX98" s="473"/>
      <c r="WJY98" s="473"/>
      <c r="WJZ98" s="473"/>
      <c r="WKA98" s="473"/>
      <c r="WKB98" s="473"/>
      <c r="WKC98" s="473"/>
      <c r="WKD98" s="473"/>
      <c r="WKE98" s="473"/>
      <c r="WKF98" s="473"/>
      <c r="WKG98" s="473"/>
      <c r="WKH98" s="473"/>
      <c r="WKI98" s="473"/>
      <c r="WKJ98" s="473"/>
      <c r="WKK98" s="473"/>
      <c r="WKL98" s="473"/>
      <c r="WKM98" s="473"/>
      <c r="WKN98" s="473"/>
      <c r="WKO98" s="473"/>
      <c r="WKP98" s="473"/>
      <c r="WKQ98" s="473"/>
      <c r="WKR98" s="473"/>
      <c r="WKS98" s="473"/>
      <c r="WKT98" s="473"/>
      <c r="WKU98" s="473"/>
      <c r="WKV98" s="473"/>
      <c r="WKW98" s="473"/>
      <c r="WKX98" s="473"/>
      <c r="WKY98" s="473"/>
      <c r="WKZ98" s="473"/>
      <c r="WLA98" s="473"/>
      <c r="WLB98" s="473"/>
      <c r="WLC98" s="473"/>
      <c r="WLD98" s="473"/>
      <c r="WLE98" s="473"/>
      <c r="WLF98" s="473"/>
      <c r="WLG98" s="473"/>
      <c r="WLH98" s="473"/>
      <c r="WLI98" s="473"/>
      <c r="WLJ98" s="473"/>
      <c r="WLK98" s="473"/>
      <c r="WLL98" s="473"/>
      <c r="WLM98" s="473"/>
      <c r="WLN98" s="473"/>
      <c r="WLO98" s="473"/>
      <c r="WLP98" s="473"/>
      <c r="WLQ98" s="473"/>
      <c r="WLR98" s="473"/>
      <c r="WLS98" s="473"/>
      <c r="WLT98" s="473"/>
      <c r="WLU98" s="473"/>
      <c r="WLV98" s="473"/>
      <c r="WLW98" s="473"/>
      <c r="WLX98" s="473"/>
      <c r="WLY98" s="473"/>
      <c r="WLZ98" s="473"/>
      <c r="WMA98" s="473"/>
      <c r="WMB98" s="473"/>
      <c r="WMC98" s="473"/>
      <c r="WMD98" s="473"/>
      <c r="WME98" s="473"/>
      <c r="WMF98" s="473"/>
      <c r="WMG98" s="473"/>
      <c r="WMH98" s="473"/>
      <c r="WMI98" s="473"/>
      <c r="WMJ98" s="473"/>
      <c r="WMK98" s="473"/>
      <c r="WML98" s="473"/>
      <c r="WMM98" s="473"/>
      <c r="WMN98" s="473"/>
      <c r="WMO98" s="473"/>
      <c r="WMP98" s="473"/>
      <c r="WMQ98" s="473"/>
      <c r="WMR98" s="473"/>
      <c r="WMS98" s="473"/>
      <c r="WMT98" s="473"/>
      <c r="WMU98" s="473"/>
      <c r="WMV98" s="473"/>
      <c r="WMW98" s="473"/>
      <c r="WMX98" s="473"/>
      <c r="WMY98" s="473"/>
      <c r="WMZ98" s="473"/>
      <c r="WNA98" s="473"/>
      <c r="WNB98" s="473"/>
      <c r="WNC98" s="473"/>
      <c r="WND98" s="473"/>
      <c r="WNE98" s="473"/>
      <c r="WNF98" s="473"/>
      <c r="WNG98" s="473"/>
      <c r="WNH98" s="473"/>
      <c r="WNI98" s="473"/>
      <c r="WNJ98" s="473"/>
      <c r="WNK98" s="473"/>
      <c r="WNL98" s="473"/>
      <c r="WNM98" s="473"/>
      <c r="WNN98" s="473"/>
      <c r="WNO98" s="473"/>
      <c r="WNP98" s="473"/>
      <c r="WNQ98" s="473"/>
      <c r="WNR98" s="473"/>
      <c r="WNS98" s="473"/>
      <c r="WNT98" s="473"/>
      <c r="WNU98" s="473"/>
      <c r="WNV98" s="473"/>
      <c r="WNW98" s="473"/>
      <c r="WNX98" s="473"/>
      <c r="WNY98" s="473"/>
      <c r="WNZ98" s="473"/>
      <c r="WOA98" s="473"/>
      <c r="WOB98" s="473"/>
      <c r="WOC98" s="473"/>
      <c r="WOD98" s="473"/>
      <c r="WOE98" s="473"/>
      <c r="WOF98" s="473"/>
      <c r="WOG98" s="473"/>
      <c r="WOH98" s="473"/>
      <c r="WOI98" s="473"/>
      <c r="WOJ98" s="473"/>
      <c r="WOK98" s="473"/>
      <c r="WOL98" s="473"/>
      <c r="WOM98" s="473"/>
      <c r="WON98" s="473"/>
      <c r="WOO98" s="473"/>
      <c r="WOP98" s="473"/>
      <c r="WOQ98" s="473"/>
      <c r="WOR98" s="473"/>
      <c r="WOS98" s="473"/>
      <c r="WOT98" s="473"/>
      <c r="WOU98" s="473"/>
      <c r="WOV98" s="473"/>
      <c r="WOW98" s="473"/>
      <c r="WOX98" s="473"/>
      <c r="WOY98" s="473"/>
      <c r="WOZ98" s="473"/>
      <c r="WPA98" s="473"/>
      <c r="WPB98" s="473"/>
      <c r="WPC98" s="473"/>
      <c r="WPD98" s="473"/>
      <c r="WPE98" s="473"/>
      <c r="WPF98" s="473"/>
      <c r="WPG98" s="473"/>
      <c r="WPH98" s="473"/>
      <c r="WPI98" s="473"/>
      <c r="WPJ98" s="473"/>
      <c r="WPK98" s="473"/>
      <c r="WPL98" s="473"/>
      <c r="WPM98" s="473"/>
      <c r="WPN98" s="473"/>
      <c r="WPO98" s="473"/>
      <c r="WPP98" s="473"/>
      <c r="WPQ98" s="473"/>
      <c r="WPR98" s="473"/>
      <c r="WPS98" s="473"/>
      <c r="WPT98" s="473"/>
      <c r="WPU98" s="473"/>
      <c r="WPV98" s="473"/>
      <c r="WPW98" s="473"/>
      <c r="WPX98" s="473"/>
      <c r="WPY98" s="473"/>
      <c r="WPZ98" s="473"/>
      <c r="WQA98" s="473"/>
      <c r="WQB98" s="473"/>
      <c r="WQC98" s="473"/>
      <c r="WQD98" s="473"/>
      <c r="WQE98" s="473"/>
      <c r="WQF98" s="473"/>
      <c r="WQG98" s="473"/>
      <c r="WQH98" s="473"/>
      <c r="WQI98" s="473"/>
      <c r="WQJ98" s="473"/>
      <c r="WQK98" s="473"/>
      <c r="WQL98" s="473"/>
      <c r="WQM98" s="473"/>
      <c r="WQN98" s="473"/>
      <c r="WQO98" s="473"/>
      <c r="WQP98" s="473"/>
      <c r="WQQ98" s="473"/>
      <c r="WQR98" s="473"/>
      <c r="WQS98" s="473"/>
      <c r="WQT98" s="473"/>
      <c r="WQU98" s="473"/>
      <c r="WQV98" s="473"/>
      <c r="WQW98" s="473"/>
      <c r="WQX98" s="473"/>
      <c r="WQY98" s="473"/>
      <c r="WQZ98" s="473"/>
      <c r="WRA98" s="473"/>
      <c r="WRB98" s="473"/>
      <c r="WRC98" s="473"/>
      <c r="WRD98" s="473"/>
      <c r="WRE98" s="473"/>
      <c r="WRF98" s="473"/>
      <c r="WRG98" s="473"/>
      <c r="WRH98" s="473"/>
      <c r="WRI98" s="473"/>
      <c r="WRJ98" s="473"/>
      <c r="WRK98" s="473"/>
      <c r="WRL98" s="473"/>
      <c r="WRM98" s="473"/>
      <c r="WRN98" s="473"/>
      <c r="WRO98" s="473"/>
      <c r="WRP98" s="473"/>
      <c r="WRQ98" s="473"/>
      <c r="WRR98" s="473"/>
      <c r="WRS98" s="473"/>
      <c r="WRT98" s="473"/>
      <c r="WRU98" s="473"/>
      <c r="WRV98" s="473"/>
      <c r="WRW98" s="473"/>
      <c r="WRX98" s="473"/>
      <c r="WRY98" s="473"/>
      <c r="WRZ98" s="473"/>
      <c r="WSA98" s="473"/>
      <c r="WSB98" s="473"/>
      <c r="WSC98" s="473"/>
      <c r="WSD98" s="473"/>
      <c r="WSE98" s="473"/>
      <c r="WSF98" s="473"/>
      <c r="WSG98" s="473"/>
      <c r="WSH98" s="473"/>
      <c r="WSI98" s="473"/>
      <c r="WSJ98" s="473"/>
      <c r="WSK98" s="473"/>
      <c r="WSL98" s="473"/>
      <c r="WSM98" s="473"/>
      <c r="WSN98" s="473"/>
      <c r="WSO98" s="473"/>
      <c r="WSP98" s="473"/>
      <c r="WSQ98" s="473"/>
      <c r="WSR98" s="473"/>
      <c r="WSS98" s="473"/>
      <c r="WST98" s="473"/>
      <c r="WSU98" s="473"/>
      <c r="WSV98" s="473"/>
      <c r="WSW98" s="473"/>
      <c r="WSX98" s="473"/>
      <c r="WSY98" s="473"/>
      <c r="WSZ98" s="473"/>
      <c r="WTA98" s="473"/>
      <c r="WTB98" s="473"/>
      <c r="WTC98" s="473"/>
      <c r="WTD98" s="473"/>
      <c r="WTE98" s="473"/>
      <c r="WTF98" s="473"/>
      <c r="WTG98" s="473"/>
      <c r="WTH98" s="473"/>
      <c r="WTI98" s="473"/>
      <c r="WTJ98" s="473"/>
      <c r="WTK98" s="473"/>
      <c r="WTL98" s="473"/>
      <c r="WTM98" s="473"/>
      <c r="WTN98" s="473"/>
      <c r="WTO98" s="473"/>
      <c r="WTP98" s="473"/>
      <c r="WTQ98" s="473"/>
      <c r="WTR98" s="473"/>
      <c r="WTS98" s="473"/>
      <c r="WTT98" s="473"/>
      <c r="WTU98" s="473"/>
      <c r="WTV98" s="473"/>
      <c r="WTW98" s="473"/>
      <c r="WTX98" s="473"/>
      <c r="WTY98" s="473"/>
      <c r="WTZ98" s="473"/>
      <c r="WUA98" s="473"/>
      <c r="WUB98" s="473"/>
      <c r="WUC98" s="473"/>
      <c r="WUD98" s="473"/>
      <c r="WUE98" s="473"/>
      <c r="WUF98" s="473"/>
      <c r="WUG98" s="473"/>
      <c r="WUH98" s="473"/>
      <c r="WUI98" s="473"/>
      <c r="WUJ98" s="473"/>
      <c r="WUK98" s="473"/>
      <c r="WUL98" s="473"/>
      <c r="WUM98" s="473"/>
      <c r="WUN98" s="473"/>
      <c r="WUO98" s="473"/>
      <c r="WUP98" s="473"/>
      <c r="WUQ98" s="473"/>
      <c r="WUR98" s="473"/>
      <c r="WUS98" s="473"/>
      <c r="WUT98" s="473"/>
      <c r="WUU98" s="473"/>
      <c r="WUV98" s="473"/>
      <c r="WUW98" s="473"/>
      <c r="WUX98" s="473"/>
      <c r="WUY98" s="473"/>
      <c r="WUZ98" s="473"/>
      <c r="WVA98" s="473"/>
      <c r="WVB98" s="473"/>
      <c r="WVC98" s="473"/>
      <c r="WVD98" s="473"/>
      <c r="WVE98" s="473"/>
      <c r="WVF98" s="473"/>
      <c r="WVG98" s="473"/>
      <c r="WVH98" s="473"/>
      <c r="WVI98" s="473"/>
      <c r="WVJ98" s="473"/>
      <c r="WVK98" s="473"/>
      <c r="WVL98" s="473"/>
      <c r="WVM98" s="473"/>
      <c r="WVN98" s="473"/>
      <c r="WVO98" s="473"/>
      <c r="WVP98" s="473"/>
      <c r="WVQ98" s="473"/>
      <c r="WVR98" s="473"/>
      <c r="WVS98" s="473"/>
      <c r="WVT98" s="473"/>
      <c r="WVU98" s="473"/>
      <c r="WVV98" s="473"/>
      <c r="WVW98" s="473"/>
      <c r="WVX98" s="473"/>
      <c r="WVY98" s="473"/>
      <c r="WVZ98" s="473"/>
      <c r="WWA98" s="473"/>
      <c r="WWB98" s="473"/>
      <c r="WWC98" s="473"/>
      <c r="WWD98" s="473"/>
      <c r="WWE98" s="473"/>
      <c r="WWF98" s="473"/>
      <c r="WWG98" s="473"/>
      <c r="WWH98" s="473"/>
      <c r="WWI98" s="473"/>
      <c r="WWJ98" s="473"/>
      <c r="WWK98" s="473"/>
      <c r="WWL98" s="473"/>
      <c r="WWM98" s="473"/>
      <c r="WWN98" s="473"/>
      <c r="WWO98" s="473"/>
      <c r="WWP98" s="473"/>
      <c r="WWQ98" s="473"/>
      <c r="WWR98" s="473"/>
      <c r="WWS98" s="473"/>
      <c r="WWT98" s="473"/>
      <c r="WWU98" s="473"/>
      <c r="WWV98" s="473"/>
      <c r="WWW98" s="473"/>
      <c r="WWX98" s="473"/>
      <c r="WWY98" s="473"/>
      <c r="WWZ98" s="473"/>
      <c r="WXA98" s="473"/>
      <c r="WXB98" s="473"/>
      <c r="WXC98" s="473"/>
      <c r="WXD98" s="473"/>
      <c r="WXE98" s="473"/>
      <c r="WXF98" s="473"/>
      <c r="WXG98" s="473"/>
      <c r="WXH98" s="473"/>
      <c r="WXI98" s="473"/>
      <c r="WXJ98" s="473"/>
      <c r="WXK98" s="473"/>
      <c r="WXL98" s="473"/>
      <c r="WXM98" s="473"/>
      <c r="WXN98" s="473"/>
      <c r="WXO98" s="473"/>
      <c r="WXP98" s="473"/>
      <c r="WXQ98" s="473"/>
      <c r="WXR98" s="473"/>
      <c r="WXS98" s="473"/>
      <c r="WXT98" s="473"/>
      <c r="WXU98" s="473"/>
      <c r="WXV98" s="473"/>
      <c r="WXW98" s="473"/>
      <c r="WXX98" s="473"/>
      <c r="WXY98" s="473"/>
      <c r="WXZ98" s="473"/>
      <c r="WYA98" s="473"/>
      <c r="WYB98" s="473"/>
      <c r="WYC98" s="473"/>
      <c r="WYD98" s="473"/>
      <c r="WYE98" s="473"/>
      <c r="WYF98" s="473"/>
      <c r="WYG98" s="473"/>
      <c r="WYH98" s="473"/>
      <c r="WYI98" s="473"/>
      <c r="WYJ98" s="473"/>
      <c r="WYK98" s="473"/>
      <c r="WYL98" s="473"/>
      <c r="WYM98" s="473"/>
      <c r="WYN98" s="473"/>
      <c r="WYO98" s="473"/>
      <c r="WYP98" s="473"/>
      <c r="WYQ98" s="473"/>
      <c r="WYR98" s="473"/>
      <c r="WYS98" s="473"/>
      <c r="WYT98" s="473"/>
      <c r="WYU98" s="473"/>
      <c r="WYV98" s="473"/>
      <c r="WYW98" s="473"/>
      <c r="WYX98" s="473"/>
      <c r="WYY98" s="473"/>
      <c r="WYZ98" s="473"/>
      <c r="WZA98" s="473"/>
      <c r="WZB98" s="473"/>
      <c r="WZC98" s="473"/>
      <c r="WZD98" s="473"/>
      <c r="WZE98" s="473"/>
      <c r="WZF98" s="473"/>
      <c r="WZG98" s="473"/>
      <c r="WZH98" s="473"/>
      <c r="WZI98" s="473"/>
      <c r="WZJ98" s="473"/>
      <c r="WZK98" s="473"/>
      <c r="WZL98" s="473"/>
      <c r="WZM98" s="473"/>
      <c r="WZN98" s="473"/>
      <c r="WZO98" s="473"/>
      <c r="WZP98" s="473"/>
      <c r="WZQ98" s="473"/>
      <c r="WZR98" s="473"/>
      <c r="WZS98" s="473"/>
      <c r="WZT98" s="473"/>
      <c r="WZU98" s="473"/>
      <c r="WZV98" s="473"/>
      <c r="WZW98" s="473"/>
      <c r="WZX98" s="473"/>
      <c r="WZY98" s="473"/>
      <c r="WZZ98" s="473"/>
      <c r="XAA98" s="473"/>
      <c r="XAB98" s="473"/>
      <c r="XAC98" s="473"/>
      <c r="XAD98" s="473"/>
      <c r="XAE98" s="473"/>
      <c r="XAF98" s="473"/>
      <c r="XAG98" s="473"/>
      <c r="XAH98" s="473"/>
      <c r="XAI98" s="473"/>
      <c r="XAJ98" s="473"/>
      <c r="XAK98" s="473"/>
      <c r="XAL98" s="473"/>
      <c r="XAM98" s="473"/>
      <c r="XAN98" s="473"/>
      <c r="XAO98" s="473"/>
      <c r="XAP98" s="473"/>
      <c r="XAQ98" s="473"/>
      <c r="XAR98" s="473"/>
      <c r="XAS98" s="473"/>
      <c r="XAT98" s="473"/>
      <c r="XAU98" s="473"/>
      <c r="XAV98" s="473"/>
      <c r="XAW98" s="473"/>
      <c r="XAX98" s="473"/>
      <c r="XAY98" s="473"/>
      <c r="XAZ98" s="473"/>
      <c r="XBA98" s="473"/>
      <c r="XBB98" s="473"/>
      <c r="XBC98" s="473"/>
      <c r="XBD98" s="473"/>
      <c r="XBE98" s="473"/>
      <c r="XBF98" s="473"/>
      <c r="XBG98" s="473"/>
      <c r="XBH98" s="473"/>
      <c r="XBI98" s="473"/>
      <c r="XBJ98" s="473"/>
      <c r="XBK98" s="473"/>
      <c r="XBL98" s="473"/>
      <c r="XBM98" s="473"/>
      <c r="XBN98" s="473"/>
      <c r="XBO98" s="473"/>
      <c r="XBP98" s="473"/>
      <c r="XBQ98" s="473"/>
      <c r="XBR98" s="473"/>
      <c r="XBS98" s="473"/>
      <c r="XBT98" s="473"/>
    </row>
    <row r="99" spans="1:16296" ht="18.75" x14ac:dyDescent="0.2">
      <c r="A99" s="567"/>
      <c r="B99" s="566"/>
      <c r="C99" s="504"/>
      <c r="D99" s="504"/>
      <c r="E99" s="567"/>
      <c r="F99" s="567"/>
      <c r="G99" s="569"/>
      <c r="H99" s="503"/>
      <c r="I99" s="503"/>
      <c r="J99" s="503"/>
      <c r="K99" s="503"/>
      <c r="L99" s="503"/>
      <c r="M99" s="503"/>
    </row>
    <row r="100" spans="1:16296" ht="18.75" x14ac:dyDescent="0.2">
      <c r="A100" s="567"/>
      <c r="B100" s="566"/>
      <c r="C100" s="504"/>
      <c r="D100" s="504"/>
      <c r="E100" s="567"/>
      <c r="F100" s="567"/>
      <c r="G100" s="569"/>
      <c r="H100" s="569"/>
      <c r="I100" s="569"/>
      <c r="J100" s="445"/>
      <c r="K100" s="445"/>
      <c r="L100" s="445"/>
      <c r="M100" s="445"/>
    </row>
    <row r="101" spans="1:16296" ht="30.75" customHeight="1" x14ac:dyDescent="0.2">
      <c r="A101" s="567"/>
      <c r="B101" s="566"/>
      <c r="C101" s="504"/>
      <c r="D101" s="504"/>
      <c r="E101" s="567"/>
      <c r="F101" s="567"/>
      <c r="G101" s="569"/>
      <c r="H101" s="569"/>
      <c r="I101" s="569"/>
      <c r="J101" s="445"/>
      <c r="K101" s="445"/>
      <c r="L101" s="445"/>
      <c r="M101" s="445"/>
    </row>
    <row r="102" spans="1:16296" ht="18.75" x14ac:dyDescent="0.2">
      <c r="A102" s="567"/>
      <c r="B102" s="566"/>
      <c r="C102" s="504"/>
      <c r="D102" s="504"/>
      <c r="E102" s="567"/>
      <c r="F102" s="567"/>
      <c r="G102" s="569"/>
      <c r="H102" s="569"/>
      <c r="I102" s="569"/>
      <c r="J102" s="445"/>
      <c r="K102" s="445"/>
      <c r="L102" s="445"/>
      <c r="M102" s="445"/>
    </row>
    <row r="103" spans="1:16296" ht="18.75" x14ac:dyDescent="0.2">
      <c r="A103" s="567"/>
      <c r="B103" s="549"/>
      <c r="C103" s="568"/>
      <c r="D103" s="568"/>
      <c r="E103" s="569"/>
      <c r="F103" s="569"/>
      <c r="G103" s="569"/>
      <c r="H103" s="569"/>
      <c r="I103" s="569"/>
      <c r="J103" s="445"/>
      <c r="K103" s="445"/>
      <c r="L103" s="445"/>
      <c r="M103" s="445"/>
    </row>
    <row r="104" spans="1:16296" ht="19.5" x14ac:dyDescent="0.2">
      <c r="A104" s="640"/>
      <c r="B104" s="640"/>
      <c r="C104" s="640"/>
      <c r="D104" s="640"/>
      <c r="E104" s="640"/>
      <c r="F104" s="640"/>
      <c r="G104" s="640"/>
      <c r="H104" s="640"/>
      <c r="I104" s="640"/>
      <c r="J104" s="640"/>
      <c r="K104" s="640"/>
      <c r="L104" s="640"/>
      <c r="M104" s="640"/>
    </row>
    <row r="105" spans="1:16296" ht="18.75" x14ac:dyDescent="0.2">
      <c r="A105" s="567"/>
      <c r="B105" s="413"/>
      <c r="C105" s="567"/>
      <c r="D105" s="504"/>
      <c r="E105" s="567"/>
      <c r="F105" s="567"/>
      <c r="G105" s="503"/>
      <c r="H105" s="503"/>
      <c r="I105" s="503"/>
      <c r="J105" s="503"/>
      <c r="K105" s="503"/>
      <c r="L105" s="503"/>
      <c r="M105" s="503"/>
    </row>
    <row r="106" spans="1:16296" ht="18.75" x14ac:dyDescent="0.2">
      <c r="A106" s="567"/>
      <c r="B106" s="413"/>
      <c r="C106" s="567"/>
      <c r="D106" s="504"/>
      <c r="E106" s="567"/>
      <c r="F106" s="567"/>
      <c r="G106" s="503"/>
      <c r="H106" s="445"/>
      <c r="I106" s="445"/>
      <c r="J106" s="445"/>
      <c r="K106" s="445"/>
      <c r="L106" s="445"/>
      <c r="M106" s="503"/>
      <c r="N106" s="547"/>
    </row>
    <row r="107" spans="1:16296" s="474" customFormat="1" ht="18.75" x14ac:dyDescent="0.2">
      <c r="A107" s="510"/>
      <c r="B107" s="550"/>
      <c r="C107" s="551"/>
      <c r="D107" s="551"/>
      <c r="E107" s="551"/>
      <c r="F107" s="551"/>
      <c r="G107" s="551"/>
      <c r="H107" s="551"/>
      <c r="I107" s="551"/>
      <c r="J107" s="551"/>
      <c r="K107" s="551"/>
      <c r="L107" s="551"/>
      <c r="M107" s="551"/>
      <c r="N107" s="547"/>
      <c r="O107" s="547"/>
      <c r="P107" s="547"/>
      <c r="Q107" s="547"/>
      <c r="R107" s="547"/>
      <c r="S107" s="547"/>
      <c r="T107" s="547"/>
      <c r="U107" s="547"/>
      <c r="V107" s="547"/>
      <c r="W107" s="547"/>
      <c r="X107" s="548"/>
      <c r="Y107" s="547"/>
      <c r="Z107" s="547"/>
      <c r="AA107" s="547"/>
      <c r="AB107" s="547"/>
      <c r="AC107" s="547"/>
      <c r="AD107" s="547"/>
      <c r="AE107" s="547"/>
      <c r="AF107" s="547"/>
      <c r="AG107" s="547"/>
      <c r="AH107" s="547"/>
      <c r="AI107" s="547"/>
      <c r="AJ107" s="547"/>
      <c r="AK107" s="547"/>
      <c r="AL107" s="547"/>
      <c r="AM107" s="547"/>
      <c r="AN107" s="548"/>
      <c r="AO107" s="547"/>
      <c r="AP107" s="547"/>
      <c r="AQ107" s="547"/>
      <c r="AR107" s="547"/>
      <c r="AS107" s="547"/>
      <c r="AT107" s="547"/>
      <c r="AU107" s="547"/>
      <c r="AV107" s="547"/>
      <c r="AW107" s="547"/>
      <c r="AX107" s="547"/>
      <c r="AY107" s="547"/>
      <c r="AZ107" s="547"/>
      <c r="BA107" s="547"/>
      <c r="BB107" s="547"/>
      <c r="BC107" s="547"/>
      <c r="BD107" s="548"/>
      <c r="BE107" s="547"/>
      <c r="BF107" s="547"/>
      <c r="BG107" s="547"/>
      <c r="BH107" s="547"/>
      <c r="BI107" s="547"/>
      <c r="BJ107" s="547"/>
      <c r="BK107" s="547"/>
      <c r="BL107" s="547"/>
      <c r="BM107" s="547"/>
      <c r="BN107" s="547"/>
      <c r="BO107" s="547"/>
      <c r="BP107" s="547"/>
      <c r="BQ107" s="547"/>
      <c r="BR107" s="547"/>
      <c r="BS107" s="547"/>
      <c r="BT107" s="548"/>
      <c r="BU107" s="547"/>
      <c r="BV107" s="547"/>
      <c r="BW107" s="547"/>
      <c r="BX107" s="547"/>
      <c r="BY107" s="547"/>
      <c r="BZ107" s="547"/>
      <c r="CA107" s="547"/>
      <c r="CB107" s="547"/>
      <c r="CC107" s="547"/>
      <c r="CD107" s="547"/>
      <c r="CE107" s="547"/>
      <c r="CF107" s="547"/>
      <c r="CG107" s="547"/>
      <c r="CH107" s="547"/>
      <c r="CI107" s="547"/>
      <c r="CJ107" s="548"/>
      <c r="CK107" s="547"/>
      <c r="CL107" s="547"/>
      <c r="CM107" s="547"/>
      <c r="CN107" s="547"/>
      <c r="CO107" s="547"/>
      <c r="CP107" s="547"/>
      <c r="CQ107" s="547"/>
      <c r="CR107" s="547"/>
      <c r="CS107" s="547"/>
      <c r="CT107" s="547"/>
      <c r="CU107" s="547"/>
      <c r="CV107" s="547"/>
      <c r="CW107" s="547"/>
      <c r="CX107" s="547"/>
      <c r="CY107" s="547"/>
      <c r="CZ107" s="548"/>
      <c r="DA107" s="547"/>
      <c r="DB107" s="547"/>
      <c r="DC107" s="547"/>
      <c r="DD107" s="547"/>
      <c r="DE107" s="547"/>
      <c r="DF107" s="547"/>
      <c r="DG107" s="547"/>
      <c r="DH107" s="547"/>
      <c r="DI107" s="547"/>
      <c r="DJ107" s="547"/>
      <c r="DK107" s="547"/>
      <c r="DL107" s="547"/>
      <c r="DM107" s="547"/>
      <c r="DN107" s="547"/>
      <c r="DO107" s="547"/>
      <c r="DP107" s="548"/>
      <c r="DQ107" s="547"/>
      <c r="DR107" s="547"/>
      <c r="DS107" s="547"/>
      <c r="DT107" s="547"/>
      <c r="DU107" s="547"/>
      <c r="DV107" s="547"/>
      <c r="DW107" s="547"/>
      <c r="DX107" s="547"/>
      <c r="DY107" s="547"/>
      <c r="DZ107" s="547"/>
      <c r="EA107" s="547"/>
      <c r="EB107" s="547"/>
      <c r="EC107" s="547"/>
      <c r="ED107" s="547"/>
      <c r="EE107" s="547"/>
      <c r="EF107" s="548"/>
      <c r="EG107" s="547"/>
      <c r="EH107" s="547"/>
      <c r="EI107" s="547"/>
      <c r="EJ107" s="547"/>
      <c r="EK107" s="547"/>
      <c r="EL107" s="547"/>
      <c r="EM107" s="547"/>
      <c r="EN107" s="547"/>
      <c r="EO107" s="547"/>
      <c r="EP107" s="547"/>
      <c r="EQ107" s="547"/>
      <c r="ER107" s="547"/>
      <c r="ES107" s="547"/>
      <c r="ET107" s="547"/>
      <c r="EU107" s="547"/>
      <c r="EV107" s="548"/>
      <c r="EW107" s="547"/>
      <c r="EX107" s="547"/>
      <c r="EY107" s="547"/>
      <c r="EZ107" s="547"/>
      <c r="FA107" s="547"/>
      <c r="FB107" s="547"/>
      <c r="FC107" s="547"/>
      <c r="FD107" s="547"/>
      <c r="FE107" s="547"/>
      <c r="FF107" s="547"/>
      <c r="FG107" s="547"/>
      <c r="FH107" s="547"/>
      <c r="FI107" s="547"/>
      <c r="FJ107" s="547"/>
      <c r="FK107" s="547"/>
      <c r="FL107" s="548"/>
      <c r="FM107" s="547"/>
      <c r="FN107" s="547"/>
      <c r="FO107" s="547"/>
      <c r="FP107" s="547"/>
      <c r="FQ107" s="547"/>
      <c r="FR107" s="547"/>
      <c r="FS107" s="547"/>
      <c r="FT107" s="547"/>
      <c r="FU107" s="547"/>
      <c r="FV107" s="547"/>
      <c r="FW107" s="547"/>
      <c r="FX107" s="547"/>
      <c r="FY107" s="547"/>
      <c r="FZ107" s="547"/>
      <c r="GA107" s="547"/>
      <c r="GB107" s="548"/>
      <c r="GC107" s="547"/>
      <c r="GD107" s="547"/>
      <c r="GE107" s="547"/>
      <c r="GF107" s="547"/>
      <c r="GG107" s="547"/>
      <c r="GH107" s="547"/>
      <c r="GI107" s="547"/>
      <c r="GJ107" s="547"/>
      <c r="GK107" s="547"/>
      <c r="GL107" s="547"/>
      <c r="GM107" s="547"/>
      <c r="GN107" s="547"/>
      <c r="GO107" s="547"/>
      <c r="GP107" s="547"/>
      <c r="GQ107" s="547"/>
      <c r="GR107" s="548"/>
      <c r="GS107" s="547"/>
      <c r="GT107" s="547"/>
      <c r="GU107" s="547"/>
      <c r="GV107" s="547"/>
      <c r="GW107" s="547"/>
      <c r="GX107" s="547"/>
      <c r="GY107" s="547"/>
      <c r="GZ107" s="547"/>
      <c r="HA107" s="547"/>
      <c r="HB107" s="547"/>
      <c r="HC107" s="547"/>
      <c r="HD107" s="547"/>
      <c r="HE107" s="547"/>
      <c r="HF107" s="547"/>
      <c r="HG107" s="547"/>
      <c r="HH107" s="548"/>
      <c r="HI107" s="547"/>
      <c r="HJ107" s="547"/>
      <c r="HK107" s="547"/>
      <c r="HL107" s="547"/>
      <c r="HM107" s="547"/>
      <c r="HN107" s="547"/>
      <c r="HO107" s="547"/>
      <c r="HP107" s="547"/>
      <c r="HQ107" s="547"/>
      <c r="HR107" s="547"/>
      <c r="HS107" s="547"/>
      <c r="HT107" s="547"/>
      <c r="HU107" s="547"/>
      <c r="HV107" s="547"/>
      <c r="HW107" s="547"/>
      <c r="HX107" s="548"/>
      <c r="HY107" s="547"/>
      <c r="HZ107" s="547"/>
      <c r="IA107" s="547"/>
      <c r="IB107" s="547"/>
      <c r="IC107" s="547"/>
      <c r="ID107" s="547"/>
      <c r="IE107" s="547"/>
      <c r="IF107" s="547"/>
      <c r="IG107" s="547"/>
      <c r="IH107" s="547"/>
      <c r="II107" s="547"/>
      <c r="IJ107" s="547"/>
      <c r="IK107" s="547"/>
      <c r="IL107" s="547"/>
      <c r="IM107" s="547"/>
      <c r="IN107" s="548"/>
      <c r="IO107" s="547"/>
      <c r="IP107" s="547"/>
      <c r="IQ107" s="547"/>
      <c r="IR107" s="547"/>
      <c r="IS107" s="547"/>
      <c r="IT107" s="547"/>
      <c r="IU107" s="547"/>
      <c r="IV107" s="547"/>
      <c r="IW107" s="547"/>
      <c r="IX107" s="547"/>
      <c r="IY107" s="547"/>
      <c r="IZ107" s="547"/>
      <c r="JA107" s="547"/>
      <c r="JB107" s="547"/>
      <c r="JC107" s="547"/>
      <c r="JD107" s="548"/>
      <c r="JE107" s="547"/>
      <c r="JF107" s="547"/>
      <c r="JG107" s="547"/>
      <c r="JH107" s="547"/>
      <c r="JI107" s="547"/>
      <c r="JJ107" s="547"/>
      <c r="JK107" s="547"/>
      <c r="JL107" s="547"/>
      <c r="JM107" s="547"/>
      <c r="JN107" s="547"/>
      <c r="JO107" s="547"/>
      <c r="JP107" s="547"/>
      <c r="JQ107" s="547"/>
      <c r="JR107" s="547"/>
      <c r="JS107" s="547"/>
      <c r="JT107" s="548"/>
      <c r="JU107" s="547"/>
      <c r="JV107" s="547"/>
      <c r="JW107" s="547"/>
      <c r="JX107" s="547"/>
      <c r="JY107" s="547"/>
      <c r="JZ107" s="547"/>
      <c r="KA107" s="547"/>
      <c r="KB107" s="547"/>
      <c r="KC107" s="547"/>
      <c r="KD107" s="547"/>
      <c r="KE107" s="547"/>
      <c r="KF107" s="547"/>
      <c r="KG107" s="547"/>
      <c r="KH107" s="547"/>
      <c r="KI107" s="547"/>
      <c r="KJ107" s="548"/>
      <c r="KK107" s="547"/>
      <c r="KL107" s="547"/>
      <c r="KM107" s="547"/>
      <c r="KN107" s="547"/>
      <c r="KO107" s="547"/>
      <c r="KP107" s="547"/>
      <c r="KQ107" s="547"/>
      <c r="KR107" s="547"/>
      <c r="KS107" s="547"/>
      <c r="KT107" s="547"/>
      <c r="KU107" s="547"/>
      <c r="KV107" s="547"/>
      <c r="KW107" s="547"/>
      <c r="KX107" s="547"/>
      <c r="KY107" s="547"/>
      <c r="KZ107" s="548"/>
      <c r="LA107" s="547"/>
      <c r="LB107" s="547"/>
      <c r="LC107" s="547"/>
      <c r="LD107" s="547"/>
      <c r="LE107" s="547"/>
      <c r="LF107" s="547"/>
      <c r="LG107" s="547"/>
      <c r="LH107" s="547"/>
      <c r="LI107" s="547"/>
      <c r="LJ107" s="547"/>
      <c r="LK107" s="547"/>
      <c r="LL107" s="547"/>
      <c r="LM107" s="547"/>
      <c r="LN107" s="547"/>
      <c r="LO107" s="547"/>
      <c r="LP107" s="548"/>
      <c r="LQ107" s="547"/>
      <c r="LR107" s="547"/>
      <c r="LS107" s="547"/>
      <c r="LT107" s="547"/>
      <c r="LU107" s="547"/>
      <c r="LV107" s="547"/>
      <c r="LW107" s="547"/>
      <c r="LX107" s="547"/>
      <c r="LY107" s="547"/>
      <c r="LZ107" s="547"/>
      <c r="MA107" s="547"/>
      <c r="MB107" s="547"/>
      <c r="MC107" s="547"/>
      <c r="MD107" s="547"/>
      <c r="ME107" s="547"/>
      <c r="MF107" s="548"/>
      <c r="MG107" s="547"/>
      <c r="MH107" s="547"/>
      <c r="MI107" s="547"/>
      <c r="MJ107" s="547"/>
      <c r="MK107" s="547"/>
      <c r="ML107" s="547"/>
      <c r="MM107" s="547"/>
      <c r="MN107" s="547"/>
      <c r="MO107" s="547"/>
      <c r="MP107" s="547"/>
      <c r="MQ107" s="547"/>
      <c r="MR107" s="547"/>
      <c r="MS107" s="547"/>
      <c r="MT107" s="547"/>
      <c r="MU107" s="547"/>
      <c r="MV107" s="548"/>
      <c r="MW107" s="547"/>
      <c r="MX107" s="547"/>
      <c r="MY107" s="547"/>
      <c r="MZ107" s="547"/>
      <c r="NA107" s="547"/>
      <c r="NB107" s="547"/>
      <c r="NC107" s="547"/>
      <c r="ND107" s="547"/>
      <c r="NE107" s="547"/>
      <c r="NF107" s="547"/>
      <c r="NG107" s="547"/>
      <c r="NH107" s="547"/>
      <c r="NI107" s="547"/>
      <c r="NJ107" s="547"/>
      <c r="NK107" s="547"/>
      <c r="NL107" s="548"/>
      <c r="NM107" s="547"/>
      <c r="NN107" s="547"/>
      <c r="NO107" s="547"/>
      <c r="NP107" s="547"/>
      <c r="NQ107" s="547"/>
      <c r="NR107" s="547"/>
      <c r="NS107" s="547"/>
      <c r="NT107" s="547"/>
      <c r="NU107" s="547"/>
      <c r="NV107" s="547"/>
      <c r="NW107" s="547"/>
      <c r="NX107" s="547"/>
      <c r="NY107" s="547"/>
      <c r="NZ107" s="547"/>
      <c r="OA107" s="547"/>
      <c r="OB107" s="548"/>
      <c r="OC107" s="547"/>
      <c r="OD107" s="547"/>
      <c r="OE107" s="547"/>
      <c r="OF107" s="547"/>
      <c r="OG107" s="547"/>
      <c r="OH107" s="547"/>
      <c r="OI107" s="547"/>
      <c r="OJ107" s="547"/>
      <c r="OK107" s="547"/>
      <c r="OL107" s="547"/>
      <c r="OM107" s="547"/>
      <c r="ON107" s="547"/>
      <c r="OO107" s="547"/>
      <c r="OP107" s="547"/>
      <c r="OQ107" s="547"/>
      <c r="OR107" s="548"/>
      <c r="OS107" s="547"/>
      <c r="OT107" s="547"/>
      <c r="OU107" s="547"/>
      <c r="OV107" s="547"/>
      <c r="OW107" s="547"/>
      <c r="OX107" s="547"/>
      <c r="OY107" s="547"/>
      <c r="OZ107" s="547"/>
      <c r="PA107" s="547"/>
      <c r="PB107" s="547"/>
      <c r="PC107" s="547"/>
      <c r="PD107" s="547"/>
      <c r="PE107" s="547"/>
      <c r="PF107" s="547"/>
      <c r="PG107" s="547"/>
      <c r="PH107" s="548"/>
      <c r="PI107" s="547"/>
      <c r="PJ107" s="547"/>
      <c r="PK107" s="547"/>
      <c r="PL107" s="547"/>
      <c r="PM107" s="547"/>
      <c r="PN107" s="547"/>
      <c r="PO107" s="547"/>
      <c r="PP107" s="547"/>
      <c r="PQ107" s="547"/>
      <c r="PR107" s="547"/>
      <c r="PS107" s="547"/>
      <c r="PT107" s="547"/>
      <c r="PU107" s="547"/>
      <c r="PV107" s="547"/>
      <c r="PW107" s="547"/>
      <c r="PX107" s="548"/>
      <c r="PY107" s="547"/>
      <c r="PZ107" s="547"/>
      <c r="QA107" s="547"/>
      <c r="QB107" s="547"/>
      <c r="QC107" s="547"/>
      <c r="QD107" s="547"/>
      <c r="QE107" s="547"/>
      <c r="QF107" s="547"/>
      <c r="QG107" s="547"/>
      <c r="QH107" s="547"/>
      <c r="QI107" s="547"/>
      <c r="QJ107" s="547"/>
      <c r="QK107" s="547"/>
      <c r="QL107" s="547"/>
      <c r="QM107" s="547"/>
      <c r="QN107" s="548"/>
      <c r="QO107" s="547"/>
      <c r="QP107" s="547"/>
      <c r="QQ107" s="547"/>
      <c r="QR107" s="547"/>
      <c r="QS107" s="547"/>
      <c r="QT107" s="547"/>
      <c r="QU107" s="547"/>
      <c r="QV107" s="547"/>
      <c r="QW107" s="547"/>
      <c r="QX107" s="547"/>
      <c r="QY107" s="547"/>
      <c r="QZ107" s="547"/>
      <c r="RA107" s="547"/>
      <c r="RB107" s="547"/>
      <c r="RC107" s="547"/>
      <c r="RD107" s="548"/>
      <c r="RE107" s="547"/>
      <c r="RF107" s="547"/>
      <c r="RG107" s="547"/>
      <c r="RH107" s="547"/>
      <c r="RI107" s="547"/>
      <c r="RJ107" s="547"/>
      <c r="RK107" s="547"/>
      <c r="RL107" s="547"/>
      <c r="RM107" s="547"/>
      <c r="RN107" s="547"/>
      <c r="RO107" s="547"/>
      <c r="RP107" s="547"/>
      <c r="RQ107" s="547"/>
      <c r="RR107" s="547"/>
      <c r="RS107" s="547"/>
      <c r="RT107" s="548"/>
      <c r="RU107" s="547"/>
      <c r="RV107" s="547"/>
      <c r="RW107" s="547"/>
      <c r="RX107" s="547"/>
      <c r="RY107" s="547"/>
      <c r="RZ107" s="547"/>
      <c r="SA107" s="547"/>
      <c r="SB107" s="547"/>
      <c r="SC107" s="547"/>
      <c r="SD107" s="547"/>
      <c r="SE107" s="547"/>
      <c r="SF107" s="547"/>
      <c r="SG107" s="547"/>
      <c r="SH107" s="547"/>
      <c r="SI107" s="547"/>
      <c r="SJ107" s="548"/>
      <c r="SK107" s="547"/>
      <c r="SL107" s="547"/>
      <c r="SM107" s="547"/>
      <c r="SN107" s="547"/>
      <c r="SO107" s="547"/>
      <c r="SP107" s="547"/>
      <c r="SQ107" s="547"/>
      <c r="SR107" s="547"/>
      <c r="SS107" s="547"/>
      <c r="ST107" s="547"/>
      <c r="SU107" s="547"/>
      <c r="SV107" s="547"/>
      <c r="SW107" s="547"/>
      <c r="SX107" s="547"/>
      <c r="SY107" s="547"/>
      <c r="SZ107" s="548"/>
      <c r="TA107" s="547"/>
      <c r="TB107" s="547"/>
      <c r="TC107" s="547"/>
      <c r="TD107" s="547"/>
      <c r="TE107" s="547"/>
      <c r="TF107" s="547"/>
      <c r="TG107" s="547"/>
      <c r="TH107" s="547"/>
      <c r="TI107" s="547"/>
      <c r="TJ107" s="547"/>
      <c r="TK107" s="547"/>
      <c r="TL107" s="547"/>
      <c r="TM107" s="547"/>
      <c r="TN107" s="547"/>
      <c r="TO107" s="547"/>
      <c r="TP107" s="548"/>
      <c r="TQ107" s="547"/>
      <c r="TR107" s="547"/>
      <c r="TS107" s="547"/>
      <c r="TT107" s="547"/>
      <c r="TU107" s="547"/>
      <c r="TV107" s="547"/>
      <c r="TW107" s="547"/>
      <c r="TX107" s="547"/>
      <c r="TY107" s="547"/>
      <c r="TZ107" s="547"/>
      <c r="UA107" s="547"/>
      <c r="UB107" s="547"/>
      <c r="UC107" s="547"/>
      <c r="UD107" s="547"/>
      <c r="UE107" s="547"/>
      <c r="UF107" s="548"/>
      <c r="UG107" s="547"/>
      <c r="UH107" s="547"/>
      <c r="UI107" s="547"/>
      <c r="UJ107" s="547"/>
      <c r="UK107" s="547"/>
      <c r="UL107" s="547"/>
      <c r="UM107" s="547"/>
      <c r="UN107" s="547"/>
      <c r="UO107" s="547"/>
      <c r="UP107" s="547"/>
      <c r="UQ107" s="547"/>
      <c r="UR107" s="547"/>
      <c r="US107" s="547"/>
      <c r="UT107" s="547"/>
      <c r="UU107" s="547"/>
      <c r="UV107" s="548"/>
      <c r="UW107" s="547"/>
      <c r="UX107" s="547"/>
      <c r="UY107" s="547"/>
      <c r="UZ107" s="547"/>
      <c r="VA107" s="547"/>
      <c r="VB107" s="547"/>
      <c r="VC107" s="547"/>
      <c r="VD107" s="547"/>
      <c r="VE107" s="547"/>
      <c r="VF107" s="547"/>
      <c r="VG107" s="547"/>
      <c r="VH107" s="547"/>
      <c r="VI107" s="547"/>
      <c r="VJ107" s="547"/>
      <c r="VK107" s="547"/>
      <c r="VL107" s="548"/>
      <c r="VM107" s="547"/>
      <c r="VN107" s="547"/>
      <c r="VO107" s="547"/>
      <c r="VP107" s="547"/>
      <c r="VQ107" s="547"/>
      <c r="VR107" s="547"/>
      <c r="VS107" s="547"/>
      <c r="VT107" s="547"/>
      <c r="VU107" s="547"/>
      <c r="VV107" s="547"/>
      <c r="VW107" s="547"/>
      <c r="VX107" s="547"/>
      <c r="VY107" s="547"/>
      <c r="VZ107" s="547"/>
      <c r="WA107" s="547"/>
      <c r="WB107" s="548"/>
      <c r="WC107" s="547"/>
      <c r="WD107" s="547"/>
      <c r="WE107" s="547"/>
      <c r="WF107" s="547"/>
      <c r="WG107" s="547"/>
      <c r="WH107" s="547"/>
      <c r="WI107" s="547"/>
      <c r="WJ107" s="547"/>
      <c r="WK107" s="547"/>
      <c r="WL107" s="547"/>
      <c r="WM107" s="547"/>
      <c r="WN107" s="547"/>
      <c r="WO107" s="547"/>
      <c r="WP107" s="547"/>
      <c r="WQ107" s="547"/>
      <c r="WR107" s="548"/>
      <c r="WS107" s="547"/>
      <c r="WT107" s="547"/>
      <c r="WU107" s="547"/>
      <c r="WV107" s="547"/>
      <c r="WW107" s="547"/>
      <c r="WX107" s="547"/>
      <c r="WY107" s="547"/>
      <c r="WZ107" s="547"/>
      <c r="XA107" s="547"/>
      <c r="XB107" s="547"/>
      <c r="XC107" s="547"/>
      <c r="XD107" s="547"/>
      <c r="XE107" s="547"/>
      <c r="XF107" s="547"/>
      <c r="XG107" s="547"/>
      <c r="XH107" s="548"/>
      <c r="XI107" s="547"/>
      <c r="XJ107" s="547"/>
      <c r="XK107" s="547"/>
      <c r="XL107" s="547"/>
      <c r="XM107" s="547"/>
      <c r="XN107" s="547"/>
      <c r="XO107" s="547"/>
      <c r="XP107" s="547"/>
      <c r="XQ107" s="547"/>
      <c r="XR107" s="547"/>
      <c r="XS107" s="547"/>
      <c r="XT107" s="547"/>
      <c r="XU107" s="547"/>
      <c r="XV107" s="547"/>
      <c r="XW107" s="547"/>
      <c r="XX107" s="548"/>
      <c r="XY107" s="547"/>
      <c r="XZ107" s="547"/>
      <c r="YA107" s="547"/>
      <c r="YB107" s="547"/>
      <c r="YC107" s="547"/>
      <c r="YD107" s="547"/>
      <c r="YE107" s="547"/>
      <c r="YF107" s="547"/>
      <c r="YG107" s="547"/>
      <c r="YH107" s="547"/>
      <c r="YI107" s="547"/>
      <c r="YJ107" s="547"/>
      <c r="YK107" s="547"/>
      <c r="YL107" s="547"/>
      <c r="YM107" s="547"/>
      <c r="YN107" s="548"/>
      <c r="YO107" s="547"/>
      <c r="YP107" s="547"/>
      <c r="YQ107" s="547"/>
      <c r="YR107" s="547"/>
      <c r="YS107" s="547"/>
      <c r="YT107" s="547"/>
      <c r="YU107" s="547"/>
      <c r="YV107" s="547"/>
      <c r="YW107" s="547"/>
      <c r="YX107" s="547"/>
      <c r="YY107" s="547"/>
      <c r="YZ107" s="547"/>
      <c r="ZA107" s="547"/>
      <c r="ZB107" s="547"/>
      <c r="ZC107" s="547"/>
      <c r="ZD107" s="548"/>
      <c r="ZE107" s="547"/>
      <c r="ZF107" s="547"/>
      <c r="ZG107" s="547"/>
      <c r="ZH107" s="547"/>
      <c r="ZI107" s="547"/>
      <c r="ZJ107" s="547"/>
      <c r="ZK107" s="547"/>
      <c r="ZL107" s="547"/>
      <c r="ZM107" s="547"/>
      <c r="ZN107" s="547"/>
      <c r="ZO107" s="547"/>
      <c r="ZP107" s="547"/>
      <c r="ZQ107" s="547"/>
      <c r="ZR107" s="547"/>
      <c r="ZS107" s="547"/>
      <c r="ZT107" s="548"/>
      <c r="ZU107" s="547"/>
      <c r="ZV107" s="547"/>
      <c r="ZW107" s="547"/>
      <c r="ZX107" s="547"/>
      <c r="ZY107" s="547"/>
      <c r="ZZ107" s="547"/>
      <c r="AAA107" s="547"/>
      <c r="AAB107" s="547"/>
      <c r="AAC107" s="547"/>
      <c r="AAD107" s="547"/>
      <c r="AAE107" s="547"/>
      <c r="AAF107" s="547"/>
      <c r="AAG107" s="547"/>
      <c r="AAH107" s="547"/>
      <c r="AAI107" s="547"/>
      <c r="AAJ107" s="548"/>
      <c r="AAK107" s="547"/>
      <c r="AAL107" s="547"/>
      <c r="AAM107" s="547"/>
      <c r="AAN107" s="547"/>
      <c r="AAO107" s="547"/>
      <c r="AAP107" s="547"/>
      <c r="AAQ107" s="547"/>
      <c r="AAR107" s="547"/>
      <c r="AAS107" s="547"/>
      <c r="AAT107" s="547"/>
      <c r="AAU107" s="547"/>
      <c r="AAV107" s="547"/>
      <c r="AAW107" s="547"/>
      <c r="AAX107" s="547"/>
      <c r="AAY107" s="547"/>
      <c r="AAZ107" s="548"/>
      <c r="ABA107" s="547"/>
      <c r="ABB107" s="547"/>
      <c r="ABC107" s="547"/>
      <c r="ABD107" s="547"/>
      <c r="ABE107" s="547"/>
      <c r="ABF107" s="547"/>
      <c r="ABG107" s="547"/>
      <c r="ABH107" s="547"/>
      <c r="ABI107" s="547"/>
      <c r="ABJ107" s="547"/>
      <c r="ABK107" s="547"/>
      <c r="ABL107" s="547"/>
      <c r="ABM107" s="547"/>
      <c r="ABN107" s="547"/>
      <c r="ABO107" s="547"/>
      <c r="ABP107" s="548"/>
      <c r="ABQ107" s="547"/>
      <c r="ABR107" s="547"/>
      <c r="ABS107" s="547"/>
      <c r="ABT107" s="547"/>
      <c r="ABU107" s="547"/>
      <c r="ABV107" s="547"/>
      <c r="ABW107" s="547"/>
      <c r="ABX107" s="547"/>
      <c r="ABY107" s="547"/>
      <c r="ABZ107" s="547"/>
      <c r="ACA107" s="547"/>
      <c r="ACB107" s="547"/>
      <c r="ACC107" s="547"/>
      <c r="ACD107" s="547"/>
      <c r="ACE107" s="547"/>
      <c r="ACF107" s="548"/>
      <c r="ACG107" s="547"/>
      <c r="ACH107" s="547"/>
      <c r="ACI107" s="547"/>
      <c r="ACJ107" s="547"/>
      <c r="ACK107" s="547"/>
      <c r="ACL107" s="547"/>
      <c r="ACM107" s="547"/>
      <c r="ACN107" s="547"/>
      <c r="ACO107" s="547"/>
      <c r="ACP107" s="547"/>
      <c r="ACQ107" s="547"/>
      <c r="ACR107" s="547"/>
      <c r="ACS107" s="547"/>
      <c r="ACT107" s="547"/>
      <c r="ACU107" s="547"/>
      <c r="ACV107" s="548"/>
      <c r="ACW107" s="547"/>
      <c r="ACX107" s="547"/>
      <c r="ACY107" s="547"/>
      <c r="ACZ107" s="547"/>
      <c r="ADA107" s="547"/>
      <c r="ADB107" s="547"/>
      <c r="ADC107" s="547"/>
      <c r="ADD107" s="547"/>
      <c r="ADE107" s="547"/>
      <c r="ADF107" s="547"/>
      <c r="ADG107" s="547"/>
      <c r="ADH107" s="547"/>
      <c r="ADI107" s="547"/>
      <c r="ADJ107" s="547"/>
      <c r="ADK107" s="547"/>
      <c r="ADL107" s="548"/>
      <c r="ADM107" s="547"/>
      <c r="ADN107" s="547"/>
      <c r="ADO107" s="547"/>
      <c r="ADP107" s="547"/>
      <c r="ADQ107" s="547"/>
      <c r="ADR107" s="547"/>
      <c r="ADS107" s="547"/>
      <c r="ADT107" s="547"/>
      <c r="ADU107" s="547"/>
      <c r="ADV107" s="547"/>
      <c r="ADW107" s="547"/>
      <c r="ADX107" s="547"/>
      <c r="ADY107" s="547"/>
      <c r="ADZ107" s="547"/>
      <c r="AEA107" s="547"/>
      <c r="AEB107" s="548"/>
      <c r="AEC107" s="547"/>
      <c r="AED107" s="547"/>
      <c r="AEE107" s="547"/>
      <c r="AEF107" s="547"/>
      <c r="AEG107" s="547"/>
      <c r="AEH107" s="547"/>
      <c r="AEI107" s="547"/>
      <c r="AEJ107" s="547"/>
      <c r="AEK107" s="547"/>
      <c r="AEL107" s="547"/>
      <c r="AEM107" s="547"/>
      <c r="AEN107" s="547"/>
      <c r="AEO107" s="547"/>
      <c r="AEP107" s="547"/>
      <c r="AEQ107" s="547"/>
      <c r="AER107" s="548"/>
      <c r="AES107" s="547"/>
      <c r="AET107" s="547"/>
      <c r="AEU107" s="547"/>
      <c r="AEV107" s="547"/>
      <c r="AEW107" s="547"/>
      <c r="AEX107" s="547"/>
      <c r="AEY107" s="547"/>
      <c r="AEZ107" s="547"/>
      <c r="AFA107" s="547"/>
      <c r="AFB107" s="547"/>
      <c r="AFC107" s="547"/>
      <c r="AFD107" s="547"/>
      <c r="AFE107" s="547"/>
      <c r="AFF107" s="547"/>
      <c r="AFG107" s="547"/>
      <c r="AFH107" s="548"/>
      <c r="AFI107" s="547"/>
      <c r="AFJ107" s="547"/>
      <c r="AFK107" s="547"/>
      <c r="AFL107" s="547"/>
      <c r="AFM107" s="547"/>
      <c r="AFN107" s="547"/>
      <c r="AFO107" s="547"/>
      <c r="AFP107" s="547"/>
      <c r="AFQ107" s="547"/>
      <c r="AFR107" s="547"/>
      <c r="AFS107" s="547"/>
      <c r="AFT107" s="547"/>
      <c r="AFU107" s="547"/>
      <c r="AFV107" s="547"/>
      <c r="AFW107" s="547"/>
      <c r="AFX107" s="548"/>
      <c r="AFY107" s="547"/>
      <c r="AFZ107" s="547"/>
      <c r="AGA107" s="547"/>
      <c r="AGB107" s="547"/>
      <c r="AGC107" s="547"/>
      <c r="AGD107" s="547"/>
      <c r="AGE107" s="547"/>
      <c r="AGF107" s="547"/>
      <c r="AGG107" s="547"/>
      <c r="AGH107" s="547"/>
      <c r="AGI107" s="547"/>
      <c r="AGJ107" s="547"/>
      <c r="AGK107" s="547"/>
      <c r="AGL107" s="547"/>
      <c r="AGM107" s="547"/>
      <c r="AGN107" s="548"/>
      <c r="AGO107" s="547"/>
      <c r="AGP107" s="547"/>
      <c r="AGQ107" s="547"/>
      <c r="AGR107" s="547"/>
      <c r="AGS107" s="547"/>
      <c r="AGT107" s="547"/>
      <c r="AGU107" s="547"/>
      <c r="AGV107" s="547"/>
      <c r="AGW107" s="547"/>
      <c r="AGX107" s="547"/>
      <c r="AGY107" s="547"/>
      <c r="AGZ107" s="547"/>
      <c r="AHA107" s="547"/>
      <c r="AHB107" s="547"/>
      <c r="AHC107" s="547"/>
      <c r="AHD107" s="548"/>
      <c r="AHE107" s="547"/>
      <c r="AHF107" s="547"/>
      <c r="AHG107" s="547"/>
      <c r="AHH107" s="547"/>
      <c r="AHI107" s="547"/>
      <c r="AHJ107" s="547"/>
      <c r="AHK107" s="547"/>
      <c r="AHL107" s="547"/>
      <c r="AHM107" s="547"/>
      <c r="AHN107" s="547"/>
      <c r="AHO107" s="547"/>
      <c r="AHP107" s="547"/>
      <c r="AHQ107" s="547"/>
      <c r="AHR107" s="547"/>
      <c r="AHS107" s="547"/>
      <c r="AHT107" s="548"/>
      <c r="AHU107" s="547"/>
      <c r="AHV107" s="547"/>
      <c r="AHW107" s="547"/>
      <c r="AHX107" s="547"/>
      <c r="AHY107" s="547"/>
      <c r="AHZ107" s="547"/>
      <c r="AIA107" s="547"/>
      <c r="AIB107" s="547"/>
      <c r="AIC107" s="547"/>
      <c r="AID107" s="547"/>
      <c r="AIE107" s="547"/>
      <c r="AIF107" s="547"/>
      <c r="AIG107" s="547"/>
      <c r="AIH107" s="547"/>
      <c r="AII107" s="547"/>
      <c r="AIJ107" s="548"/>
      <c r="AIK107" s="547"/>
      <c r="AIL107" s="547"/>
      <c r="AIM107" s="547"/>
      <c r="AIN107" s="547"/>
      <c r="AIO107" s="547"/>
      <c r="AIP107" s="547"/>
      <c r="AIQ107" s="547"/>
      <c r="AIR107" s="547"/>
      <c r="AIS107" s="547"/>
      <c r="AIT107" s="547"/>
      <c r="AIU107" s="547"/>
      <c r="AIV107" s="547"/>
      <c r="AIW107" s="547"/>
      <c r="AIX107" s="547"/>
      <c r="AIY107" s="547"/>
      <c r="AIZ107" s="548"/>
      <c r="AJA107" s="547"/>
      <c r="AJB107" s="547"/>
      <c r="AJC107" s="547"/>
      <c r="AJD107" s="547"/>
      <c r="AJE107" s="547"/>
      <c r="AJF107" s="547"/>
      <c r="AJG107" s="547"/>
      <c r="AJH107" s="547"/>
      <c r="AJI107" s="547"/>
      <c r="AJJ107" s="547"/>
      <c r="AJK107" s="547"/>
      <c r="AJL107" s="547"/>
      <c r="AJM107" s="547"/>
      <c r="AJN107" s="547"/>
      <c r="AJO107" s="547"/>
      <c r="AJP107" s="548"/>
      <c r="AJQ107" s="547"/>
      <c r="AJR107" s="547"/>
      <c r="AJS107" s="547"/>
      <c r="AJT107" s="547"/>
      <c r="AJU107" s="547"/>
      <c r="AJV107" s="547"/>
      <c r="AJW107" s="547"/>
      <c r="AJX107" s="547"/>
      <c r="AJY107" s="547"/>
      <c r="AJZ107" s="547"/>
      <c r="AKA107" s="547"/>
      <c r="AKB107" s="547"/>
      <c r="AKC107" s="547"/>
      <c r="AKD107" s="547"/>
      <c r="AKE107" s="547"/>
      <c r="AKF107" s="548"/>
      <c r="AKG107" s="547"/>
      <c r="AKH107" s="547"/>
      <c r="AKI107" s="547"/>
      <c r="AKJ107" s="547"/>
      <c r="AKK107" s="547"/>
      <c r="AKL107" s="547"/>
      <c r="AKM107" s="547"/>
      <c r="AKN107" s="547"/>
      <c r="AKO107" s="547"/>
      <c r="AKP107" s="547"/>
      <c r="AKQ107" s="547"/>
      <c r="AKR107" s="547"/>
      <c r="AKS107" s="547"/>
      <c r="AKT107" s="547"/>
      <c r="AKU107" s="547"/>
      <c r="AKV107" s="548"/>
      <c r="AKW107" s="547"/>
      <c r="AKX107" s="547"/>
      <c r="AKY107" s="547"/>
      <c r="AKZ107" s="547"/>
      <c r="ALA107" s="547"/>
      <c r="ALB107" s="547"/>
      <c r="ALC107" s="547"/>
      <c r="ALD107" s="547"/>
      <c r="ALE107" s="547"/>
      <c r="ALF107" s="547"/>
      <c r="ALG107" s="547"/>
      <c r="ALH107" s="547"/>
      <c r="ALI107" s="547"/>
      <c r="ALJ107" s="547"/>
      <c r="ALK107" s="547"/>
      <c r="ALL107" s="548"/>
      <c r="ALM107" s="547"/>
      <c r="ALN107" s="547"/>
      <c r="ALO107" s="547"/>
      <c r="ALP107" s="547"/>
      <c r="ALQ107" s="547"/>
      <c r="ALR107" s="547"/>
      <c r="ALS107" s="547"/>
      <c r="ALT107" s="547"/>
      <c r="ALU107" s="547"/>
      <c r="ALV107" s="547"/>
      <c r="ALW107" s="547"/>
      <c r="ALX107" s="547"/>
      <c r="ALY107" s="547"/>
      <c r="ALZ107" s="547"/>
      <c r="AMA107" s="547"/>
      <c r="AMB107" s="548"/>
      <c r="AMC107" s="547"/>
      <c r="AMD107" s="547"/>
      <c r="AME107" s="547"/>
      <c r="AMF107" s="547"/>
      <c r="AMG107" s="547"/>
      <c r="AMH107" s="547"/>
      <c r="AMI107" s="547"/>
      <c r="AMJ107" s="547"/>
      <c r="AMK107" s="547"/>
      <c r="AML107" s="547"/>
      <c r="AMM107" s="547"/>
      <c r="AMN107" s="547"/>
      <c r="AMO107" s="547"/>
      <c r="AMP107" s="547"/>
      <c r="AMQ107" s="547"/>
      <c r="AMR107" s="548"/>
      <c r="AMS107" s="547"/>
      <c r="AMT107" s="547"/>
      <c r="AMU107" s="547"/>
      <c r="AMV107" s="547"/>
      <c r="AMW107" s="547"/>
      <c r="AMX107" s="547"/>
      <c r="AMY107" s="547"/>
      <c r="AMZ107" s="547"/>
      <c r="ANA107" s="547"/>
      <c r="ANB107" s="547"/>
      <c r="ANC107" s="547"/>
      <c r="AND107" s="547"/>
      <c r="ANE107" s="547"/>
      <c r="ANF107" s="547"/>
      <c r="ANG107" s="547"/>
      <c r="ANH107" s="548"/>
      <c r="ANI107" s="547"/>
      <c r="ANJ107" s="547"/>
      <c r="ANK107" s="547"/>
      <c r="ANL107" s="547"/>
      <c r="ANM107" s="547"/>
      <c r="ANN107" s="547"/>
      <c r="ANO107" s="547"/>
      <c r="ANP107" s="547"/>
      <c r="ANQ107" s="547"/>
      <c r="ANR107" s="547"/>
      <c r="ANS107" s="547"/>
      <c r="ANT107" s="547"/>
      <c r="ANU107" s="547"/>
      <c r="ANV107" s="547"/>
      <c r="ANW107" s="547"/>
      <c r="ANX107" s="548"/>
      <c r="ANY107" s="547"/>
      <c r="ANZ107" s="547"/>
      <c r="AOA107" s="547"/>
      <c r="AOB107" s="547"/>
      <c r="AOC107" s="547"/>
      <c r="AOD107" s="547"/>
      <c r="AOE107" s="547"/>
      <c r="AOF107" s="547"/>
      <c r="AOG107" s="547"/>
      <c r="AOH107" s="547"/>
      <c r="AOI107" s="547"/>
      <c r="AOJ107" s="547"/>
      <c r="AOK107" s="547"/>
      <c r="AOL107" s="547"/>
      <c r="AOM107" s="547"/>
      <c r="AON107" s="548"/>
      <c r="AOO107" s="547"/>
      <c r="AOP107" s="547"/>
      <c r="AOQ107" s="547"/>
      <c r="AOR107" s="547"/>
      <c r="AOS107" s="547"/>
      <c r="AOT107" s="547"/>
      <c r="AOU107" s="547"/>
      <c r="AOV107" s="547"/>
      <c r="AOW107" s="547"/>
      <c r="AOX107" s="547"/>
      <c r="AOY107" s="547"/>
      <c r="AOZ107" s="547"/>
      <c r="APA107" s="547"/>
      <c r="APB107" s="547"/>
      <c r="APC107" s="547"/>
      <c r="APD107" s="548"/>
      <c r="APE107" s="547"/>
      <c r="APF107" s="547"/>
      <c r="APG107" s="547"/>
      <c r="APH107" s="547"/>
      <c r="API107" s="547"/>
      <c r="APJ107" s="547"/>
      <c r="APK107" s="547"/>
      <c r="APL107" s="547"/>
      <c r="APM107" s="547"/>
      <c r="APN107" s="547"/>
      <c r="APO107" s="547"/>
      <c r="APP107" s="547"/>
      <c r="APQ107" s="547"/>
      <c r="APR107" s="547"/>
      <c r="APS107" s="547"/>
      <c r="APT107" s="548"/>
      <c r="APU107" s="547"/>
      <c r="APV107" s="547"/>
      <c r="APW107" s="547"/>
      <c r="APX107" s="547"/>
      <c r="APY107" s="547"/>
      <c r="APZ107" s="547"/>
      <c r="AQA107" s="547"/>
      <c r="AQB107" s="547"/>
      <c r="AQC107" s="547"/>
      <c r="AQD107" s="547"/>
      <c r="AQE107" s="547"/>
      <c r="AQF107" s="547"/>
      <c r="AQG107" s="547"/>
      <c r="AQH107" s="547"/>
      <c r="AQI107" s="547"/>
      <c r="AQJ107" s="548"/>
      <c r="AQK107" s="547"/>
      <c r="AQL107" s="547"/>
      <c r="AQM107" s="547"/>
      <c r="AQN107" s="547"/>
      <c r="AQO107" s="547"/>
      <c r="AQP107" s="547"/>
      <c r="AQQ107" s="547"/>
      <c r="AQR107" s="547"/>
      <c r="AQS107" s="547"/>
      <c r="AQT107" s="547"/>
      <c r="AQU107" s="547"/>
      <c r="AQV107" s="547"/>
      <c r="AQW107" s="547"/>
      <c r="AQX107" s="547"/>
      <c r="AQY107" s="547"/>
      <c r="AQZ107" s="548"/>
      <c r="ARA107" s="547"/>
      <c r="ARB107" s="547"/>
      <c r="ARC107" s="547"/>
      <c r="ARD107" s="547"/>
      <c r="ARE107" s="547"/>
      <c r="ARF107" s="547"/>
      <c r="ARG107" s="547"/>
      <c r="ARH107" s="547"/>
      <c r="ARI107" s="547"/>
      <c r="ARJ107" s="547"/>
      <c r="ARK107" s="547"/>
      <c r="ARL107" s="547"/>
      <c r="ARM107" s="547"/>
      <c r="ARN107" s="547"/>
      <c r="ARO107" s="547"/>
      <c r="ARP107" s="548"/>
      <c r="ARQ107" s="547"/>
      <c r="ARR107" s="547"/>
      <c r="ARS107" s="547"/>
      <c r="ART107" s="547"/>
      <c r="ARU107" s="547"/>
      <c r="ARV107" s="547"/>
      <c r="ARW107" s="547"/>
      <c r="ARX107" s="547"/>
      <c r="ARY107" s="547"/>
      <c r="ARZ107" s="547"/>
      <c r="ASA107" s="547"/>
      <c r="ASB107" s="547"/>
      <c r="ASC107" s="547"/>
      <c r="ASD107" s="547"/>
      <c r="ASE107" s="547"/>
      <c r="ASF107" s="548"/>
      <c r="ASG107" s="547"/>
      <c r="ASH107" s="547"/>
      <c r="ASI107" s="547"/>
      <c r="ASJ107" s="547"/>
      <c r="ASK107" s="547"/>
      <c r="ASL107" s="547"/>
      <c r="ASM107" s="547"/>
      <c r="ASN107" s="547"/>
      <c r="ASO107" s="547"/>
      <c r="ASP107" s="547"/>
      <c r="ASQ107" s="547"/>
      <c r="ASR107" s="547"/>
      <c r="ASS107" s="547"/>
      <c r="AST107" s="547"/>
      <c r="ASU107" s="547"/>
      <c r="ASV107" s="548"/>
      <c r="ASW107" s="547"/>
      <c r="ASX107" s="547"/>
      <c r="ASY107" s="547"/>
      <c r="ASZ107" s="547"/>
      <c r="ATA107" s="547"/>
      <c r="ATB107" s="547"/>
      <c r="ATC107" s="547"/>
      <c r="ATD107" s="547"/>
      <c r="ATE107" s="547"/>
      <c r="ATF107" s="547"/>
      <c r="ATG107" s="547"/>
      <c r="ATH107" s="547"/>
      <c r="ATI107" s="547"/>
      <c r="ATJ107" s="547"/>
      <c r="ATK107" s="547"/>
      <c r="ATL107" s="548"/>
      <c r="ATM107" s="547"/>
      <c r="ATN107" s="547"/>
      <c r="ATO107" s="547"/>
      <c r="ATP107" s="547"/>
      <c r="ATQ107" s="547"/>
      <c r="ATR107" s="547"/>
      <c r="ATS107" s="547"/>
      <c r="ATT107" s="547"/>
      <c r="ATU107" s="547"/>
      <c r="ATV107" s="547"/>
      <c r="ATW107" s="547"/>
      <c r="ATX107" s="547"/>
      <c r="ATY107" s="547"/>
      <c r="ATZ107" s="547"/>
      <c r="AUA107" s="547"/>
      <c r="AUB107" s="548"/>
      <c r="AUC107" s="547"/>
      <c r="AUD107" s="547"/>
      <c r="AUE107" s="547"/>
      <c r="AUF107" s="547"/>
      <c r="AUG107" s="547"/>
      <c r="AUH107" s="547"/>
      <c r="AUI107" s="547"/>
      <c r="AUJ107" s="547"/>
      <c r="AUK107" s="547"/>
      <c r="AUL107" s="547"/>
      <c r="AUM107" s="547"/>
      <c r="AUN107" s="547"/>
      <c r="AUO107" s="547"/>
      <c r="AUP107" s="547"/>
      <c r="AUQ107" s="547"/>
      <c r="AUR107" s="548"/>
      <c r="AUS107" s="547"/>
      <c r="AUT107" s="547"/>
      <c r="AUU107" s="547"/>
      <c r="AUV107" s="547"/>
      <c r="AUW107" s="547"/>
      <c r="AUX107" s="547"/>
      <c r="AUY107" s="547"/>
      <c r="AUZ107" s="547"/>
      <c r="AVA107" s="547"/>
      <c r="AVB107" s="547"/>
      <c r="AVC107" s="547"/>
      <c r="AVD107" s="547"/>
      <c r="AVE107" s="547"/>
      <c r="AVF107" s="547"/>
      <c r="AVG107" s="547"/>
      <c r="AVH107" s="548"/>
      <c r="AVI107" s="547"/>
      <c r="AVJ107" s="547"/>
      <c r="AVK107" s="547"/>
      <c r="AVL107" s="547"/>
      <c r="AVM107" s="547"/>
      <c r="AVN107" s="547"/>
      <c r="AVO107" s="547"/>
      <c r="AVP107" s="547"/>
      <c r="AVQ107" s="547"/>
      <c r="AVR107" s="547"/>
      <c r="AVS107" s="547"/>
      <c r="AVT107" s="547"/>
      <c r="AVU107" s="547"/>
      <c r="AVV107" s="547"/>
      <c r="AVW107" s="547"/>
      <c r="AVX107" s="548"/>
      <c r="AVY107" s="547"/>
      <c r="AVZ107" s="547"/>
      <c r="AWA107" s="547"/>
      <c r="AWB107" s="547"/>
      <c r="AWC107" s="547"/>
      <c r="AWD107" s="547"/>
      <c r="AWE107" s="547"/>
      <c r="AWF107" s="547"/>
      <c r="AWG107" s="547"/>
      <c r="AWH107" s="547"/>
      <c r="AWI107" s="547"/>
      <c r="AWJ107" s="547"/>
      <c r="AWK107" s="547"/>
      <c r="AWL107" s="547"/>
      <c r="AWM107" s="547"/>
      <c r="AWN107" s="548"/>
      <c r="AWO107" s="547"/>
      <c r="AWP107" s="547"/>
      <c r="AWQ107" s="547"/>
      <c r="AWR107" s="547"/>
      <c r="AWS107" s="547"/>
      <c r="AWT107" s="547"/>
      <c r="AWU107" s="547"/>
      <c r="AWV107" s="547"/>
      <c r="AWW107" s="547"/>
      <c r="AWX107" s="547"/>
      <c r="AWY107" s="547"/>
      <c r="AWZ107" s="547"/>
      <c r="AXA107" s="547"/>
      <c r="AXB107" s="547"/>
      <c r="AXC107" s="547"/>
      <c r="AXD107" s="548"/>
      <c r="AXE107" s="547"/>
      <c r="AXF107" s="547"/>
      <c r="AXG107" s="547"/>
      <c r="AXH107" s="547"/>
      <c r="AXI107" s="547"/>
      <c r="AXJ107" s="547"/>
      <c r="AXK107" s="547"/>
      <c r="AXL107" s="547"/>
      <c r="AXM107" s="547"/>
      <c r="AXN107" s="547"/>
      <c r="AXO107" s="547"/>
      <c r="AXP107" s="547"/>
      <c r="AXQ107" s="547"/>
      <c r="AXR107" s="547"/>
      <c r="AXS107" s="547"/>
      <c r="AXT107" s="548"/>
      <c r="AXU107" s="547"/>
      <c r="AXV107" s="547"/>
      <c r="AXW107" s="547"/>
      <c r="AXX107" s="547"/>
      <c r="AXY107" s="547"/>
      <c r="AXZ107" s="547"/>
      <c r="AYA107" s="547"/>
      <c r="AYB107" s="547"/>
      <c r="AYC107" s="547"/>
      <c r="AYD107" s="547"/>
      <c r="AYE107" s="547"/>
      <c r="AYF107" s="547"/>
      <c r="AYG107" s="547"/>
      <c r="AYH107" s="547"/>
      <c r="AYI107" s="547"/>
      <c r="AYJ107" s="548"/>
      <c r="AYK107" s="547"/>
      <c r="AYL107" s="547"/>
      <c r="AYM107" s="547"/>
      <c r="AYN107" s="547"/>
      <c r="AYO107" s="547"/>
      <c r="AYP107" s="547"/>
      <c r="AYQ107" s="547"/>
      <c r="AYR107" s="547"/>
      <c r="AYS107" s="547"/>
      <c r="AYT107" s="547"/>
      <c r="AYU107" s="547"/>
      <c r="AYV107" s="547"/>
      <c r="AYW107" s="547"/>
      <c r="AYX107" s="547"/>
      <c r="AYY107" s="547"/>
      <c r="AYZ107" s="548"/>
      <c r="AZA107" s="547"/>
      <c r="AZB107" s="547"/>
      <c r="AZC107" s="547"/>
      <c r="AZD107" s="547"/>
      <c r="AZE107" s="547"/>
      <c r="AZF107" s="547"/>
      <c r="AZG107" s="547"/>
      <c r="AZH107" s="547"/>
      <c r="AZI107" s="547"/>
      <c r="AZJ107" s="547"/>
      <c r="AZK107" s="547"/>
      <c r="AZL107" s="547"/>
      <c r="AZM107" s="547"/>
      <c r="AZN107" s="547"/>
      <c r="AZO107" s="547"/>
      <c r="AZP107" s="548"/>
      <c r="AZQ107" s="547"/>
      <c r="AZR107" s="547"/>
      <c r="AZS107" s="547"/>
      <c r="AZT107" s="547"/>
      <c r="AZU107" s="547"/>
      <c r="AZV107" s="547"/>
      <c r="AZW107" s="547"/>
      <c r="AZX107" s="547"/>
      <c r="AZY107" s="547"/>
      <c r="AZZ107" s="547"/>
      <c r="BAA107" s="547"/>
      <c r="BAB107" s="547"/>
      <c r="BAC107" s="547"/>
      <c r="BAD107" s="547"/>
      <c r="BAE107" s="547"/>
      <c r="BAF107" s="548"/>
      <c r="BAG107" s="547"/>
      <c r="BAH107" s="547"/>
      <c r="BAI107" s="547"/>
      <c r="BAJ107" s="547"/>
      <c r="BAK107" s="547"/>
      <c r="BAL107" s="547"/>
      <c r="BAM107" s="547"/>
      <c r="BAN107" s="547"/>
      <c r="BAO107" s="547"/>
      <c r="BAP107" s="547"/>
      <c r="BAQ107" s="547"/>
      <c r="BAR107" s="547"/>
      <c r="BAS107" s="547"/>
      <c r="BAT107" s="547"/>
      <c r="BAU107" s="547"/>
      <c r="BAV107" s="548"/>
      <c r="BAW107" s="547"/>
      <c r="BAX107" s="547"/>
      <c r="BAY107" s="547"/>
      <c r="BAZ107" s="547"/>
      <c r="BBA107" s="547"/>
      <c r="BBB107" s="547"/>
      <c r="BBC107" s="547"/>
      <c r="BBD107" s="547"/>
      <c r="BBE107" s="547"/>
      <c r="BBF107" s="547"/>
      <c r="BBG107" s="547"/>
      <c r="BBH107" s="547"/>
      <c r="BBI107" s="547"/>
      <c r="BBJ107" s="547"/>
      <c r="BBK107" s="547"/>
      <c r="BBL107" s="548"/>
      <c r="BBM107" s="547"/>
      <c r="BBN107" s="547"/>
      <c r="BBO107" s="547"/>
      <c r="BBP107" s="547"/>
      <c r="BBQ107" s="547"/>
      <c r="BBR107" s="547"/>
      <c r="BBS107" s="547"/>
      <c r="BBT107" s="547"/>
      <c r="BBU107" s="547"/>
      <c r="BBV107" s="547"/>
      <c r="BBW107" s="547"/>
      <c r="BBX107" s="547"/>
      <c r="BBY107" s="547"/>
      <c r="BBZ107" s="547"/>
      <c r="BCA107" s="547"/>
      <c r="BCB107" s="548"/>
      <c r="BCC107" s="547"/>
      <c r="BCD107" s="547"/>
      <c r="BCE107" s="547"/>
      <c r="BCF107" s="547"/>
      <c r="BCG107" s="547"/>
      <c r="BCH107" s="547"/>
      <c r="BCI107" s="547"/>
      <c r="BCJ107" s="547"/>
      <c r="BCK107" s="547"/>
      <c r="BCL107" s="547"/>
      <c r="BCM107" s="547"/>
      <c r="BCN107" s="547"/>
      <c r="BCO107" s="547"/>
      <c r="BCP107" s="547"/>
      <c r="BCQ107" s="547"/>
      <c r="BCR107" s="548"/>
      <c r="BCS107" s="547"/>
      <c r="BCT107" s="547"/>
      <c r="BCU107" s="547"/>
      <c r="BCV107" s="547"/>
      <c r="BCW107" s="547"/>
      <c r="BCX107" s="547"/>
      <c r="BCY107" s="547"/>
      <c r="BCZ107" s="547"/>
      <c r="BDA107" s="547"/>
      <c r="BDB107" s="547"/>
      <c r="BDC107" s="547"/>
      <c r="BDD107" s="547"/>
      <c r="BDE107" s="547"/>
      <c r="BDF107" s="547"/>
      <c r="BDG107" s="547"/>
      <c r="BDH107" s="548"/>
      <c r="BDI107" s="547"/>
      <c r="BDJ107" s="547"/>
      <c r="BDK107" s="547"/>
      <c r="BDL107" s="547"/>
      <c r="BDM107" s="547"/>
      <c r="BDN107" s="547"/>
      <c r="BDO107" s="547"/>
      <c r="BDP107" s="547"/>
      <c r="BDQ107" s="547"/>
      <c r="BDR107" s="547"/>
      <c r="BDS107" s="547"/>
      <c r="BDT107" s="547"/>
      <c r="BDU107" s="547"/>
      <c r="BDV107" s="547"/>
      <c r="BDW107" s="547"/>
      <c r="BDX107" s="548"/>
      <c r="BDY107" s="547"/>
      <c r="BDZ107" s="547"/>
      <c r="BEA107" s="547"/>
      <c r="BEB107" s="547"/>
      <c r="BEC107" s="547"/>
      <c r="BED107" s="547"/>
      <c r="BEE107" s="547"/>
      <c r="BEF107" s="547"/>
      <c r="BEG107" s="547"/>
      <c r="BEH107" s="547"/>
      <c r="BEI107" s="547"/>
      <c r="BEJ107" s="547"/>
      <c r="BEK107" s="547"/>
      <c r="BEL107" s="547"/>
      <c r="BEM107" s="547"/>
      <c r="BEN107" s="548"/>
      <c r="BEO107" s="547"/>
      <c r="BEP107" s="547"/>
      <c r="BEQ107" s="547"/>
      <c r="BER107" s="547"/>
      <c r="BES107" s="547"/>
      <c r="BET107" s="547"/>
      <c r="BEU107" s="547"/>
      <c r="BEV107" s="547"/>
      <c r="BEW107" s="547"/>
      <c r="BEX107" s="547"/>
      <c r="BEY107" s="547"/>
      <c r="BEZ107" s="547"/>
      <c r="BFA107" s="547"/>
      <c r="BFB107" s="547"/>
      <c r="BFC107" s="547"/>
      <c r="BFD107" s="548"/>
      <c r="BFE107" s="547"/>
      <c r="BFF107" s="547"/>
      <c r="BFG107" s="547"/>
      <c r="BFH107" s="547"/>
      <c r="BFI107" s="547"/>
      <c r="BFJ107" s="547"/>
      <c r="BFK107" s="547"/>
      <c r="BFL107" s="547"/>
      <c r="BFM107" s="547"/>
      <c r="BFN107" s="547"/>
      <c r="BFO107" s="547"/>
      <c r="BFP107" s="547"/>
      <c r="BFQ107" s="547"/>
      <c r="BFR107" s="547"/>
      <c r="BFS107" s="547"/>
      <c r="BFT107" s="548"/>
      <c r="BFU107" s="547"/>
      <c r="BFV107" s="547"/>
      <c r="BFW107" s="547"/>
      <c r="BFX107" s="547"/>
      <c r="BFY107" s="547"/>
      <c r="BFZ107" s="547"/>
      <c r="BGA107" s="547"/>
      <c r="BGB107" s="547"/>
      <c r="BGC107" s="547"/>
      <c r="BGD107" s="547"/>
      <c r="BGE107" s="547"/>
      <c r="BGF107" s="547"/>
      <c r="BGG107" s="547"/>
      <c r="BGH107" s="547"/>
      <c r="BGI107" s="547"/>
      <c r="BGJ107" s="548"/>
      <c r="BGK107" s="547"/>
      <c r="BGL107" s="547"/>
      <c r="BGM107" s="547"/>
      <c r="BGN107" s="547"/>
      <c r="BGO107" s="547"/>
      <c r="BGP107" s="547"/>
      <c r="BGQ107" s="547"/>
      <c r="BGR107" s="547"/>
      <c r="BGS107" s="547"/>
      <c r="BGT107" s="547"/>
      <c r="BGU107" s="547"/>
      <c r="BGV107" s="547"/>
      <c r="BGW107" s="547"/>
      <c r="BGX107" s="547"/>
      <c r="BGY107" s="547"/>
      <c r="BGZ107" s="548"/>
      <c r="BHA107" s="547"/>
      <c r="BHB107" s="547"/>
      <c r="BHC107" s="547"/>
      <c r="BHD107" s="547"/>
      <c r="BHE107" s="547"/>
      <c r="BHF107" s="547"/>
      <c r="BHG107" s="547"/>
      <c r="BHH107" s="547"/>
      <c r="BHI107" s="547"/>
      <c r="BHJ107" s="547"/>
      <c r="BHK107" s="547"/>
      <c r="BHL107" s="547"/>
      <c r="BHM107" s="547"/>
      <c r="BHN107" s="547"/>
      <c r="BHO107" s="547"/>
      <c r="BHP107" s="548"/>
      <c r="BHQ107" s="547"/>
      <c r="BHR107" s="547"/>
      <c r="BHS107" s="547"/>
      <c r="BHT107" s="547"/>
      <c r="BHU107" s="547"/>
      <c r="BHV107" s="547"/>
      <c r="BHW107" s="547"/>
      <c r="BHX107" s="547"/>
      <c r="BHY107" s="547"/>
      <c r="BHZ107" s="547"/>
      <c r="BIA107" s="547"/>
      <c r="BIB107" s="547"/>
      <c r="BIC107" s="547"/>
      <c r="BID107" s="547"/>
      <c r="BIE107" s="547"/>
      <c r="BIF107" s="548"/>
      <c r="BIG107" s="547"/>
      <c r="BIH107" s="547"/>
      <c r="BII107" s="547"/>
      <c r="BIJ107" s="547"/>
      <c r="BIK107" s="547"/>
      <c r="BIL107" s="547"/>
      <c r="BIM107" s="547"/>
      <c r="BIN107" s="547"/>
      <c r="BIO107" s="547"/>
      <c r="BIP107" s="547"/>
      <c r="BIQ107" s="547"/>
      <c r="BIR107" s="547"/>
      <c r="BIS107" s="547"/>
      <c r="BIT107" s="547"/>
      <c r="BIU107" s="547"/>
      <c r="BIV107" s="548"/>
      <c r="BIW107" s="547"/>
      <c r="BIX107" s="547"/>
      <c r="BIY107" s="547"/>
      <c r="BIZ107" s="547"/>
      <c r="BJA107" s="547"/>
      <c r="BJB107" s="547"/>
      <c r="BJC107" s="547"/>
      <c r="BJD107" s="547"/>
      <c r="BJE107" s="547"/>
      <c r="BJF107" s="547"/>
      <c r="BJG107" s="547"/>
      <c r="BJH107" s="547"/>
      <c r="BJI107" s="547"/>
      <c r="BJJ107" s="547"/>
      <c r="BJK107" s="547"/>
      <c r="BJL107" s="548"/>
      <c r="BJM107" s="547"/>
      <c r="BJN107" s="547"/>
      <c r="BJO107" s="547"/>
      <c r="BJP107" s="547"/>
      <c r="BJQ107" s="547"/>
      <c r="BJR107" s="547"/>
      <c r="BJS107" s="547"/>
      <c r="BJT107" s="547"/>
      <c r="BJU107" s="547"/>
      <c r="BJV107" s="547"/>
      <c r="BJW107" s="547"/>
      <c r="BJX107" s="547"/>
      <c r="BJY107" s="547"/>
      <c r="BJZ107" s="547"/>
      <c r="BKA107" s="547"/>
      <c r="BKB107" s="548"/>
      <c r="BKC107" s="547"/>
      <c r="BKD107" s="547"/>
      <c r="BKE107" s="547"/>
      <c r="BKF107" s="547"/>
      <c r="BKG107" s="547"/>
      <c r="BKH107" s="547"/>
      <c r="BKI107" s="547"/>
      <c r="BKJ107" s="547"/>
      <c r="BKK107" s="547"/>
      <c r="BKL107" s="547"/>
      <c r="BKM107" s="547"/>
      <c r="BKN107" s="547"/>
      <c r="BKO107" s="547"/>
      <c r="BKP107" s="547"/>
      <c r="BKQ107" s="547"/>
      <c r="BKR107" s="548"/>
      <c r="BKS107" s="547"/>
      <c r="BKT107" s="547"/>
      <c r="BKU107" s="547"/>
      <c r="BKV107" s="547"/>
      <c r="BKW107" s="547"/>
      <c r="BKX107" s="547"/>
      <c r="BKY107" s="547"/>
      <c r="BKZ107" s="547"/>
      <c r="BLA107" s="547"/>
      <c r="BLB107" s="547"/>
      <c r="BLC107" s="547"/>
      <c r="BLD107" s="547"/>
      <c r="BLE107" s="547"/>
      <c r="BLF107" s="547"/>
      <c r="BLG107" s="547"/>
      <c r="BLH107" s="548"/>
      <c r="BLI107" s="547"/>
      <c r="BLJ107" s="547"/>
      <c r="BLK107" s="547"/>
      <c r="BLL107" s="547"/>
      <c r="BLM107" s="547"/>
      <c r="BLN107" s="547"/>
      <c r="BLO107" s="547"/>
      <c r="BLP107" s="547"/>
      <c r="BLQ107" s="547"/>
      <c r="BLR107" s="547"/>
      <c r="BLS107" s="547"/>
      <c r="BLT107" s="547"/>
      <c r="BLU107" s="547"/>
      <c r="BLV107" s="547"/>
      <c r="BLW107" s="547"/>
      <c r="BLX107" s="548"/>
      <c r="BLY107" s="547"/>
      <c r="BLZ107" s="547"/>
      <c r="BMA107" s="547"/>
      <c r="BMB107" s="547"/>
      <c r="BMC107" s="547"/>
      <c r="BMD107" s="547"/>
      <c r="BME107" s="547"/>
      <c r="BMF107" s="547"/>
      <c r="BMG107" s="547"/>
      <c r="BMH107" s="547"/>
      <c r="BMI107" s="547"/>
      <c r="BMJ107" s="547"/>
      <c r="BMK107" s="547"/>
      <c r="BML107" s="547"/>
      <c r="BMM107" s="547"/>
      <c r="BMN107" s="548"/>
      <c r="BMO107" s="547"/>
      <c r="BMP107" s="547"/>
      <c r="BMQ107" s="547"/>
      <c r="BMR107" s="547"/>
      <c r="BMS107" s="547"/>
      <c r="BMT107" s="547"/>
      <c r="BMU107" s="547"/>
      <c r="BMV107" s="547"/>
      <c r="BMW107" s="547"/>
      <c r="BMX107" s="547"/>
      <c r="BMY107" s="547"/>
      <c r="BMZ107" s="547"/>
      <c r="BNA107" s="547"/>
      <c r="BNB107" s="547"/>
      <c r="BNC107" s="547"/>
      <c r="BND107" s="548"/>
      <c r="BNE107" s="547"/>
      <c r="BNF107" s="547"/>
      <c r="BNG107" s="547"/>
      <c r="BNH107" s="547"/>
      <c r="BNI107" s="547"/>
      <c r="BNJ107" s="547"/>
      <c r="BNK107" s="547"/>
      <c r="BNL107" s="547"/>
      <c r="BNM107" s="547"/>
      <c r="BNN107" s="547"/>
      <c r="BNO107" s="547"/>
      <c r="BNP107" s="547"/>
      <c r="BNQ107" s="547"/>
      <c r="BNR107" s="547"/>
      <c r="BNS107" s="547"/>
      <c r="BNT107" s="548"/>
      <c r="BNU107" s="547"/>
      <c r="BNV107" s="547"/>
      <c r="BNW107" s="547"/>
      <c r="BNX107" s="547"/>
      <c r="BNY107" s="547"/>
      <c r="BNZ107" s="547"/>
      <c r="BOA107" s="547"/>
      <c r="BOB107" s="547"/>
      <c r="BOC107" s="547"/>
      <c r="BOD107" s="547"/>
      <c r="BOE107" s="547"/>
      <c r="BOF107" s="547"/>
      <c r="BOG107" s="547"/>
      <c r="BOH107" s="547"/>
      <c r="BOI107" s="547"/>
      <c r="BOJ107" s="548"/>
      <c r="BOK107" s="547"/>
      <c r="BOL107" s="547"/>
      <c r="BOM107" s="547"/>
      <c r="BON107" s="547"/>
      <c r="BOO107" s="547"/>
      <c r="BOP107" s="547"/>
      <c r="BOQ107" s="547"/>
      <c r="BOR107" s="547"/>
      <c r="BOS107" s="547"/>
      <c r="BOT107" s="547"/>
      <c r="BOU107" s="547"/>
      <c r="BOV107" s="547"/>
      <c r="BOW107" s="547"/>
      <c r="BOX107" s="547"/>
      <c r="BOY107" s="547"/>
      <c r="BOZ107" s="548"/>
      <c r="BPA107" s="547"/>
      <c r="BPB107" s="547"/>
      <c r="BPC107" s="547"/>
      <c r="BPD107" s="547"/>
      <c r="BPE107" s="547"/>
      <c r="BPF107" s="547"/>
      <c r="BPG107" s="547"/>
      <c r="BPH107" s="547"/>
      <c r="BPI107" s="547"/>
      <c r="BPJ107" s="547"/>
      <c r="BPK107" s="547"/>
      <c r="BPL107" s="547"/>
      <c r="BPM107" s="547"/>
      <c r="BPN107" s="547"/>
      <c r="BPO107" s="547"/>
      <c r="BPP107" s="548"/>
      <c r="BPQ107" s="547"/>
      <c r="BPR107" s="547"/>
      <c r="BPS107" s="547"/>
      <c r="BPT107" s="547"/>
      <c r="BPU107" s="547"/>
      <c r="BPV107" s="547"/>
      <c r="BPW107" s="547"/>
      <c r="BPX107" s="547"/>
      <c r="BPY107" s="547"/>
      <c r="BPZ107" s="547"/>
      <c r="BQA107" s="547"/>
      <c r="BQB107" s="547"/>
      <c r="BQC107" s="547"/>
      <c r="BQD107" s="547"/>
      <c r="BQE107" s="547"/>
      <c r="BQF107" s="548"/>
      <c r="BQG107" s="547"/>
      <c r="BQH107" s="547"/>
      <c r="BQI107" s="547"/>
      <c r="BQJ107" s="547"/>
      <c r="BQK107" s="547"/>
      <c r="BQL107" s="547"/>
      <c r="BQM107" s="547"/>
      <c r="BQN107" s="547"/>
      <c r="BQO107" s="547"/>
      <c r="BQP107" s="547"/>
      <c r="BQQ107" s="547"/>
      <c r="BQR107" s="547"/>
      <c r="BQS107" s="547"/>
      <c r="BQT107" s="547"/>
      <c r="BQU107" s="547"/>
      <c r="BQV107" s="548"/>
      <c r="BQW107" s="547"/>
      <c r="BQX107" s="547"/>
      <c r="BQY107" s="547"/>
      <c r="BQZ107" s="547"/>
      <c r="BRA107" s="547"/>
      <c r="BRB107" s="547"/>
      <c r="BRC107" s="547"/>
      <c r="BRD107" s="547"/>
      <c r="BRE107" s="547"/>
      <c r="BRF107" s="547"/>
      <c r="BRG107" s="547"/>
      <c r="BRH107" s="547"/>
      <c r="BRI107" s="547"/>
      <c r="BRJ107" s="547"/>
      <c r="BRK107" s="547"/>
      <c r="BRL107" s="548"/>
      <c r="BRM107" s="547"/>
      <c r="BRN107" s="547"/>
      <c r="BRO107" s="547"/>
      <c r="BRP107" s="547"/>
      <c r="BRQ107" s="547"/>
      <c r="BRR107" s="547"/>
      <c r="BRS107" s="547"/>
      <c r="BRT107" s="547"/>
      <c r="BRU107" s="547"/>
      <c r="BRV107" s="547"/>
      <c r="BRW107" s="547"/>
      <c r="BRX107" s="547"/>
      <c r="BRY107" s="547"/>
      <c r="BRZ107" s="547"/>
      <c r="BSA107" s="547"/>
      <c r="BSB107" s="548"/>
      <c r="BSC107" s="547"/>
      <c r="BSD107" s="547"/>
      <c r="BSE107" s="547"/>
      <c r="BSF107" s="547"/>
      <c r="BSG107" s="547"/>
      <c r="BSH107" s="547"/>
      <c r="BSI107" s="547"/>
      <c r="BSJ107" s="547"/>
      <c r="BSK107" s="547"/>
      <c r="BSL107" s="547"/>
      <c r="BSM107" s="547"/>
      <c r="BSN107" s="547"/>
      <c r="BSO107" s="547"/>
      <c r="BSP107" s="547"/>
      <c r="BSQ107" s="547"/>
      <c r="BSR107" s="548"/>
      <c r="BSS107" s="547"/>
      <c r="BST107" s="547"/>
      <c r="BSU107" s="547"/>
      <c r="BSV107" s="547"/>
      <c r="BSW107" s="547"/>
      <c r="BSX107" s="547"/>
      <c r="BSY107" s="547"/>
      <c r="BSZ107" s="547"/>
      <c r="BTA107" s="547"/>
      <c r="BTB107" s="547"/>
      <c r="BTC107" s="547"/>
      <c r="BTD107" s="547"/>
      <c r="BTE107" s="547"/>
      <c r="BTF107" s="547"/>
      <c r="BTG107" s="547"/>
      <c r="BTH107" s="548"/>
      <c r="BTI107" s="547"/>
      <c r="BTJ107" s="547"/>
      <c r="BTK107" s="547"/>
      <c r="BTL107" s="547"/>
      <c r="BTM107" s="547"/>
      <c r="BTN107" s="547"/>
      <c r="BTO107" s="547"/>
      <c r="BTP107" s="547"/>
      <c r="BTQ107" s="547"/>
      <c r="BTR107" s="547"/>
      <c r="BTS107" s="547"/>
      <c r="BTT107" s="547"/>
      <c r="BTU107" s="547"/>
      <c r="BTV107" s="547"/>
      <c r="BTW107" s="547"/>
      <c r="BTX107" s="548"/>
      <c r="BTY107" s="547"/>
      <c r="BTZ107" s="547"/>
      <c r="BUA107" s="547"/>
      <c r="BUB107" s="547"/>
      <c r="BUC107" s="547"/>
      <c r="BUD107" s="547"/>
      <c r="BUE107" s="547"/>
      <c r="BUF107" s="547"/>
      <c r="BUG107" s="547"/>
      <c r="BUH107" s="547"/>
      <c r="BUI107" s="547"/>
      <c r="BUJ107" s="547"/>
      <c r="BUK107" s="547"/>
      <c r="BUL107" s="547"/>
      <c r="BUM107" s="547"/>
      <c r="BUN107" s="548"/>
      <c r="BUO107" s="547"/>
      <c r="BUP107" s="547"/>
      <c r="BUQ107" s="547"/>
      <c r="BUR107" s="547"/>
      <c r="BUS107" s="547"/>
      <c r="BUT107" s="547"/>
      <c r="BUU107" s="547"/>
      <c r="BUV107" s="547"/>
      <c r="BUW107" s="547"/>
      <c r="BUX107" s="547"/>
      <c r="BUY107" s="547"/>
      <c r="BUZ107" s="547"/>
      <c r="BVA107" s="547"/>
      <c r="BVB107" s="547"/>
      <c r="BVC107" s="547"/>
      <c r="BVD107" s="548"/>
      <c r="BVE107" s="547"/>
      <c r="BVF107" s="547"/>
      <c r="BVG107" s="547"/>
      <c r="BVH107" s="547"/>
      <c r="BVI107" s="547"/>
      <c r="BVJ107" s="547"/>
      <c r="BVK107" s="547"/>
      <c r="BVL107" s="547"/>
      <c r="BVM107" s="547"/>
      <c r="BVN107" s="547"/>
      <c r="BVO107" s="547"/>
      <c r="BVP107" s="547"/>
      <c r="BVQ107" s="547"/>
      <c r="BVR107" s="547"/>
      <c r="BVS107" s="547"/>
      <c r="BVT107" s="548"/>
      <c r="BVU107" s="547"/>
      <c r="BVV107" s="547"/>
      <c r="BVW107" s="547"/>
      <c r="BVX107" s="547"/>
      <c r="BVY107" s="547"/>
      <c r="BVZ107" s="547"/>
      <c r="BWA107" s="547"/>
      <c r="BWB107" s="547"/>
      <c r="BWC107" s="547"/>
      <c r="BWD107" s="547"/>
      <c r="BWE107" s="547"/>
      <c r="BWF107" s="547"/>
      <c r="BWG107" s="547"/>
      <c r="BWH107" s="547"/>
      <c r="BWI107" s="547"/>
      <c r="BWJ107" s="548"/>
      <c r="BWK107" s="547"/>
      <c r="BWL107" s="547"/>
      <c r="BWM107" s="547"/>
      <c r="BWN107" s="547"/>
      <c r="BWO107" s="547"/>
      <c r="BWP107" s="547"/>
      <c r="BWQ107" s="547"/>
      <c r="BWR107" s="547"/>
      <c r="BWS107" s="547"/>
      <c r="BWT107" s="547"/>
      <c r="BWU107" s="547"/>
      <c r="BWV107" s="547"/>
      <c r="BWW107" s="547"/>
      <c r="BWX107" s="547"/>
      <c r="BWY107" s="547"/>
      <c r="BWZ107" s="548"/>
      <c r="BXA107" s="547"/>
      <c r="BXB107" s="547"/>
      <c r="BXC107" s="547"/>
      <c r="BXD107" s="547"/>
      <c r="BXE107" s="547"/>
      <c r="BXF107" s="547"/>
      <c r="BXG107" s="547"/>
      <c r="BXH107" s="547"/>
      <c r="BXI107" s="547"/>
      <c r="BXJ107" s="547"/>
      <c r="BXK107" s="547"/>
      <c r="BXL107" s="547"/>
      <c r="BXM107" s="547"/>
      <c r="BXN107" s="547"/>
      <c r="BXO107" s="547"/>
      <c r="BXP107" s="548"/>
      <c r="BXQ107" s="547"/>
      <c r="BXR107" s="547"/>
      <c r="BXS107" s="547"/>
      <c r="BXT107" s="547"/>
      <c r="BXU107" s="547"/>
      <c r="BXV107" s="547"/>
      <c r="BXW107" s="547"/>
      <c r="BXX107" s="547"/>
      <c r="BXY107" s="547"/>
      <c r="BXZ107" s="547"/>
      <c r="BYA107" s="547"/>
      <c r="BYB107" s="547"/>
      <c r="BYC107" s="547"/>
      <c r="BYD107" s="547"/>
      <c r="BYE107" s="547"/>
      <c r="BYF107" s="548"/>
      <c r="BYG107" s="547"/>
      <c r="BYH107" s="547"/>
      <c r="BYI107" s="547"/>
      <c r="BYJ107" s="547"/>
      <c r="BYK107" s="547"/>
      <c r="BYL107" s="547"/>
      <c r="BYM107" s="547"/>
      <c r="BYN107" s="547"/>
      <c r="BYO107" s="547"/>
      <c r="BYP107" s="547"/>
      <c r="BYQ107" s="547"/>
      <c r="BYR107" s="547"/>
      <c r="BYS107" s="547"/>
      <c r="BYT107" s="547"/>
      <c r="BYU107" s="547"/>
      <c r="BYV107" s="548"/>
      <c r="BYW107" s="547"/>
      <c r="BYX107" s="547"/>
      <c r="BYY107" s="547"/>
      <c r="BYZ107" s="547"/>
      <c r="BZA107" s="547"/>
      <c r="BZB107" s="547"/>
      <c r="BZC107" s="547"/>
      <c r="BZD107" s="547"/>
      <c r="BZE107" s="547"/>
      <c r="BZF107" s="547"/>
      <c r="BZG107" s="547"/>
      <c r="BZH107" s="547"/>
      <c r="BZI107" s="547"/>
      <c r="BZJ107" s="547"/>
      <c r="BZK107" s="547"/>
      <c r="BZL107" s="548"/>
      <c r="BZM107" s="547"/>
      <c r="BZN107" s="547"/>
      <c r="BZO107" s="547"/>
      <c r="BZP107" s="547"/>
      <c r="BZQ107" s="547"/>
      <c r="BZR107" s="547"/>
      <c r="BZS107" s="547"/>
      <c r="BZT107" s="547"/>
      <c r="BZU107" s="547"/>
      <c r="BZV107" s="547"/>
      <c r="BZW107" s="547"/>
      <c r="BZX107" s="547"/>
      <c r="BZY107" s="547"/>
      <c r="BZZ107" s="547"/>
      <c r="CAA107" s="547"/>
      <c r="CAB107" s="548"/>
      <c r="CAC107" s="547"/>
      <c r="CAD107" s="547"/>
      <c r="CAE107" s="547"/>
      <c r="CAF107" s="547"/>
      <c r="CAG107" s="547"/>
      <c r="CAH107" s="547"/>
      <c r="CAI107" s="547"/>
      <c r="CAJ107" s="547"/>
      <c r="CAK107" s="547"/>
      <c r="CAL107" s="547"/>
      <c r="CAM107" s="547"/>
      <c r="CAN107" s="547"/>
      <c r="CAO107" s="547"/>
      <c r="CAP107" s="547"/>
      <c r="CAQ107" s="547"/>
      <c r="CAR107" s="548"/>
      <c r="CAS107" s="547"/>
      <c r="CAT107" s="547"/>
      <c r="CAU107" s="547"/>
      <c r="CAV107" s="547"/>
      <c r="CAW107" s="547"/>
      <c r="CAX107" s="547"/>
      <c r="CAY107" s="547"/>
      <c r="CAZ107" s="547"/>
      <c r="CBA107" s="547"/>
      <c r="CBB107" s="547"/>
      <c r="CBC107" s="547"/>
      <c r="CBD107" s="547"/>
      <c r="CBE107" s="547"/>
      <c r="CBF107" s="547"/>
      <c r="CBG107" s="547"/>
      <c r="CBH107" s="548"/>
      <c r="CBI107" s="547"/>
      <c r="CBJ107" s="547"/>
      <c r="CBK107" s="547"/>
      <c r="CBL107" s="547"/>
      <c r="CBM107" s="547"/>
      <c r="CBN107" s="547"/>
      <c r="CBO107" s="547"/>
      <c r="CBP107" s="547"/>
      <c r="CBQ107" s="547"/>
      <c r="CBR107" s="547"/>
      <c r="CBS107" s="547"/>
      <c r="CBT107" s="547"/>
      <c r="CBU107" s="547"/>
      <c r="CBV107" s="547"/>
      <c r="CBW107" s="547"/>
      <c r="CBX107" s="548"/>
      <c r="CBY107" s="547"/>
      <c r="CBZ107" s="547"/>
      <c r="CCA107" s="547"/>
      <c r="CCB107" s="547"/>
      <c r="CCC107" s="547"/>
      <c r="CCD107" s="547"/>
      <c r="CCE107" s="547"/>
      <c r="CCF107" s="547"/>
      <c r="CCG107" s="547"/>
      <c r="CCH107" s="547"/>
      <c r="CCI107" s="547"/>
      <c r="CCJ107" s="547"/>
      <c r="CCK107" s="547"/>
      <c r="CCL107" s="547"/>
      <c r="CCM107" s="547"/>
      <c r="CCN107" s="548"/>
      <c r="CCO107" s="547"/>
      <c r="CCP107" s="547"/>
      <c r="CCQ107" s="547"/>
      <c r="CCR107" s="547"/>
      <c r="CCS107" s="547"/>
      <c r="CCT107" s="547"/>
      <c r="CCU107" s="547"/>
      <c r="CCV107" s="547"/>
      <c r="CCW107" s="547"/>
      <c r="CCX107" s="547"/>
      <c r="CCY107" s="547"/>
      <c r="CCZ107" s="547"/>
      <c r="CDA107" s="547"/>
      <c r="CDB107" s="547"/>
      <c r="CDC107" s="547"/>
      <c r="CDD107" s="548"/>
      <c r="CDE107" s="547"/>
      <c r="CDF107" s="547"/>
      <c r="CDG107" s="547"/>
      <c r="CDH107" s="547"/>
      <c r="CDI107" s="547"/>
      <c r="CDJ107" s="547"/>
      <c r="CDK107" s="547"/>
      <c r="CDL107" s="547"/>
      <c r="CDM107" s="547"/>
      <c r="CDN107" s="547"/>
      <c r="CDO107" s="547"/>
      <c r="CDP107" s="547"/>
      <c r="CDQ107" s="547"/>
      <c r="CDR107" s="547"/>
      <c r="CDS107" s="547"/>
      <c r="CDT107" s="548"/>
      <c r="CDU107" s="547"/>
      <c r="CDV107" s="547"/>
      <c r="CDW107" s="547"/>
      <c r="CDX107" s="547"/>
      <c r="CDY107" s="547"/>
      <c r="CDZ107" s="547"/>
      <c r="CEA107" s="547"/>
      <c r="CEB107" s="547"/>
      <c r="CEC107" s="547"/>
      <c r="CED107" s="547"/>
      <c r="CEE107" s="547"/>
      <c r="CEF107" s="547"/>
      <c r="CEG107" s="547"/>
      <c r="CEH107" s="547"/>
      <c r="CEI107" s="547"/>
      <c r="CEJ107" s="548"/>
      <c r="CEK107" s="547"/>
      <c r="CEL107" s="547"/>
      <c r="CEM107" s="547"/>
      <c r="CEN107" s="547"/>
      <c r="CEO107" s="547"/>
      <c r="CEP107" s="547"/>
      <c r="CEQ107" s="547"/>
      <c r="CER107" s="547"/>
      <c r="CES107" s="547"/>
      <c r="CET107" s="547"/>
      <c r="CEU107" s="547"/>
      <c r="CEV107" s="547"/>
      <c r="CEW107" s="547"/>
      <c r="CEX107" s="547"/>
      <c r="CEY107" s="547"/>
      <c r="CEZ107" s="548"/>
      <c r="CFA107" s="547"/>
      <c r="CFB107" s="547"/>
      <c r="CFC107" s="547"/>
      <c r="CFD107" s="547"/>
      <c r="CFE107" s="547"/>
      <c r="CFF107" s="547"/>
      <c r="CFG107" s="547"/>
      <c r="CFH107" s="547"/>
      <c r="CFI107" s="547"/>
      <c r="CFJ107" s="547"/>
      <c r="CFK107" s="547"/>
      <c r="CFL107" s="547"/>
      <c r="CFM107" s="547"/>
      <c r="CFN107" s="547"/>
      <c r="CFO107" s="547"/>
      <c r="CFP107" s="548"/>
      <c r="CFQ107" s="547"/>
      <c r="CFR107" s="547"/>
      <c r="CFS107" s="547"/>
      <c r="CFT107" s="547"/>
      <c r="CFU107" s="547"/>
      <c r="CFV107" s="547"/>
      <c r="CFW107" s="547"/>
      <c r="CFX107" s="547"/>
      <c r="CFY107" s="547"/>
      <c r="CFZ107" s="547"/>
      <c r="CGA107" s="547"/>
      <c r="CGB107" s="547"/>
      <c r="CGC107" s="547"/>
      <c r="CGD107" s="547"/>
      <c r="CGE107" s="547"/>
      <c r="CGF107" s="548"/>
      <c r="CGG107" s="547"/>
      <c r="CGH107" s="547"/>
      <c r="CGI107" s="547"/>
      <c r="CGJ107" s="547"/>
      <c r="CGK107" s="547"/>
      <c r="CGL107" s="547"/>
      <c r="CGM107" s="547"/>
      <c r="CGN107" s="547"/>
      <c r="CGO107" s="547"/>
      <c r="CGP107" s="547"/>
      <c r="CGQ107" s="547"/>
      <c r="CGR107" s="547"/>
      <c r="CGS107" s="547"/>
      <c r="CGT107" s="547"/>
      <c r="CGU107" s="547"/>
      <c r="CGV107" s="548"/>
      <c r="CGW107" s="547"/>
      <c r="CGX107" s="547"/>
      <c r="CGY107" s="547"/>
      <c r="CGZ107" s="547"/>
      <c r="CHA107" s="547"/>
      <c r="CHB107" s="547"/>
      <c r="CHC107" s="547"/>
      <c r="CHD107" s="547"/>
      <c r="CHE107" s="547"/>
      <c r="CHF107" s="547"/>
      <c r="CHG107" s="547"/>
      <c r="CHH107" s="547"/>
      <c r="CHI107" s="547"/>
      <c r="CHJ107" s="547"/>
      <c r="CHK107" s="547"/>
      <c r="CHL107" s="548"/>
      <c r="CHM107" s="547"/>
      <c r="CHN107" s="547"/>
      <c r="CHO107" s="547"/>
      <c r="CHP107" s="547"/>
      <c r="CHQ107" s="547"/>
      <c r="CHR107" s="547"/>
      <c r="CHS107" s="547"/>
      <c r="CHT107" s="547"/>
      <c r="CHU107" s="547"/>
      <c r="CHV107" s="547"/>
      <c r="CHW107" s="547"/>
      <c r="CHX107" s="547"/>
      <c r="CHY107" s="547"/>
      <c r="CHZ107" s="547"/>
      <c r="CIA107" s="547"/>
      <c r="CIB107" s="548"/>
      <c r="CIC107" s="547"/>
      <c r="CID107" s="547"/>
      <c r="CIE107" s="547"/>
      <c r="CIF107" s="547"/>
      <c r="CIG107" s="547"/>
      <c r="CIH107" s="547"/>
      <c r="CII107" s="547"/>
      <c r="CIJ107" s="547"/>
      <c r="CIK107" s="547"/>
      <c r="CIL107" s="547"/>
      <c r="CIM107" s="547"/>
      <c r="CIN107" s="547"/>
      <c r="CIO107" s="547"/>
      <c r="CIP107" s="547"/>
      <c r="CIQ107" s="547"/>
      <c r="CIR107" s="548"/>
      <c r="CIS107" s="547"/>
      <c r="CIT107" s="547"/>
      <c r="CIU107" s="547"/>
      <c r="CIV107" s="547"/>
      <c r="CIW107" s="547"/>
      <c r="CIX107" s="547"/>
      <c r="CIY107" s="547"/>
      <c r="CIZ107" s="547"/>
      <c r="CJA107" s="547"/>
      <c r="CJB107" s="547"/>
      <c r="CJC107" s="547"/>
      <c r="CJD107" s="547"/>
      <c r="CJE107" s="547"/>
      <c r="CJF107" s="547"/>
      <c r="CJG107" s="547"/>
      <c r="CJH107" s="548"/>
      <c r="CJI107" s="547"/>
      <c r="CJJ107" s="547"/>
      <c r="CJK107" s="547"/>
      <c r="CJL107" s="547"/>
      <c r="CJM107" s="547"/>
      <c r="CJN107" s="547"/>
      <c r="CJO107" s="547"/>
      <c r="CJP107" s="547"/>
      <c r="CJQ107" s="547"/>
      <c r="CJR107" s="547"/>
      <c r="CJS107" s="547"/>
      <c r="CJT107" s="547"/>
      <c r="CJU107" s="547"/>
      <c r="CJV107" s="547"/>
      <c r="CJW107" s="547"/>
      <c r="CJX107" s="548"/>
      <c r="CJY107" s="547"/>
      <c r="CJZ107" s="547"/>
      <c r="CKA107" s="547"/>
      <c r="CKB107" s="547"/>
      <c r="CKC107" s="547"/>
      <c r="CKD107" s="547"/>
      <c r="CKE107" s="547"/>
      <c r="CKF107" s="547"/>
      <c r="CKG107" s="547"/>
      <c r="CKH107" s="547"/>
      <c r="CKI107" s="547"/>
      <c r="CKJ107" s="547"/>
      <c r="CKK107" s="547"/>
      <c r="CKL107" s="547"/>
      <c r="CKM107" s="547"/>
      <c r="CKN107" s="548"/>
      <c r="CKO107" s="547"/>
      <c r="CKP107" s="547"/>
      <c r="CKQ107" s="547"/>
      <c r="CKR107" s="547"/>
      <c r="CKS107" s="547"/>
      <c r="CKT107" s="547"/>
      <c r="CKU107" s="547"/>
      <c r="CKV107" s="547"/>
      <c r="CKW107" s="547"/>
      <c r="CKX107" s="547"/>
      <c r="CKY107" s="547"/>
      <c r="CKZ107" s="547"/>
      <c r="CLA107" s="547"/>
      <c r="CLB107" s="547"/>
      <c r="CLC107" s="547"/>
      <c r="CLD107" s="548"/>
      <c r="CLE107" s="547"/>
      <c r="CLF107" s="547"/>
      <c r="CLG107" s="547"/>
      <c r="CLH107" s="547"/>
      <c r="CLI107" s="547"/>
      <c r="CLJ107" s="547"/>
      <c r="CLK107" s="547"/>
      <c r="CLL107" s="547"/>
      <c r="CLM107" s="547"/>
      <c r="CLN107" s="547"/>
      <c r="CLO107" s="547"/>
      <c r="CLP107" s="547"/>
      <c r="CLQ107" s="547"/>
      <c r="CLR107" s="547"/>
      <c r="CLS107" s="547"/>
      <c r="CLT107" s="548"/>
      <c r="CLU107" s="547"/>
      <c r="CLV107" s="547"/>
      <c r="CLW107" s="547"/>
      <c r="CLX107" s="547"/>
      <c r="CLY107" s="547"/>
      <c r="CLZ107" s="547"/>
      <c r="CMA107" s="547"/>
      <c r="CMB107" s="547"/>
      <c r="CMC107" s="547"/>
      <c r="CMD107" s="547"/>
      <c r="CME107" s="547"/>
      <c r="CMF107" s="547"/>
      <c r="CMG107" s="547"/>
      <c r="CMH107" s="547"/>
      <c r="CMI107" s="547"/>
      <c r="CMJ107" s="548"/>
      <c r="CMK107" s="547"/>
      <c r="CML107" s="547"/>
      <c r="CMM107" s="547"/>
      <c r="CMN107" s="547"/>
      <c r="CMO107" s="547"/>
      <c r="CMP107" s="547"/>
      <c r="CMQ107" s="547"/>
      <c r="CMR107" s="547"/>
      <c r="CMS107" s="547"/>
      <c r="CMT107" s="547"/>
      <c r="CMU107" s="547"/>
      <c r="CMV107" s="547"/>
      <c r="CMW107" s="547"/>
      <c r="CMX107" s="547"/>
      <c r="CMY107" s="547"/>
      <c r="CMZ107" s="548"/>
      <c r="CNA107" s="547"/>
      <c r="CNB107" s="547"/>
      <c r="CNC107" s="547"/>
      <c r="CND107" s="547"/>
      <c r="CNE107" s="547"/>
      <c r="CNF107" s="547"/>
      <c r="CNG107" s="547"/>
      <c r="CNH107" s="547"/>
      <c r="CNI107" s="547"/>
      <c r="CNJ107" s="547"/>
      <c r="CNK107" s="547"/>
      <c r="CNL107" s="547"/>
      <c r="CNM107" s="547"/>
      <c r="CNN107" s="547"/>
      <c r="CNO107" s="547"/>
      <c r="CNP107" s="548"/>
      <c r="CNQ107" s="547"/>
      <c r="CNR107" s="547"/>
      <c r="CNS107" s="547"/>
      <c r="CNT107" s="547"/>
      <c r="CNU107" s="547"/>
      <c r="CNV107" s="547"/>
      <c r="CNW107" s="547"/>
      <c r="CNX107" s="547"/>
      <c r="CNY107" s="547"/>
      <c r="CNZ107" s="547"/>
      <c r="COA107" s="547"/>
      <c r="COB107" s="547"/>
      <c r="COC107" s="547"/>
      <c r="COD107" s="547"/>
      <c r="COE107" s="547"/>
      <c r="COF107" s="548"/>
      <c r="COG107" s="547"/>
      <c r="COH107" s="547"/>
      <c r="COI107" s="547"/>
      <c r="COJ107" s="547"/>
      <c r="COK107" s="547"/>
      <c r="COL107" s="547"/>
      <c r="COM107" s="547"/>
      <c r="CON107" s="547"/>
      <c r="COO107" s="547"/>
      <c r="COP107" s="547"/>
      <c r="COQ107" s="547"/>
      <c r="COR107" s="547"/>
      <c r="COS107" s="547"/>
      <c r="COT107" s="547"/>
      <c r="COU107" s="547"/>
      <c r="COV107" s="548"/>
      <c r="COW107" s="547"/>
      <c r="COX107" s="547"/>
      <c r="COY107" s="547"/>
      <c r="COZ107" s="547"/>
      <c r="CPA107" s="547"/>
      <c r="CPB107" s="547"/>
      <c r="CPC107" s="547"/>
      <c r="CPD107" s="547"/>
      <c r="CPE107" s="547"/>
      <c r="CPF107" s="547"/>
      <c r="CPG107" s="547"/>
      <c r="CPH107" s="547"/>
      <c r="CPI107" s="547"/>
      <c r="CPJ107" s="547"/>
      <c r="CPK107" s="547"/>
      <c r="CPL107" s="548"/>
      <c r="CPM107" s="547"/>
      <c r="CPN107" s="547"/>
      <c r="CPO107" s="547"/>
      <c r="CPP107" s="547"/>
      <c r="CPQ107" s="547"/>
      <c r="CPR107" s="547"/>
      <c r="CPS107" s="547"/>
      <c r="CPT107" s="547"/>
      <c r="CPU107" s="547"/>
      <c r="CPV107" s="547"/>
      <c r="CPW107" s="547"/>
      <c r="CPX107" s="547"/>
      <c r="CPY107" s="547"/>
      <c r="CPZ107" s="547"/>
      <c r="CQA107" s="547"/>
      <c r="CQB107" s="548"/>
      <c r="CQC107" s="547"/>
      <c r="CQD107" s="547"/>
      <c r="CQE107" s="547"/>
      <c r="CQF107" s="547"/>
      <c r="CQG107" s="547"/>
      <c r="CQH107" s="547"/>
      <c r="CQI107" s="547"/>
      <c r="CQJ107" s="547"/>
      <c r="CQK107" s="547"/>
      <c r="CQL107" s="547"/>
      <c r="CQM107" s="547"/>
      <c r="CQN107" s="547"/>
      <c r="CQO107" s="547"/>
      <c r="CQP107" s="547"/>
      <c r="CQQ107" s="547"/>
      <c r="CQR107" s="548"/>
      <c r="CQS107" s="547"/>
      <c r="CQT107" s="547"/>
      <c r="CQU107" s="547"/>
      <c r="CQV107" s="547"/>
      <c r="CQW107" s="547"/>
      <c r="CQX107" s="547"/>
      <c r="CQY107" s="547"/>
      <c r="CQZ107" s="547"/>
      <c r="CRA107" s="547"/>
      <c r="CRB107" s="547"/>
      <c r="CRC107" s="547"/>
      <c r="CRD107" s="547"/>
      <c r="CRE107" s="547"/>
      <c r="CRF107" s="547"/>
      <c r="CRG107" s="547"/>
      <c r="CRH107" s="548"/>
      <c r="CRI107" s="547"/>
      <c r="CRJ107" s="547"/>
      <c r="CRK107" s="547"/>
      <c r="CRL107" s="547"/>
      <c r="CRM107" s="547"/>
      <c r="CRN107" s="547"/>
      <c r="CRO107" s="547"/>
      <c r="CRP107" s="547"/>
      <c r="CRQ107" s="547"/>
      <c r="CRR107" s="547"/>
      <c r="CRS107" s="547"/>
      <c r="CRT107" s="547"/>
      <c r="CRU107" s="547"/>
      <c r="CRV107" s="547"/>
      <c r="CRW107" s="547"/>
      <c r="CRX107" s="548"/>
      <c r="CRY107" s="547"/>
      <c r="CRZ107" s="547"/>
      <c r="CSA107" s="547"/>
      <c r="CSB107" s="547"/>
      <c r="CSC107" s="547"/>
      <c r="CSD107" s="547"/>
      <c r="CSE107" s="547"/>
      <c r="CSF107" s="547"/>
      <c r="CSG107" s="547"/>
      <c r="CSH107" s="547"/>
      <c r="CSI107" s="547"/>
      <c r="CSJ107" s="547"/>
      <c r="CSK107" s="547"/>
      <c r="CSL107" s="547"/>
      <c r="CSM107" s="547"/>
      <c r="CSN107" s="548"/>
      <c r="CSO107" s="547"/>
      <c r="CSP107" s="547"/>
      <c r="CSQ107" s="547"/>
      <c r="CSR107" s="547"/>
      <c r="CSS107" s="547"/>
      <c r="CST107" s="547"/>
      <c r="CSU107" s="547"/>
      <c r="CSV107" s="547"/>
      <c r="CSW107" s="547"/>
      <c r="CSX107" s="547"/>
      <c r="CSY107" s="547"/>
      <c r="CSZ107" s="547"/>
      <c r="CTA107" s="547"/>
      <c r="CTB107" s="547"/>
      <c r="CTC107" s="547"/>
      <c r="CTD107" s="548"/>
      <c r="CTE107" s="547"/>
      <c r="CTF107" s="547"/>
      <c r="CTG107" s="547"/>
      <c r="CTH107" s="547"/>
      <c r="CTI107" s="547"/>
      <c r="CTJ107" s="547"/>
      <c r="CTK107" s="547"/>
      <c r="CTL107" s="547"/>
      <c r="CTM107" s="547"/>
      <c r="CTN107" s="547"/>
      <c r="CTO107" s="547"/>
      <c r="CTP107" s="547"/>
      <c r="CTQ107" s="547"/>
      <c r="CTR107" s="547"/>
      <c r="CTS107" s="547"/>
      <c r="CTT107" s="548"/>
      <c r="CTU107" s="547"/>
      <c r="CTV107" s="547"/>
      <c r="CTW107" s="547"/>
      <c r="CTX107" s="547"/>
      <c r="CTY107" s="547"/>
      <c r="CTZ107" s="547"/>
      <c r="CUA107" s="547"/>
      <c r="CUB107" s="547"/>
      <c r="CUC107" s="547"/>
      <c r="CUD107" s="547"/>
      <c r="CUE107" s="547"/>
      <c r="CUF107" s="547"/>
      <c r="CUG107" s="547"/>
      <c r="CUH107" s="547"/>
      <c r="CUI107" s="547"/>
      <c r="CUJ107" s="548"/>
      <c r="CUK107" s="547"/>
      <c r="CUL107" s="547"/>
      <c r="CUM107" s="547"/>
      <c r="CUN107" s="547"/>
      <c r="CUO107" s="547"/>
      <c r="CUP107" s="547"/>
      <c r="CUQ107" s="547"/>
      <c r="CUR107" s="547"/>
      <c r="CUS107" s="547"/>
      <c r="CUT107" s="547"/>
      <c r="CUU107" s="547"/>
      <c r="CUV107" s="547"/>
      <c r="CUW107" s="547"/>
      <c r="CUX107" s="547"/>
      <c r="CUY107" s="547"/>
      <c r="CUZ107" s="548"/>
      <c r="CVA107" s="547"/>
      <c r="CVB107" s="547"/>
      <c r="CVC107" s="547"/>
      <c r="CVD107" s="547"/>
      <c r="CVE107" s="547"/>
      <c r="CVF107" s="547"/>
      <c r="CVG107" s="547"/>
      <c r="CVH107" s="547"/>
      <c r="CVI107" s="547"/>
      <c r="CVJ107" s="547"/>
      <c r="CVK107" s="547"/>
      <c r="CVL107" s="547"/>
      <c r="CVM107" s="547"/>
      <c r="CVN107" s="547"/>
      <c r="CVO107" s="547"/>
      <c r="CVP107" s="548"/>
      <c r="CVQ107" s="547"/>
      <c r="CVR107" s="547"/>
      <c r="CVS107" s="547"/>
      <c r="CVT107" s="547"/>
      <c r="CVU107" s="547"/>
      <c r="CVV107" s="547"/>
      <c r="CVW107" s="547"/>
      <c r="CVX107" s="547"/>
      <c r="CVY107" s="547"/>
      <c r="CVZ107" s="547"/>
      <c r="CWA107" s="547"/>
      <c r="CWB107" s="547"/>
      <c r="CWC107" s="547"/>
      <c r="CWD107" s="547"/>
      <c r="CWE107" s="547"/>
      <c r="CWF107" s="548"/>
      <c r="CWG107" s="547"/>
      <c r="CWH107" s="547"/>
      <c r="CWI107" s="547"/>
      <c r="CWJ107" s="547"/>
      <c r="CWK107" s="547"/>
      <c r="CWL107" s="547"/>
      <c r="CWM107" s="547"/>
      <c r="CWN107" s="547"/>
      <c r="CWO107" s="547"/>
      <c r="CWP107" s="547"/>
      <c r="CWQ107" s="547"/>
      <c r="CWR107" s="547"/>
      <c r="CWS107" s="547"/>
      <c r="CWT107" s="547"/>
      <c r="CWU107" s="547"/>
      <c r="CWV107" s="548"/>
      <c r="CWW107" s="547"/>
      <c r="CWX107" s="547"/>
      <c r="CWY107" s="547"/>
      <c r="CWZ107" s="547"/>
      <c r="CXA107" s="547"/>
      <c r="CXB107" s="547"/>
      <c r="CXC107" s="547"/>
      <c r="CXD107" s="547"/>
      <c r="CXE107" s="547"/>
      <c r="CXF107" s="547"/>
      <c r="CXG107" s="547"/>
      <c r="CXH107" s="547"/>
      <c r="CXI107" s="547"/>
      <c r="CXJ107" s="547"/>
      <c r="CXK107" s="547"/>
      <c r="CXL107" s="548"/>
      <c r="CXM107" s="547"/>
      <c r="CXN107" s="547"/>
      <c r="CXO107" s="547"/>
      <c r="CXP107" s="547"/>
      <c r="CXQ107" s="547"/>
      <c r="CXR107" s="547"/>
      <c r="CXS107" s="547"/>
      <c r="CXT107" s="547"/>
      <c r="CXU107" s="547"/>
      <c r="CXV107" s="547"/>
      <c r="CXW107" s="547"/>
      <c r="CXX107" s="547"/>
      <c r="CXY107" s="547"/>
      <c r="CXZ107" s="547"/>
      <c r="CYA107" s="547"/>
      <c r="CYB107" s="548"/>
      <c r="CYC107" s="547"/>
      <c r="CYD107" s="547"/>
      <c r="CYE107" s="547"/>
      <c r="CYF107" s="547"/>
      <c r="CYG107" s="547"/>
      <c r="CYH107" s="547"/>
      <c r="CYI107" s="547"/>
      <c r="CYJ107" s="547"/>
      <c r="CYK107" s="547"/>
      <c r="CYL107" s="547"/>
      <c r="CYM107" s="547"/>
      <c r="CYN107" s="547"/>
      <c r="CYO107" s="547"/>
      <c r="CYP107" s="547"/>
      <c r="CYQ107" s="547"/>
      <c r="CYR107" s="548"/>
      <c r="CYS107" s="547"/>
      <c r="CYT107" s="547"/>
      <c r="CYU107" s="547"/>
      <c r="CYV107" s="547"/>
      <c r="CYW107" s="547"/>
      <c r="CYX107" s="547"/>
      <c r="CYY107" s="547"/>
      <c r="CYZ107" s="547"/>
      <c r="CZA107" s="547"/>
      <c r="CZB107" s="547"/>
      <c r="CZC107" s="547"/>
      <c r="CZD107" s="547"/>
      <c r="CZE107" s="547"/>
      <c r="CZF107" s="547"/>
      <c r="CZG107" s="547"/>
      <c r="CZH107" s="548"/>
      <c r="CZI107" s="547"/>
      <c r="CZJ107" s="547"/>
      <c r="CZK107" s="547"/>
      <c r="CZL107" s="547"/>
      <c r="CZM107" s="547"/>
      <c r="CZN107" s="547"/>
      <c r="CZO107" s="547"/>
      <c r="CZP107" s="547"/>
      <c r="CZQ107" s="547"/>
      <c r="CZR107" s="547"/>
      <c r="CZS107" s="547"/>
      <c r="CZT107" s="547"/>
      <c r="CZU107" s="547"/>
      <c r="CZV107" s="547"/>
      <c r="CZW107" s="547"/>
      <c r="CZX107" s="548"/>
      <c r="CZY107" s="547"/>
      <c r="CZZ107" s="547"/>
      <c r="DAA107" s="547"/>
      <c r="DAB107" s="547"/>
      <c r="DAC107" s="547"/>
      <c r="DAD107" s="547"/>
      <c r="DAE107" s="547"/>
      <c r="DAF107" s="547"/>
      <c r="DAG107" s="547"/>
      <c r="DAH107" s="547"/>
      <c r="DAI107" s="547"/>
      <c r="DAJ107" s="547"/>
      <c r="DAK107" s="547"/>
      <c r="DAL107" s="547"/>
      <c r="DAM107" s="547"/>
      <c r="DAN107" s="548"/>
      <c r="DAO107" s="547"/>
      <c r="DAP107" s="547"/>
      <c r="DAQ107" s="547"/>
      <c r="DAR107" s="547"/>
      <c r="DAS107" s="547"/>
      <c r="DAT107" s="547"/>
      <c r="DAU107" s="547"/>
      <c r="DAV107" s="547"/>
      <c r="DAW107" s="547"/>
      <c r="DAX107" s="547"/>
      <c r="DAY107" s="547"/>
      <c r="DAZ107" s="547"/>
      <c r="DBA107" s="547"/>
      <c r="DBB107" s="547"/>
      <c r="DBC107" s="547"/>
      <c r="DBD107" s="548"/>
      <c r="DBE107" s="547"/>
      <c r="DBF107" s="547"/>
      <c r="DBG107" s="547"/>
      <c r="DBH107" s="547"/>
      <c r="DBI107" s="547"/>
      <c r="DBJ107" s="547"/>
      <c r="DBK107" s="547"/>
      <c r="DBL107" s="547"/>
      <c r="DBM107" s="547"/>
      <c r="DBN107" s="547"/>
      <c r="DBO107" s="547"/>
      <c r="DBP107" s="547"/>
      <c r="DBQ107" s="547"/>
      <c r="DBR107" s="547"/>
      <c r="DBS107" s="547"/>
      <c r="DBT107" s="548"/>
      <c r="DBU107" s="547"/>
      <c r="DBV107" s="547"/>
      <c r="DBW107" s="547"/>
      <c r="DBX107" s="547"/>
      <c r="DBY107" s="547"/>
      <c r="DBZ107" s="547"/>
      <c r="DCA107" s="547"/>
      <c r="DCB107" s="547"/>
      <c r="DCC107" s="547"/>
      <c r="DCD107" s="547"/>
      <c r="DCE107" s="547"/>
      <c r="DCF107" s="547"/>
      <c r="DCG107" s="547"/>
      <c r="DCH107" s="547"/>
      <c r="DCI107" s="547"/>
      <c r="DCJ107" s="548"/>
      <c r="DCK107" s="547"/>
      <c r="DCL107" s="547"/>
      <c r="DCM107" s="547"/>
      <c r="DCN107" s="547"/>
      <c r="DCO107" s="547"/>
      <c r="DCP107" s="547"/>
      <c r="DCQ107" s="547"/>
      <c r="DCR107" s="547"/>
      <c r="DCS107" s="547"/>
      <c r="DCT107" s="547"/>
      <c r="DCU107" s="547"/>
      <c r="DCV107" s="547"/>
      <c r="DCW107" s="547"/>
      <c r="DCX107" s="547"/>
      <c r="DCY107" s="547"/>
      <c r="DCZ107" s="548"/>
      <c r="DDA107" s="547"/>
      <c r="DDB107" s="547"/>
      <c r="DDC107" s="547"/>
      <c r="DDD107" s="547"/>
      <c r="DDE107" s="547"/>
      <c r="DDF107" s="547"/>
      <c r="DDG107" s="547"/>
      <c r="DDH107" s="547"/>
      <c r="DDI107" s="547"/>
      <c r="DDJ107" s="547"/>
      <c r="DDK107" s="547"/>
      <c r="DDL107" s="547"/>
      <c r="DDM107" s="547"/>
      <c r="DDN107" s="547"/>
      <c r="DDO107" s="547"/>
      <c r="DDP107" s="548"/>
      <c r="DDQ107" s="547"/>
      <c r="DDR107" s="547"/>
      <c r="DDS107" s="547"/>
      <c r="DDT107" s="547"/>
      <c r="DDU107" s="547"/>
      <c r="DDV107" s="547"/>
      <c r="DDW107" s="547"/>
      <c r="DDX107" s="547"/>
      <c r="DDY107" s="547"/>
      <c r="DDZ107" s="547"/>
      <c r="DEA107" s="547"/>
      <c r="DEB107" s="547"/>
      <c r="DEC107" s="547"/>
      <c r="DED107" s="547"/>
      <c r="DEE107" s="547"/>
      <c r="DEF107" s="548"/>
      <c r="DEG107" s="547"/>
      <c r="DEH107" s="547"/>
      <c r="DEI107" s="547"/>
      <c r="DEJ107" s="547"/>
      <c r="DEK107" s="547"/>
      <c r="DEL107" s="547"/>
      <c r="DEM107" s="547"/>
      <c r="DEN107" s="547"/>
      <c r="DEO107" s="547"/>
      <c r="DEP107" s="547"/>
      <c r="DEQ107" s="547"/>
      <c r="DER107" s="547"/>
      <c r="DES107" s="547"/>
      <c r="DET107" s="547"/>
      <c r="DEU107" s="547"/>
      <c r="DEV107" s="548"/>
      <c r="DEW107" s="547"/>
      <c r="DEX107" s="547"/>
      <c r="DEY107" s="547"/>
      <c r="DEZ107" s="547"/>
      <c r="DFA107" s="547"/>
      <c r="DFB107" s="547"/>
      <c r="DFC107" s="547"/>
      <c r="DFD107" s="547"/>
      <c r="DFE107" s="547"/>
      <c r="DFF107" s="547"/>
      <c r="DFG107" s="547"/>
      <c r="DFH107" s="547"/>
      <c r="DFI107" s="547"/>
      <c r="DFJ107" s="547"/>
      <c r="DFK107" s="547"/>
      <c r="DFL107" s="548"/>
      <c r="DFM107" s="547"/>
      <c r="DFN107" s="547"/>
      <c r="DFO107" s="547"/>
      <c r="DFP107" s="547"/>
      <c r="DFQ107" s="547"/>
      <c r="DFR107" s="547"/>
      <c r="DFS107" s="547"/>
      <c r="DFT107" s="547"/>
      <c r="DFU107" s="547"/>
      <c r="DFV107" s="547"/>
      <c r="DFW107" s="547"/>
      <c r="DFX107" s="547"/>
      <c r="DFY107" s="547"/>
      <c r="DFZ107" s="547"/>
      <c r="DGA107" s="547"/>
      <c r="DGB107" s="548"/>
      <c r="DGC107" s="547"/>
      <c r="DGD107" s="547"/>
      <c r="DGE107" s="547"/>
      <c r="DGF107" s="547"/>
      <c r="DGG107" s="547"/>
      <c r="DGH107" s="547"/>
      <c r="DGI107" s="547"/>
      <c r="DGJ107" s="547"/>
      <c r="DGK107" s="547"/>
      <c r="DGL107" s="547"/>
      <c r="DGM107" s="547"/>
      <c r="DGN107" s="547"/>
      <c r="DGO107" s="547"/>
      <c r="DGP107" s="547"/>
      <c r="DGQ107" s="547"/>
      <c r="DGR107" s="548"/>
      <c r="DGS107" s="547"/>
      <c r="DGT107" s="547"/>
      <c r="DGU107" s="547"/>
      <c r="DGV107" s="547"/>
      <c r="DGW107" s="547"/>
      <c r="DGX107" s="547"/>
      <c r="DGY107" s="547"/>
      <c r="DGZ107" s="547"/>
      <c r="DHA107" s="547"/>
      <c r="DHB107" s="547"/>
      <c r="DHC107" s="547"/>
      <c r="DHD107" s="547"/>
      <c r="DHE107" s="547"/>
      <c r="DHF107" s="547"/>
      <c r="DHG107" s="547"/>
      <c r="DHH107" s="548"/>
      <c r="DHI107" s="547"/>
      <c r="DHJ107" s="547"/>
      <c r="DHK107" s="547"/>
      <c r="DHL107" s="547"/>
      <c r="DHM107" s="547"/>
      <c r="DHN107" s="547"/>
      <c r="DHO107" s="547"/>
      <c r="DHP107" s="547"/>
      <c r="DHQ107" s="547"/>
      <c r="DHR107" s="547"/>
      <c r="DHS107" s="547"/>
      <c r="DHT107" s="547"/>
      <c r="DHU107" s="547"/>
      <c r="DHV107" s="547"/>
      <c r="DHW107" s="547"/>
      <c r="DHX107" s="548"/>
      <c r="DHY107" s="547"/>
      <c r="DHZ107" s="547"/>
      <c r="DIA107" s="547"/>
      <c r="DIB107" s="547"/>
      <c r="DIC107" s="547"/>
      <c r="DID107" s="547"/>
      <c r="DIE107" s="547"/>
      <c r="DIF107" s="547"/>
      <c r="DIG107" s="547"/>
      <c r="DIH107" s="547"/>
      <c r="DII107" s="547"/>
      <c r="DIJ107" s="547"/>
      <c r="DIK107" s="547"/>
      <c r="DIL107" s="547"/>
      <c r="DIM107" s="547"/>
      <c r="DIN107" s="548"/>
      <c r="DIO107" s="547"/>
      <c r="DIP107" s="547"/>
      <c r="DIQ107" s="547"/>
      <c r="DIR107" s="547"/>
      <c r="DIS107" s="547"/>
      <c r="DIT107" s="547"/>
      <c r="DIU107" s="547"/>
      <c r="DIV107" s="547"/>
      <c r="DIW107" s="547"/>
      <c r="DIX107" s="547"/>
      <c r="DIY107" s="547"/>
      <c r="DIZ107" s="547"/>
      <c r="DJA107" s="547"/>
      <c r="DJB107" s="547"/>
      <c r="DJC107" s="547"/>
      <c r="DJD107" s="548"/>
      <c r="DJE107" s="547"/>
      <c r="DJF107" s="547"/>
      <c r="DJG107" s="547"/>
      <c r="DJH107" s="547"/>
      <c r="DJI107" s="547"/>
      <c r="DJJ107" s="547"/>
      <c r="DJK107" s="547"/>
      <c r="DJL107" s="547"/>
      <c r="DJM107" s="547"/>
      <c r="DJN107" s="547"/>
      <c r="DJO107" s="547"/>
      <c r="DJP107" s="547"/>
      <c r="DJQ107" s="547"/>
      <c r="DJR107" s="547"/>
      <c r="DJS107" s="547"/>
      <c r="DJT107" s="548"/>
      <c r="DJU107" s="547"/>
      <c r="DJV107" s="547"/>
      <c r="DJW107" s="547"/>
      <c r="DJX107" s="547"/>
      <c r="DJY107" s="547"/>
      <c r="DJZ107" s="547"/>
      <c r="DKA107" s="547"/>
      <c r="DKB107" s="547"/>
      <c r="DKC107" s="547"/>
      <c r="DKD107" s="547"/>
      <c r="DKE107" s="547"/>
      <c r="DKF107" s="547"/>
      <c r="DKG107" s="547"/>
      <c r="DKH107" s="547"/>
      <c r="DKI107" s="547"/>
      <c r="DKJ107" s="548"/>
      <c r="DKK107" s="547"/>
      <c r="DKL107" s="547"/>
      <c r="DKM107" s="547"/>
      <c r="DKN107" s="547"/>
      <c r="DKO107" s="547"/>
      <c r="DKP107" s="547"/>
      <c r="DKQ107" s="547"/>
      <c r="DKR107" s="547"/>
      <c r="DKS107" s="547"/>
      <c r="DKT107" s="547"/>
      <c r="DKU107" s="547"/>
      <c r="DKV107" s="547"/>
      <c r="DKW107" s="547"/>
      <c r="DKX107" s="547"/>
      <c r="DKY107" s="547"/>
      <c r="DKZ107" s="548"/>
      <c r="DLA107" s="547"/>
      <c r="DLB107" s="547"/>
      <c r="DLC107" s="547"/>
      <c r="DLD107" s="547"/>
      <c r="DLE107" s="547"/>
      <c r="DLF107" s="547"/>
      <c r="DLG107" s="547"/>
      <c r="DLH107" s="547"/>
      <c r="DLI107" s="547"/>
      <c r="DLJ107" s="547"/>
      <c r="DLK107" s="547"/>
      <c r="DLL107" s="547"/>
      <c r="DLM107" s="547"/>
      <c r="DLN107" s="547"/>
      <c r="DLO107" s="547"/>
      <c r="DLP107" s="548"/>
      <c r="DLQ107" s="547"/>
      <c r="DLR107" s="547"/>
      <c r="DLS107" s="547"/>
      <c r="DLT107" s="547"/>
      <c r="DLU107" s="547"/>
      <c r="DLV107" s="547"/>
      <c r="DLW107" s="547"/>
      <c r="DLX107" s="547"/>
      <c r="DLY107" s="547"/>
      <c r="DLZ107" s="547"/>
      <c r="DMA107" s="547"/>
      <c r="DMB107" s="547"/>
      <c r="DMC107" s="547"/>
      <c r="DMD107" s="547"/>
      <c r="DME107" s="547"/>
      <c r="DMF107" s="548"/>
      <c r="DMG107" s="547"/>
      <c r="DMH107" s="547"/>
      <c r="DMI107" s="547"/>
      <c r="DMJ107" s="547"/>
      <c r="DMK107" s="547"/>
      <c r="DML107" s="547"/>
      <c r="DMM107" s="547"/>
      <c r="DMN107" s="547"/>
      <c r="DMO107" s="547"/>
      <c r="DMP107" s="547"/>
      <c r="DMQ107" s="547"/>
      <c r="DMR107" s="547"/>
      <c r="DMS107" s="547"/>
      <c r="DMT107" s="547"/>
      <c r="DMU107" s="547"/>
      <c r="DMV107" s="548"/>
      <c r="DMW107" s="547"/>
      <c r="DMX107" s="547"/>
      <c r="DMY107" s="547"/>
      <c r="DMZ107" s="547"/>
      <c r="DNA107" s="547"/>
      <c r="DNB107" s="547"/>
      <c r="DNC107" s="547"/>
      <c r="DND107" s="547"/>
      <c r="DNE107" s="547"/>
      <c r="DNF107" s="547"/>
      <c r="DNG107" s="547"/>
      <c r="DNH107" s="547"/>
      <c r="DNI107" s="547"/>
      <c r="DNJ107" s="547"/>
      <c r="DNK107" s="547"/>
      <c r="DNL107" s="548"/>
      <c r="DNM107" s="547"/>
      <c r="DNN107" s="547"/>
      <c r="DNO107" s="547"/>
      <c r="DNP107" s="547"/>
      <c r="DNQ107" s="547"/>
      <c r="DNR107" s="547"/>
      <c r="DNS107" s="547"/>
      <c r="DNT107" s="547"/>
      <c r="DNU107" s="547"/>
      <c r="DNV107" s="547"/>
      <c r="DNW107" s="547"/>
      <c r="DNX107" s="547"/>
      <c r="DNY107" s="547"/>
      <c r="DNZ107" s="547"/>
      <c r="DOA107" s="547"/>
      <c r="DOB107" s="548"/>
      <c r="DOC107" s="547"/>
      <c r="DOD107" s="547"/>
      <c r="DOE107" s="547"/>
      <c r="DOF107" s="547"/>
      <c r="DOG107" s="547"/>
      <c r="DOH107" s="547"/>
      <c r="DOI107" s="547"/>
      <c r="DOJ107" s="547"/>
      <c r="DOK107" s="547"/>
      <c r="DOL107" s="547"/>
      <c r="DOM107" s="547"/>
      <c r="DON107" s="547"/>
      <c r="DOO107" s="547"/>
      <c r="DOP107" s="547"/>
      <c r="DOQ107" s="547"/>
      <c r="DOR107" s="548"/>
      <c r="DOS107" s="547"/>
      <c r="DOT107" s="547"/>
      <c r="DOU107" s="547"/>
      <c r="DOV107" s="547"/>
      <c r="DOW107" s="547"/>
      <c r="DOX107" s="547"/>
      <c r="DOY107" s="547"/>
      <c r="DOZ107" s="547"/>
      <c r="DPA107" s="547"/>
      <c r="DPB107" s="547"/>
      <c r="DPC107" s="547"/>
      <c r="DPD107" s="547"/>
      <c r="DPE107" s="547"/>
      <c r="DPF107" s="547"/>
      <c r="DPG107" s="547"/>
      <c r="DPH107" s="548"/>
      <c r="DPI107" s="547"/>
      <c r="DPJ107" s="547"/>
      <c r="DPK107" s="547"/>
      <c r="DPL107" s="547"/>
      <c r="DPM107" s="547"/>
      <c r="DPN107" s="547"/>
      <c r="DPO107" s="547"/>
      <c r="DPP107" s="547"/>
      <c r="DPQ107" s="547"/>
      <c r="DPR107" s="547"/>
      <c r="DPS107" s="547"/>
      <c r="DPT107" s="547"/>
      <c r="DPU107" s="547"/>
      <c r="DPV107" s="547"/>
      <c r="DPW107" s="547"/>
      <c r="DPX107" s="548"/>
      <c r="DPY107" s="547"/>
      <c r="DPZ107" s="547"/>
      <c r="DQA107" s="547"/>
      <c r="DQB107" s="547"/>
      <c r="DQC107" s="547"/>
      <c r="DQD107" s="547"/>
      <c r="DQE107" s="547"/>
      <c r="DQF107" s="547"/>
      <c r="DQG107" s="547"/>
      <c r="DQH107" s="547"/>
      <c r="DQI107" s="547"/>
      <c r="DQJ107" s="547"/>
      <c r="DQK107" s="547"/>
      <c r="DQL107" s="547"/>
      <c r="DQM107" s="547"/>
      <c r="DQN107" s="548"/>
      <c r="DQO107" s="547"/>
      <c r="DQP107" s="547"/>
      <c r="DQQ107" s="547"/>
      <c r="DQR107" s="547"/>
      <c r="DQS107" s="547"/>
      <c r="DQT107" s="547"/>
      <c r="DQU107" s="547"/>
      <c r="DQV107" s="547"/>
      <c r="DQW107" s="547"/>
      <c r="DQX107" s="547"/>
      <c r="DQY107" s="547"/>
      <c r="DQZ107" s="547"/>
      <c r="DRA107" s="547"/>
      <c r="DRB107" s="547"/>
      <c r="DRC107" s="547"/>
      <c r="DRD107" s="548"/>
      <c r="DRE107" s="547"/>
      <c r="DRF107" s="547"/>
      <c r="DRG107" s="547"/>
      <c r="DRH107" s="547"/>
      <c r="DRI107" s="547"/>
      <c r="DRJ107" s="547"/>
      <c r="DRK107" s="547"/>
      <c r="DRL107" s="547"/>
      <c r="DRM107" s="547"/>
      <c r="DRN107" s="547"/>
      <c r="DRO107" s="547"/>
      <c r="DRP107" s="547"/>
      <c r="DRQ107" s="547"/>
      <c r="DRR107" s="547"/>
      <c r="DRS107" s="547"/>
      <c r="DRT107" s="548"/>
      <c r="DRU107" s="547"/>
      <c r="DRV107" s="547"/>
      <c r="DRW107" s="547"/>
      <c r="DRX107" s="547"/>
      <c r="DRY107" s="547"/>
      <c r="DRZ107" s="547"/>
      <c r="DSA107" s="547"/>
      <c r="DSB107" s="547"/>
      <c r="DSC107" s="547"/>
      <c r="DSD107" s="547"/>
      <c r="DSE107" s="547"/>
      <c r="DSF107" s="547"/>
      <c r="DSG107" s="547"/>
      <c r="DSH107" s="547"/>
      <c r="DSI107" s="547"/>
      <c r="DSJ107" s="548"/>
      <c r="DSK107" s="547"/>
      <c r="DSL107" s="547"/>
      <c r="DSM107" s="547"/>
      <c r="DSN107" s="547"/>
      <c r="DSO107" s="547"/>
      <c r="DSP107" s="547"/>
      <c r="DSQ107" s="547"/>
      <c r="DSR107" s="547"/>
      <c r="DSS107" s="547"/>
      <c r="DST107" s="547"/>
      <c r="DSU107" s="547"/>
      <c r="DSV107" s="547"/>
      <c r="DSW107" s="547"/>
      <c r="DSX107" s="547"/>
      <c r="DSY107" s="547"/>
      <c r="DSZ107" s="548"/>
      <c r="DTA107" s="547"/>
      <c r="DTB107" s="547"/>
      <c r="DTC107" s="547"/>
      <c r="DTD107" s="547"/>
      <c r="DTE107" s="547"/>
      <c r="DTF107" s="547"/>
      <c r="DTG107" s="547"/>
      <c r="DTH107" s="547"/>
      <c r="DTI107" s="547"/>
      <c r="DTJ107" s="547"/>
      <c r="DTK107" s="547"/>
      <c r="DTL107" s="547"/>
      <c r="DTM107" s="547"/>
      <c r="DTN107" s="547"/>
      <c r="DTO107" s="547"/>
      <c r="DTP107" s="548"/>
      <c r="DTQ107" s="547"/>
      <c r="DTR107" s="547"/>
      <c r="DTS107" s="547"/>
      <c r="DTT107" s="547"/>
      <c r="DTU107" s="547"/>
      <c r="DTV107" s="547"/>
      <c r="DTW107" s="547"/>
      <c r="DTX107" s="547"/>
      <c r="DTY107" s="547"/>
      <c r="DTZ107" s="547"/>
      <c r="DUA107" s="547"/>
      <c r="DUB107" s="547"/>
      <c r="DUC107" s="547"/>
      <c r="DUD107" s="547"/>
      <c r="DUE107" s="547"/>
      <c r="DUF107" s="548"/>
      <c r="DUG107" s="547"/>
      <c r="DUH107" s="547"/>
      <c r="DUI107" s="547"/>
      <c r="DUJ107" s="547"/>
      <c r="DUK107" s="547"/>
      <c r="DUL107" s="547"/>
      <c r="DUM107" s="547"/>
      <c r="DUN107" s="547"/>
      <c r="DUO107" s="547"/>
      <c r="DUP107" s="547"/>
      <c r="DUQ107" s="547"/>
      <c r="DUR107" s="547"/>
      <c r="DUS107" s="547"/>
      <c r="DUT107" s="547"/>
      <c r="DUU107" s="547"/>
      <c r="DUV107" s="548"/>
      <c r="DUW107" s="547"/>
      <c r="DUX107" s="547"/>
      <c r="DUY107" s="547"/>
      <c r="DUZ107" s="547"/>
      <c r="DVA107" s="547"/>
      <c r="DVB107" s="547"/>
      <c r="DVC107" s="547"/>
      <c r="DVD107" s="547"/>
      <c r="DVE107" s="547"/>
      <c r="DVF107" s="547"/>
      <c r="DVG107" s="547"/>
      <c r="DVH107" s="547"/>
      <c r="DVI107" s="547"/>
      <c r="DVJ107" s="547"/>
      <c r="DVK107" s="547"/>
      <c r="DVL107" s="548"/>
      <c r="DVM107" s="547"/>
      <c r="DVN107" s="547"/>
      <c r="DVO107" s="547"/>
      <c r="DVP107" s="547"/>
      <c r="DVQ107" s="547"/>
      <c r="DVR107" s="547"/>
      <c r="DVS107" s="547"/>
      <c r="DVT107" s="547"/>
      <c r="DVU107" s="547"/>
      <c r="DVV107" s="547"/>
      <c r="DVW107" s="547"/>
      <c r="DVX107" s="547"/>
      <c r="DVY107" s="547"/>
      <c r="DVZ107" s="547"/>
      <c r="DWA107" s="547"/>
      <c r="DWB107" s="548"/>
      <c r="DWC107" s="547"/>
      <c r="DWD107" s="547"/>
      <c r="DWE107" s="547"/>
      <c r="DWF107" s="547"/>
      <c r="DWG107" s="547"/>
      <c r="DWH107" s="547"/>
      <c r="DWI107" s="547"/>
      <c r="DWJ107" s="547"/>
      <c r="DWK107" s="547"/>
      <c r="DWL107" s="547"/>
      <c r="DWM107" s="547"/>
      <c r="DWN107" s="547"/>
      <c r="DWO107" s="547"/>
      <c r="DWP107" s="547"/>
      <c r="DWQ107" s="547"/>
      <c r="DWR107" s="548"/>
      <c r="DWS107" s="547"/>
      <c r="DWT107" s="547"/>
      <c r="DWU107" s="547"/>
      <c r="DWV107" s="547"/>
      <c r="DWW107" s="547"/>
      <c r="DWX107" s="547"/>
      <c r="DWY107" s="547"/>
      <c r="DWZ107" s="547"/>
      <c r="DXA107" s="547"/>
      <c r="DXB107" s="547"/>
      <c r="DXC107" s="547"/>
      <c r="DXD107" s="547"/>
      <c r="DXE107" s="547"/>
      <c r="DXF107" s="547"/>
      <c r="DXG107" s="547"/>
      <c r="DXH107" s="548"/>
      <c r="DXI107" s="547"/>
      <c r="DXJ107" s="547"/>
      <c r="DXK107" s="547"/>
      <c r="DXL107" s="547"/>
      <c r="DXM107" s="547"/>
      <c r="DXN107" s="547"/>
      <c r="DXO107" s="547"/>
      <c r="DXP107" s="547"/>
      <c r="DXQ107" s="547"/>
      <c r="DXR107" s="547"/>
      <c r="DXS107" s="547"/>
      <c r="DXT107" s="547"/>
      <c r="DXU107" s="547"/>
      <c r="DXV107" s="547"/>
      <c r="DXW107" s="547"/>
      <c r="DXX107" s="548"/>
      <c r="DXY107" s="547"/>
      <c r="DXZ107" s="547"/>
      <c r="DYA107" s="547"/>
      <c r="DYB107" s="547"/>
      <c r="DYC107" s="547"/>
      <c r="DYD107" s="547"/>
      <c r="DYE107" s="547"/>
      <c r="DYF107" s="547"/>
      <c r="DYG107" s="547"/>
      <c r="DYH107" s="547"/>
      <c r="DYI107" s="547"/>
      <c r="DYJ107" s="547"/>
      <c r="DYK107" s="547"/>
      <c r="DYL107" s="547"/>
      <c r="DYM107" s="547"/>
      <c r="DYN107" s="548"/>
      <c r="DYO107" s="547"/>
      <c r="DYP107" s="547"/>
      <c r="DYQ107" s="547"/>
      <c r="DYR107" s="547"/>
      <c r="DYS107" s="547"/>
      <c r="DYT107" s="547"/>
      <c r="DYU107" s="547"/>
      <c r="DYV107" s="547"/>
      <c r="DYW107" s="547"/>
      <c r="DYX107" s="547"/>
      <c r="DYY107" s="547"/>
      <c r="DYZ107" s="547"/>
      <c r="DZA107" s="547"/>
      <c r="DZB107" s="547"/>
      <c r="DZC107" s="547"/>
      <c r="DZD107" s="548"/>
      <c r="DZE107" s="547"/>
      <c r="DZF107" s="547"/>
      <c r="DZG107" s="547"/>
      <c r="DZH107" s="547"/>
      <c r="DZI107" s="547"/>
      <c r="DZJ107" s="547"/>
      <c r="DZK107" s="547"/>
      <c r="DZL107" s="547"/>
      <c r="DZM107" s="547"/>
      <c r="DZN107" s="547"/>
      <c r="DZO107" s="547"/>
      <c r="DZP107" s="547"/>
      <c r="DZQ107" s="547"/>
      <c r="DZR107" s="547"/>
      <c r="DZS107" s="547"/>
      <c r="DZT107" s="548"/>
      <c r="DZU107" s="547"/>
      <c r="DZV107" s="547"/>
      <c r="DZW107" s="547"/>
      <c r="DZX107" s="547"/>
      <c r="DZY107" s="547"/>
      <c r="DZZ107" s="547"/>
      <c r="EAA107" s="547"/>
      <c r="EAB107" s="547"/>
      <c r="EAC107" s="547"/>
      <c r="EAD107" s="547"/>
      <c r="EAE107" s="547"/>
      <c r="EAF107" s="547"/>
      <c r="EAG107" s="547"/>
      <c r="EAH107" s="547"/>
      <c r="EAI107" s="547"/>
      <c r="EAJ107" s="548"/>
      <c r="EAK107" s="547"/>
      <c r="EAL107" s="547"/>
      <c r="EAM107" s="547"/>
      <c r="EAN107" s="547"/>
      <c r="EAO107" s="547"/>
      <c r="EAP107" s="547"/>
      <c r="EAQ107" s="547"/>
      <c r="EAR107" s="547"/>
      <c r="EAS107" s="547"/>
      <c r="EAT107" s="547"/>
      <c r="EAU107" s="547"/>
      <c r="EAV107" s="547"/>
      <c r="EAW107" s="547"/>
      <c r="EAX107" s="547"/>
      <c r="EAY107" s="547"/>
      <c r="EAZ107" s="548"/>
      <c r="EBA107" s="547"/>
      <c r="EBB107" s="547"/>
      <c r="EBC107" s="547"/>
      <c r="EBD107" s="547"/>
      <c r="EBE107" s="547"/>
      <c r="EBF107" s="547"/>
      <c r="EBG107" s="547"/>
      <c r="EBH107" s="547"/>
      <c r="EBI107" s="547"/>
      <c r="EBJ107" s="547"/>
      <c r="EBK107" s="547"/>
      <c r="EBL107" s="547"/>
      <c r="EBM107" s="547"/>
      <c r="EBN107" s="547"/>
      <c r="EBO107" s="547"/>
      <c r="EBP107" s="548"/>
      <c r="EBQ107" s="547"/>
      <c r="EBR107" s="547"/>
      <c r="EBS107" s="547"/>
      <c r="EBT107" s="547"/>
      <c r="EBU107" s="547"/>
      <c r="EBV107" s="547"/>
      <c r="EBW107" s="547"/>
      <c r="EBX107" s="547"/>
      <c r="EBY107" s="547"/>
      <c r="EBZ107" s="547"/>
      <c r="ECA107" s="547"/>
      <c r="ECB107" s="547"/>
      <c r="ECC107" s="547"/>
      <c r="ECD107" s="547"/>
      <c r="ECE107" s="547"/>
      <c r="ECF107" s="548"/>
      <c r="ECG107" s="547"/>
      <c r="ECH107" s="547"/>
      <c r="ECI107" s="547"/>
      <c r="ECJ107" s="547"/>
      <c r="ECK107" s="547"/>
      <c r="ECL107" s="547"/>
      <c r="ECM107" s="547"/>
      <c r="ECN107" s="547"/>
      <c r="ECO107" s="547"/>
      <c r="ECP107" s="547"/>
      <c r="ECQ107" s="547"/>
      <c r="ECR107" s="547"/>
      <c r="ECS107" s="547"/>
      <c r="ECT107" s="547"/>
      <c r="ECU107" s="547"/>
      <c r="ECV107" s="548"/>
      <c r="ECW107" s="547"/>
      <c r="ECX107" s="547"/>
      <c r="ECY107" s="547"/>
      <c r="ECZ107" s="547"/>
      <c r="EDA107" s="547"/>
      <c r="EDB107" s="547"/>
      <c r="EDC107" s="547"/>
      <c r="EDD107" s="547"/>
      <c r="EDE107" s="547"/>
      <c r="EDF107" s="547"/>
      <c r="EDG107" s="547"/>
      <c r="EDH107" s="547"/>
      <c r="EDI107" s="547"/>
      <c r="EDJ107" s="547"/>
      <c r="EDK107" s="547"/>
      <c r="EDL107" s="548"/>
      <c r="EDM107" s="547"/>
      <c r="EDN107" s="547"/>
      <c r="EDO107" s="547"/>
      <c r="EDP107" s="547"/>
      <c r="EDQ107" s="547"/>
      <c r="EDR107" s="547"/>
      <c r="EDS107" s="547"/>
      <c r="EDT107" s="547"/>
      <c r="EDU107" s="547"/>
      <c r="EDV107" s="547"/>
      <c r="EDW107" s="547"/>
      <c r="EDX107" s="547"/>
      <c r="EDY107" s="547"/>
      <c r="EDZ107" s="547"/>
      <c r="EEA107" s="547"/>
      <c r="EEB107" s="548"/>
      <c r="EEC107" s="547"/>
      <c r="EED107" s="547"/>
      <c r="EEE107" s="547"/>
      <c r="EEF107" s="547"/>
      <c r="EEG107" s="547"/>
      <c r="EEH107" s="547"/>
      <c r="EEI107" s="547"/>
      <c r="EEJ107" s="547"/>
      <c r="EEK107" s="547"/>
      <c r="EEL107" s="547"/>
      <c r="EEM107" s="547"/>
      <c r="EEN107" s="547"/>
      <c r="EEO107" s="547"/>
      <c r="EEP107" s="547"/>
      <c r="EEQ107" s="547"/>
      <c r="EER107" s="548"/>
      <c r="EES107" s="547"/>
      <c r="EET107" s="547"/>
      <c r="EEU107" s="547"/>
      <c r="EEV107" s="547"/>
      <c r="EEW107" s="547"/>
      <c r="EEX107" s="547"/>
      <c r="EEY107" s="547"/>
      <c r="EEZ107" s="547"/>
      <c r="EFA107" s="547"/>
      <c r="EFB107" s="547"/>
      <c r="EFC107" s="547"/>
      <c r="EFD107" s="547"/>
      <c r="EFE107" s="547"/>
      <c r="EFF107" s="547"/>
      <c r="EFG107" s="547"/>
      <c r="EFH107" s="548"/>
      <c r="EFI107" s="547"/>
      <c r="EFJ107" s="547"/>
      <c r="EFK107" s="547"/>
      <c r="EFL107" s="547"/>
      <c r="EFM107" s="547"/>
      <c r="EFN107" s="547"/>
      <c r="EFO107" s="547"/>
      <c r="EFP107" s="547"/>
      <c r="EFQ107" s="547"/>
      <c r="EFR107" s="547"/>
      <c r="EFS107" s="547"/>
      <c r="EFT107" s="547"/>
      <c r="EFU107" s="547"/>
      <c r="EFV107" s="547"/>
      <c r="EFW107" s="547"/>
      <c r="EFX107" s="548"/>
      <c r="EFY107" s="547"/>
      <c r="EFZ107" s="547"/>
      <c r="EGA107" s="547"/>
      <c r="EGB107" s="547"/>
      <c r="EGC107" s="547"/>
      <c r="EGD107" s="547"/>
      <c r="EGE107" s="547"/>
      <c r="EGF107" s="547"/>
      <c r="EGG107" s="547"/>
      <c r="EGH107" s="547"/>
      <c r="EGI107" s="547"/>
      <c r="EGJ107" s="547"/>
      <c r="EGK107" s="547"/>
      <c r="EGL107" s="547"/>
      <c r="EGM107" s="547"/>
      <c r="EGN107" s="548"/>
      <c r="EGO107" s="547"/>
      <c r="EGP107" s="547"/>
      <c r="EGQ107" s="547"/>
      <c r="EGR107" s="547"/>
      <c r="EGS107" s="547"/>
      <c r="EGT107" s="547"/>
      <c r="EGU107" s="547"/>
      <c r="EGV107" s="547"/>
      <c r="EGW107" s="547"/>
      <c r="EGX107" s="547"/>
      <c r="EGY107" s="547"/>
      <c r="EGZ107" s="547"/>
      <c r="EHA107" s="547"/>
      <c r="EHB107" s="547"/>
      <c r="EHC107" s="547"/>
      <c r="EHD107" s="548"/>
      <c r="EHE107" s="547"/>
      <c r="EHF107" s="547"/>
      <c r="EHG107" s="547"/>
      <c r="EHH107" s="547"/>
      <c r="EHI107" s="547"/>
      <c r="EHJ107" s="547"/>
      <c r="EHK107" s="547"/>
      <c r="EHL107" s="547"/>
      <c r="EHM107" s="547"/>
      <c r="EHN107" s="547"/>
      <c r="EHO107" s="547"/>
      <c r="EHP107" s="547"/>
      <c r="EHQ107" s="547"/>
      <c r="EHR107" s="547"/>
      <c r="EHS107" s="547"/>
      <c r="EHT107" s="548"/>
      <c r="EHU107" s="547"/>
      <c r="EHV107" s="547"/>
      <c r="EHW107" s="547"/>
      <c r="EHX107" s="547"/>
      <c r="EHY107" s="547"/>
      <c r="EHZ107" s="547"/>
      <c r="EIA107" s="547"/>
      <c r="EIB107" s="547"/>
      <c r="EIC107" s="547"/>
      <c r="EID107" s="547"/>
      <c r="EIE107" s="547"/>
      <c r="EIF107" s="547"/>
      <c r="EIG107" s="547"/>
      <c r="EIH107" s="547"/>
      <c r="EII107" s="547"/>
      <c r="EIJ107" s="548"/>
      <c r="EIK107" s="547"/>
      <c r="EIL107" s="547"/>
      <c r="EIM107" s="547"/>
      <c r="EIN107" s="547"/>
      <c r="EIO107" s="547"/>
      <c r="EIP107" s="547"/>
      <c r="EIQ107" s="547"/>
      <c r="EIR107" s="547"/>
      <c r="EIS107" s="547"/>
      <c r="EIT107" s="547"/>
      <c r="EIU107" s="547"/>
      <c r="EIV107" s="547"/>
      <c r="EIW107" s="547"/>
      <c r="EIX107" s="547"/>
      <c r="EIY107" s="547"/>
      <c r="EIZ107" s="548"/>
      <c r="EJA107" s="547"/>
      <c r="EJB107" s="547"/>
      <c r="EJC107" s="547"/>
      <c r="EJD107" s="547"/>
      <c r="EJE107" s="547"/>
      <c r="EJF107" s="547"/>
      <c r="EJG107" s="547"/>
      <c r="EJH107" s="547"/>
      <c r="EJI107" s="547"/>
      <c r="EJJ107" s="547"/>
      <c r="EJK107" s="547"/>
      <c r="EJL107" s="547"/>
      <c r="EJM107" s="547"/>
      <c r="EJN107" s="547"/>
      <c r="EJO107" s="547"/>
      <c r="EJP107" s="548"/>
      <c r="EJQ107" s="547"/>
      <c r="EJR107" s="547"/>
      <c r="EJS107" s="547"/>
      <c r="EJT107" s="547"/>
      <c r="EJU107" s="547"/>
      <c r="EJV107" s="547"/>
      <c r="EJW107" s="547"/>
      <c r="EJX107" s="547"/>
      <c r="EJY107" s="547"/>
      <c r="EJZ107" s="547"/>
      <c r="EKA107" s="547"/>
      <c r="EKB107" s="547"/>
      <c r="EKC107" s="547"/>
      <c r="EKD107" s="547"/>
      <c r="EKE107" s="547"/>
      <c r="EKF107" s="548"/>
      <c r="EKG107" s="547"/>
      <c r="EKH107" s="547"/>
      <c r="EKI107" s="547"/>
      <c r="EKJ107" s="547"/>
      <c r="EKK107" s="547"/>
      <c r="EKL107" s="547"/>
      <c r="EKM107" s="547"/>
      <c r="EKN107" s="547"/>
      <c r="EKO107" s="547"/>
      <c r="EKP107" s="547"/>
      <c r="EKQ107" s="547"/>
      <c r="EKR107" s="547"/>
      <c r="EKS107" s="547"/>
      <c r="EKT107" s="547"/>
      <c r="EKU107" s="547"/>
      <c r="EKV107" s="548"/>
      <c r="EKW107" s="547"/>
      <c r="EKX107" s="547"/>
      <c r="EKY107" s="547"/>
      <c r="EKZ107" s="547"/>
      <c r="ELA107" s="547"/>
      <c r="ELB107" s="547"/>
      <c r="ELC107" s="547"/>
      <c r="ELD107" s="547"/>
      <c r="ELE107" s="547"/>
      <c r="ELF107" s="547"/>
      <c r="ELG107" s="547"/>
      <c r="ELH107" s="547"/>
      <c r="ELI107" s="547"/>
      <c r="ELJ107" s="547"/>
      <c r="ELK107" s="547"/>
      <c r="ELL107" s="548"/>
      <c r="ELM107" s="547"/>
      <c r="ELN107" s="547"/>
      <c r="ELO107" s="547"/>
      <c r="ELP107" s="547"/>
      <c r="ELQ107" s="547"/>
      <c r="ELR107" s="547"/>
      <c r="ELS107" s="547"/>
      <c r="ELT107" s="547"/>
      <c r="ELU107" s="547"/>
      <c r="ELV107" s="547"/>
      <c r="ELW107" s="547"/>
      <c r="ELX107" s="547"/>
      <c r="ELY107" s="547"/>
      <c r="ELZ107" s="547"/>
      <c r="EMA107" s="547"/>
      <c r="EMB107" s="548"/>
      <c r="EMC107" s="547"/>
      <c r="EMD107" s="547"/>
      <c r="EME107" s="547"/>
      <c r="EMF107" s="547"/>
      <c r="EMG107" s="547"/>
      <c r="EMH107" s="547"/>
      <c r="EMI107" s="547"/>
      <c r="EMJ107" s="547"/>
      <c r="EMK107" s="547"/>
      <c r="EML107" s="547"/>
      <c r="EMM107" s="547"/>
      <c r="EMN107" s="547"/>
      <c r="EMO107" s="547"/>
      <c r="EMP107" s="547"/>
      <c r="EMQ107" s="547"/>
      <c r="EMR107" s="548"/>
      <c r="EMS107" s="547"/>
      <c r="EMT107" s="547"/>
      <c r="EMU107" s="547"/>
      <c r="EMV107" s="547"/>
      <c r="EMW107" s="547"/>
      <c r="EMX107" s="547"/>
      <c r="EMY107" s="547"/>
      <c r="EMZ107" s="547"/>
      <c r="ENA107" s="547"/>
      <c r="ENB107" s="547"/>
      <c r="ENC107" s="547"/>
      <c r="END107" s="547"/>
      <c r="ENE107" s="547"/>
      <c r="ENF107" s="547"/>
      <c r="ENG107" s="547"/>
      <c r="ENH107" s="548"/>
      <c r="ENI107" s="547"/>
      <c r="ENJ107" s="547"/>
      <c r="ENK107" s="547"/>
      <c r="ENL107" s="547"/>
      <c r="ENM107" s="547"/>
      <c r="ENN107" s="547"/>
      <c r="ENO107" s="547"/>
      <c r="ENP107" s="547"/>
      <c r="ENQ107" s="547"/>
      <c r="ENR107" s="547"/>
      <c r="ENS107" s="547"/>
      <c r="ENT107" s="547"/>
      <c r="ENU107" s="547"/>
      <c r="ENV107" s="547"/>
      <c r="ENW107" s="547"/>
      <c r="ENX107" s="548"/>
      <c r="ENY107" s="547"/>
      <c r="ENZ107" s="547"/>
      <c r="EOA107" s="547"/>
      <c r="EOB107" s="547"/>
      <c r="EOC107" s="547"/>
      <c r="EOD107" s="547"/>
      <c r="EOE107" s="547"/>
      <c r="EOF107" s="547"/>
      <c r="EOG107" s="547"/>
      <c r="EOH107" s="547"/>
      <c r="EOI107" s="547"/>
      <c r="EOJ107" s="547"/>
      <c r="EOK107" s="547"/>
      <c r="EOL107" s="547"/>
      <c r="EOM107" s="547"/>
      <c r="EON107" s="548"/>
      <c r="EOO107" s="547"/>
      <c r="EOP107" s="547"/>
      <c r="EOQ107" s="547"/>
      <c r="EOR107" s="547"/>
      <c r="EOS107" s="547"/>
      <c r="EOT107" s="547"/>
      <c r="EOU107" s="547"/>
      <c r="EOV107" s="547"/>
      <c r="EOW107" s="547"/>
      <c r="EOX107" s="547"/>
      <c r="EOY107" s="547"/>
      <c r="EOZ107" s="547"/>
      <c r="EPA107" s="547"/>
      <c r="EPB107" s="547"/>
      <c r="EPC107" s="547"/>
      <c r="EPD107" s="548"/>
      <c r="EPE107" s="547"/>
      <c r="EPF107" s="547"/>
      <c r="EPG107" s="547"/>
      <c r="EPH107" s="547"/>
      <c r="EPI107" s="547"/>
      <c r="EPJ107" s="547"/>
      <c r="EPK107" s="547"/>
      <c r="EPL107" s="547"/>
      <c r="EPM107" s="547"/>
      <c r="EPN107" s="547"/>
      <c r="EPO107" s="547"/>
      <c r="EPP107" s="547"/>
      <c r="EPQ107" s="547"/>
      <c r="EPR107" s="547"/>
      <c r="EPS107" s="547"/>
      <c r="EPT107" s="548"/>
      <c r="EPU107" s="547"/>
      <c r="EPV107" s="547"/>
      <c r="EPW107" s="547"/>
      <c r="EPX107" s="547"/>
      <c r="EPY107" s="547"/>
      <c r="EPZ107" s="547"/>
      <c r="EQA107" s="547"/>
      <c r="EQB107" s="547"/>
      <c r="EQC107" s="547"/>
      <c r="EQD107" s="547"/>
      <c r="EQE107" s="547"/>
      <c r="EQF107" s="547"/>
      <c r="EQG107" s="547"/>
      <c r="EQH107" s="547"/>
      <c r="EQI107" s="547"/>
      <c r="EQJ107" s="548"/>
      <c r="EQK107" s="547"/>
      <c r="EQL107" s="547"/>
      <c r="EQM107" s="547"/>
      <c r="EQN107" s="547"/>
      <c r="EQO107" s="547"/>
      <c r="EQP107" s="547"/>
      <c r="EQQ107" s="547"/>
      <c r="EQR107" s="547"/>
      <c r="EQS107" s="547"/>
      <c r="EQT107" s="547"/>
      <c r="EQU107" s="547"/>
      <c r="EQV107" s="547"/>
      <c r="EQW107" s="547"/>
      <c r="EQX107" s="547"/>
      <c r="EQY107" s="547"/>
      <c r="EQZ107" s="548"/>
      <c r="ERA107" s="547"/>
      <c r="ERB107" s="547"/>
      <c r="ERC107" s="547"/>
      <c r="ERD107" s="547"/>
      <c r="ERE107" s="547"/>
      <c r="ERF107" s="547"/>
      <c r="ERG107" s="547"/>
      <c r="ERH107" s="547"/>
      <c r="ERI107" s="547"/>
      <c r="ERJ107" s="547"/>
      <c r="ERK107" s="547"/>
      <c r="ERL107" s="547"/>
      <c r="ERM107" s="547"/>
      <c r="ERN107" s="547"/>
      <c r="ERO107" s="547"/>
      <c r="ERP107" s="548"/>
      <c r="ERQ107" s="547"/>
      <c r="ERR107" s="547"/>
      <c r="ERS107" s="547"/>
      <c r="ERT107" s="547"/>
      <c r="ERU107" s="547"/>
      <c r="ERV107" s="547"/>
      <c r="ERW107" s="547"/>
      <c r="ERX107" s="547"/>
      <c r="ERY107" s="547"/>
      <c r="ERZ107" s="547"/>
      <c r="ESA107" s="547"/>
      <c r="ESB107" s="547"/>
      <c r="ESC107" s="547"/>
      <c r="ESD107" s="547"/>
      <c r="ESE107" s="547"/>
      <c r="ESF107" s="548"/>
      <c r="ESG107" s="547"/>
      <c r="ESH107" s="547"/>
      <c r="ESI107" s="547"/>
      <c r="ESJ107" s="547"/>
      <c r="ESK107" s="547"/>
      <c r="ESL107" s="547"/>
      <c r="ESM107" s="547"/>
      <c r="ESN107" s="547"/>
      <c r="ESO107" s="547"/>
      <c r="ESP107" s="547"/>
      <c r="ESQ107" s="547"/>
      <c r="ESR107" s="547"/>
      <c r="ESS107" s="547"/>
      <c r="EST107" s="547"/>
      <c r="ESU107" s="547"/>
      <c r="ESV107" s="548"/>
      <c r="ESW107" s="547"/>
      <c r="ESX107" s="547"/>
      <c r="ESY107" s="547"/>
      <c r="ESZ107" s="547"/>
      <c r="ETA107" s="547"/>
      <c r="ETB107" s="547"/>
      <c r="ETC107" s="547"/>
      <c r="ETD107" s="547"/>
      <c r="ETE107" s="547"/>
      <c r="ETF107" s="547"/>
      <c r="ETG107" s="547"/>
      <c r="ETH107" s="547"/>
      <c r="ETI107" s="547"/>
      <c r="ETJ107" s="547"/>
      <c r="ETK107" s="547"/>
      <c r="ETL107" s="548"/>
      <c r="ETM107" s="547"/>
      <c r="ETN107" s="547"/>
      <c r="ETO107" s="547"/>
      <c r="ETP107" s="547"/>
      <c r="ETQ107" s="547"/>
      <c r="ETR107" s="547"/>
      <c r="ETS107" s="547"/>
      <c r="ETT107" s="547"/>
      <c r="ETU107" s="547"/>
      <c r="ETV107" s="547"/>
      <c r="ETW107" s="547"/>
      <c r="ETX107" s="547"/>
      <c r="ETY107" s="547"/>
      <c r="ETZ107" s="547"/>
      <c r="EUA107" s="547"/>
      <c r="EUB107" s="548"/>
      <c r="EUC107" s="547"/>
      <c r="EUD107" s="547"/>
      <c r="EUE107" s="547"/>
      <c r="EUF107" s="547"/>
      <c r="EUG107" s="547"/>
      <c r="EUH107" s="547"/>
      <c r="EUI107" s="547"/>
      <c r="EUJ107" s="547"/>
      <c r="EUK107" s="547"/>
      <c r="EUL107" s="547"/>
      <c r="EUM107" s="547"/>
      <c r="EUN107" s="547"/>
      <c r="EUO107" s="547"/>
      <c r="EUP107" s="547"/>
      <c r="EUQ107" s="547"/>
      <c r="EUR107" s="548"/>
      <c r="EUS107" s="547"/>
      <c r="EUT107" s="547"/>
      <c r="EUU107" s="547"/>
      <c r="EUV107" s="547"/>
      <c r="EUW107" s="547"/>
      <c r="EUX107" s="547"/>
      <c r="EUY107" s="547"/>
      <c r="EUZ107" s="547"/>
      <c r="EVA107" s="547"/>
      <c r="EVB107" s="547"/>
      <c r="EVC107" s="547"/>
      <c r="EVD107" s="547"/>
      <c r="EVE107" s="547"/>
      <c r="EVF107" s="547"/>
      <c r="EVG107" s="547"/>
      <c r="EVH107" s="548"/>
      <c r="EVI107" s="547"/>
      <c r="EVJ107" s="547"/>
      <c r="EVK107" s="547"/>
      <c r="EVL107" s="547"/>
      <c r="EVM107" s="547"/>
      <c r="EVN107" s="547"/>
      <c r="EVO107" s="547"/>
      <c r="EVP107" s="547"/>
      <c r="EVQ107" s="547"/>
      <c r="EVR107" s="547"/>
      <c r="EVS107" s="547"/>
      <c r="EVT107" s="547"/>
      <c r="EVU107" s="547"/>
      <c r="EVV107" s="547"/>
      <c r="EVW107" s="547"/>
      <c r="EVX107" s="548"/>
      <c r="EVY107" s="547"/>
      <c r="EVZ107" s="547"/>
      <c r="EWA107" s="547"/>
      <c r="EWB107" s="547"/>
      <c r="EWC107" s="547"/>
      <c r="EWD107" s="547"/>
      <c r="EWE107" s="547"/>
      <c r="EWF107" s="547"/>
      <c r="EWG107" s="547"/>
      <c r="EWH107" s="547"/>
      <c r="EWI107" s="547"/>
      <c r="EWJ107" s="547"/>
      <c r="EWK107" s="547"/>
      <c r="EWL107" s="547"/>
      <c r="EWM107" s="547"/>
      <c r="EWN107" s="548"/>
      <c r="EWO107" s="547"/>
      <c r="EWP107" s="547"/>
      <c r="EWQ107" s="547"/>
      <c r="EWR107" s="547"/>
      <c r="EWS107" s="547"/>
      <c r="EWT107" s="547"/>
      <c r="EWU107" s="547"/>
      <c r="EWV107" s="547"/>
      <c r="EWW107" s="547"/>
      <c r="EWX107" s="547"/>
      <c r="EWY107" s="547"/>
      <c r="EWZ107" s="547"/>
      <c r="EXA107" s="547"/>
      <c r="EXB107" s="547"/>
      <c r="EXC107" s="547"/>
      <c r="EXD107" s="548"/>
      <c r="EXE107" s="547"/>
      <c r="EXF107" s="547"/>
      <c r="EXG107" s="547"/>
      <c r="EXH107" s="547"/>
      <c r="EXI107" s="547"/>
      <c r="EXJ107" s="547"/>
      <c r="EXK107" s="547"/>
      <c r="EXL107" s="547"/>
      <c r="EXM107" s="547"/>
      <c r="EXN107" s="547"/>
      <c r="EXO107" s="547"/>
      <c r="EXP107" s="547"/>
      <c r="EXQ107" s="547"/>
      <c r="EXR107" s="547"/>
      <c r="EXS107" s="547"/>
      <c r="EXT107" s="548"/>
      <c r="EXU107" s="547"/>
      <c r="EXV107" s="547"/>
      <c r="EXW107" s="547"/>
      <c r="EXX107" s="547"/>
      <c r="EXY107" s="547"/>
      <c r="EXZ107" s="547"/>
      <c r="EYA107" s="547"/>
      <c r="EYB107" s="547"/>
      <c r="EYC107" s="547"/>
      <c r="EYD107" s="547"/>
      <c r="EYE107" s="547"/>
      <c r="EYF107" s="547"/>
      <c r="EYG107" s="547"/>
      <c r="EYH107" s="547"/>
      <c r="EYI107" s="547"/>
      <c r="EYJ107" s="548"/>
      <c r="EYK107" s="547"/>
      <c r="EYL107" s="547"/>
      <c r="EYM107" s="547"/>
      <c r="EYN107" s="547"/>
      <c r="EYO107" s="547"/>
      <c r="EYP107" s="547"/>
      <c r="EYQ107" s="547"/>
      <c r="EYR107" s="547"/>
      <c r="EYS107" s="547"/>
      <c r="EYT107" s="547"/>
      <c r="EYU107" s="547"/>
      <c r="EYV107" s="547"/>
      <c r="EYW107" s="547"/>
      <c r="EYX107" s="547"/>
      <c r="EYY107" s="547"/>
      <c r="EYZ107" s="548"/>
      <c r="EZA107" s="547"/>
      <c r="EZB107" s="547"/>
      <c r="EZC107" s="547"/>
      <c r="EZD107" s="547"/>
      <c r="EZE107" s="547"/>
      <c r="EZF107" s="547"/>
      <c r="EZG107" s="547"/>
      <c r="EZH107" s="547"/>
      <c r="EZI107" s="547"/>
      <c r="EZJ107" s="547"/>
      <c r="EZK107" s="547"/>
      <c r="EZL107" s="547"/>
      <c r="EZM107" s="547"/>
      <c r="EZN107" s="547"/>
      <c r="EZO107" s="547"/>
      <c r="EZP107" s="548"/>
      <c r="EZQ107" s="547"/>
      <c r="EZR107" s="547"/>
      <c r="EZS107" s="547"/>
      <c r="EZT107" s="547"/>
      <c r="EZU107" s="547"/>
      <c r="EZV107" s="547"/>
      <c r="EZW107" s="547"/>
      <c r="EZX107" s="547"/>
      <c r="EZY107" s="547"/>
      <c r="EZZ107" s="547"/>
      <c r="FAA107" s="547"/>
      <c r="FAB107" s="547"/>
      <c r="FAC107" s="547"/>
      <c r="FAD107" s="547"/>
      <c r="FAE107" s="547"/>
      <c r="FAF107" s="548"/>
      <c r="FAG107" s="547"/>
      <c r="FAH107" s="547"/>
      <c r="FAI107" s="547"/>
      <c r="FAJ107" s="547"/>
      <c r="FAK107" s="547"/>
      <c r="FAL107" s="547"/>
      <c r="FAM107" s="547"/>
      <c r="FAN107" s="547"/>
      <c r="FAO107" s="547"/>
      <c r="FAP107" s="547"/>
      <c r="FAQ107" s="547"/>
      <c r="FAR107" s="547"/>
      <c r="FAS107" s="547"/>
      <c r="FAT107" s="547"/>
      <c r="FAU107" s="547"/>
      <c r="FAV107" s="548"/>
      <c r="FAW107" s="547"/>
      <c r="FAX107" s="547"/>
      <c r="FAY107" s="547"/>
      <c r="FAZ107" s="547"/>
      <c r="FBA107" s="547"/>
      <c r="FBB107" s="547"/>
      <c r="FBC107" s="547"/>
      <c r="FBD107" s="547"/>
      <c r="FBE107" s="547"/>
      <c r="FBF107" s="547"/>
      <c r="FBG107" s="547"/>
      <c r="FBH107" s="547"/>
      <c r="FBI107" s="547"/>
      <c r="FBJ107" s="547"/>
      <c r="FBK107" s="547"/>
      <c r="FBL107" s="548"/>
      <c r="FBM107" s="547"/>
      <c r="FBN107" s="547"/>
      <c r="FBO107" s="547"/>
      <c r="FBP107" s="547"/>
      <c r="FBQ107" s="547"/>
      <c r="FBR107" s="547"/>
      <c r="FBS107" s="547"/>
      <c r="FBT107" s="547"/>
      <c r="FBU107" s="547"/>
      <c r="FBV107" s="547"/>
      <c r="FBW107" s="547"/>
      <c r="FBX107" s="547"/>
      <c r="FBY107" s="547"/>
      <c r="FBZ107" s="547"/>
      <c r="FCA107" s="547"/>
      <c r="FCB107" s="548"/>
      <c r="FCC107" s="547"/>
      <c r="FCD107" s="547"/>
      <c r="FCE107" s="547"/>
      <c r="FCF107" s="547"/>
      <c r="FCG107" s="547"/>
      <c r="FCH107" s="547"/>
      <c r="FCI107" s="547"/>
      <c r="FCJ107" s="547"/>
      <c r="FCK107" s="547"/>
      <c r="FCL107" s="547"/>
      <c r="FCM107" s="547"/>
      <c r="FCN107" s="547"/>
      <c r="FCO107" s="547"/>
      <c r="FCP107" s="547"/>
      <c r="FCQ107" s="547"/>
      <c r="FCR107" s="548"/>
      <c r="FCS107" s="547"/>
      <c r="FCT107" s="547"/>
      <c r="FCU107" s="547"/>
      <c r="FCV107" s="547"/>
      <c r="FCW107" s="547"/>
      <c r="FCX107" s="547"/>
      <c r="FCY107" s="547"/>
      <c r="FCZ107" s="547"/>
      <c r="FDA107" s="547"/>
      <c r="FDB107" s="547"/>
      <c r="FDC107" s="547"/>
      <c r="FDD107" s="547"/>
      <c r="FDE107" s="547"/>
      <c r="FDF107" s="547"/>
      <c r="FDG107" s="547"/>
      <c r="FDH107" s="548"/>
      <c r="FDI107" s="547"/>
      <c r="FDJ107" s="547"/>
      <c r="FDK107" s="547"/>
      <c r="FDL107" s="547"/>
      <c r="FDM107" s="547"/>
      <c r="FDN107" s="547"/>
      <c r="FDO107" s="547"/>
      <c r="FDP107" s="547"/>
      <c r="FDQ107" s="547"/>
      <c r="FDR107" s="547"/>
      <c r="FDS107" s="547"/>
      <c r="FDT107" s="547"/>
      <c r="FDU107" s="547"/>
      <c r="FDV107" s="547"/>
      <c r="FDW107" s="547"/>
      <c r="FDX107" s="548"/>
      <c r="FDY107" s="547"/>
      <c r="FDZ107" s="547"/>
      <c r="FEA107" s="547"/>
      <c r="FEB107" s="547"/>
      <c r="FEC107" s="547"/>
      <c r="FED107" s="547"/>
      <c r="FEE107" s="547"/>
      <c r="FEF107" s="547"/>
      <c r="FEG107" s="547"/>
      <c r="FEH107" s="547"/>
      <c r="FEI107" s="547"/>
      <c r="FEJ107" s="547"/>
      <c r="FEK107" s="547"/>
      <c r="FEL107" s="547"/>
      <c r="FEM107" s="547"/>
      <c r="FEN107" s="548"/>
      <c r="FEO107" s="547"/>
      <c r="FEP107" s="547"/>
      <c r="FEQ107" s="547"/>
      <c r="FER107" s="547"/>
      <c r="FES107" s="547"/>
      <c r="FET107" s="547"/>
      <c r="FEU107" s="547"/>
      <c r="FEV107" s="547"/>
      <c r="FEW107" s="547"/>
      <c r="FEX107" s="547"/>
      <c r="FEY107" s="547"/>
      <c r="FEZ107" s="547"/>
      <c r="FFA107" s="547"/>
      <c r="FFB107" s="547"/>
      <c r="FFC107" s="547"/>
      <c r="FFD107" s="548"/>
      <c r="FFE107" s="547"/>
      <c r="FFF107" s="547"/>
      <c r="FFG107" s="547"/>
      <c r="FFH107" s="547"/>
      <c r="FFI107" s="547"/>
      <c r="FFJ107" s="547"/>
      <c r="FFK107" s="547"/>
      <c r="FFL107" s="547"/>
      <c r="FFM107" s="547"/>
      <c r="FFN107" s="547"/>
      <c r="FFO107" s="547"/>
      <c r="FFP107" s="547"/>
      <c r="FFQ107" s="547"/>
      <c r="FFR107" s="547"/>
      <c r="FFS107" s="547"/>
      <c r="FFT107" s="548"/>
      <c r="FFU107" s="547"/>
      <c r="FFV107" s="547"/>
      <c r="FFW107" s="547"/>
      <c r="FFX107" s="547"/>
      <c r="FFY107" s="547"/>
      <c r="FFZ107" s="547"/>
      <c r="FGA107" s="547"/>
      <c r="FGB107" s="547"/>
      <c r="FGC107" s="547"/>
      <c r="FGD107" s="547"/>
      <c r="FGE107" s="547"/>
      <c r="FGF107" s="547"/>
      <c r="FGG107" s="547"/>
      <c r="FGH107" s="547"/>
      <c r="FGI107" s="547"/>
      <c r="FGJ107" s="548"/>
      <c r="FGK107" s="547"/>
      <c r="FGL107" s="547"/>
      <c r="FGM107" s="547"/>
      <c r="FGN107" s="547"/>
      <c r="FGO107" s="547"/>
      <c r="FGP107" s="547"/>
      <c r="FGQ107" s="547"/>
      <c r="FGR107" s="547"/>
      <c r="FGS107" s="547"/>
      <c r="FGT107" s="547"/>
      <c r="FGU107" s="547"/>
      <c r="FGV107" s="547"/>
      <c r="FGW107" s="547"/>
      <c r="FGX107" s="547"/>
      <c r="FGY107" s="547"/>
      <c r="FGZ107" s="548"/>
      <c r="FHA107" s="547"/>
      <c r="FHB107" s="547"/>
      <c r="FHC107" s="547"/>
      <c r="FHD107" s="547"/>
      <c r="FHE107" s="547"/>
      <c r="FHF107" s="547"/>
      <c r="FHG107" s="547"/>
      <c r="FHH107" s="547"/>
      <c r="FHI107" s="547"/>
      <c r="FHJ107" s="547"/>
      <c r="FHK107" s="547"/>
      <c r="FHL107" s="547"/>
      <c r="FHM107" s="547"/>
      <c r="FHN107" s="547"/>
      <c r="FHO107" s="547"/>
      <c r="FHP107" s="548"/>
      <c r="FHQ107" s="547"/>
      <c r="FHR107" s="547"/>
      <c r="FHS107" s="547"/>
      <c r="FHT107" s="547"/>
      <c r="FHU107" s="547"/>
      <c r="FHV107" s="547"/>
      <c r="FHW107" s="547"/>
      <c r="FHX107" s="547"/>
      <c r="FHY107" s="547"/>
      <c r="FHZ107" s="547"/>
      <c r="FIA107" s="547"/>
      <c r="FIB107" s="547"/>
      <c r="FIC107" s="547"/>
      <c r="FID107" s="547"/>
      <c r="FIE107" s="547"/>
      <c r="FIF107" s="548"/>
      <c r="FIG107" s="547"/>
      <c r="FIH107" s="547"/>
      <c r="FII107" s="547"/>
      <c r="FIJ107" s="547"/>
      <c r="FIK107" s="547"/>
      <c r="FIL107" s="547"/>
      <c r="FIM107" s="547"/>
      <c r="FIN107" s="547"/>
      <c r="FIO107" s="547"/>
      <c r="FIP107" s="547"/>
      <c r="FIQ107" s="547"/>
      <c r="FIR107" s="547"/>
      <c r="FIS107" s="547"/>
      <c r="FIT107" s="547"/>
      <c r="FIU107" s="547"/>
      <c r="FIV107" s="548"/>
      <c r="FIW107" s="547"/>
      <c r="FIX107" s="547"/>
      <c r="FIY107" s="547"/>
      <c r="FIZ107" s="547"/>
      <c r="FJA107" s="547"/>
      <c r="FJB107" s="547"/>
      <c r="FJC107" s="547"/>
      <c r="FJD107" s="547"/>
      <c r="FJE107" s="547"/>
      <c r="FJF107" s="547"/>
      <c r="FJG107" s="547"/>
      <c r="FJH107" s="547"/>
      <c r="FJI107" s="547"/>
      <c r="FJJ107" s="547"/>
      <c r="FJK107" s="547"/>
      <c r="FJL107" s="548"/>
      <c r="FJM107" s="547"/>
      <c r="FJN107" s="547"/>
      <c r="FJO107" s="547"/>
      <c r="FJP107" s="547"/>
      <c r="FJQ107" s="547"/>
      <c r="FJR107" s="547"/>
      <c r="FJS107" s="547"/>
      <c r="FJT107" s="547"/>
      <c r="FJU107" s="547"/>
      <c r="FJV107" s="547"/>
      <c r="FJW107" s="547"/>
      <c r="FJX107" s="547"/>
      <c r="FJY107" s="547"/>
      <c r="FJZ107" s="547"/>
      <c r="FKA107" s="547"/>
      <c r="FKB107" s="548"/>
      <c r="FKC107" s="547"/>
      <c r="FKD107" s="547"/>
      <c r="FKE107" s="547"/>
      <c r="FKF107" s="547"/>
      <c r="FKG107" s="547"/>
      <c r="FKH107" s="547"/>
      <c r="FKI107" s="547"/>
      <c r="FKJ107" s="547"/>
      <c r="FKK107" s="547"/>
      <c r="FKL107" s="547"/>
      <c r="FKM107" s="547"/>
      <c r="FKN107" s="547"/>
      <c r="FKO107" s="547"/>
      <c r="FKP107" s="547"/>
      <c r="FKQ107" s="547"/>
      <c r="FKR107" s="548"/>
      <c r="FKS107" s="547"/>
      <c r="FKT107" s="547"/>
      <c r="FKU107" s="547"/>
      <c r="FKV107" s="547"/>
      <c r="FKW107" s="547"/>
      <c r="FKX107" s="547"/>
      <c r="FKY107" s="547"/>
      <c r="FKZ107" s="547"/>
      <c r="FLA107" s="547"/>
      <c r="FLB107" s="547"/>
      <c r="FLC107" s="547"/>
      <c r="FLD107" s="547"/>
      <c r="FLE107" s="547"/>
      <c r="FLF107" s="547"/>
      <c r="FLG107" s="547"/>
      <c r="FLH107" s="548"/>
      <c r="FLI107" s="547"/>
      <c r="FLJ107" s="547"/>
      <c r="FLK107" s="547"/>
      <c r="FLL107" s="547"/>
      <c r="FLM107" s="547"/>
      <c r="FLN107" s="547"/>
      <c r="FLO107" s="547"/>
      <c r="FLP107" s="547"/>
      <c r="FLQ107" s="547"/>
      <c r="FLR107" s="547"/>
      <c r="FLS107" s="547"/>
      <c r="FLT107" s="547"/>
      <c r="FLU107" s="547"/>
      <c r="FLV107" s="547"/>
      <c r="FLW107" s="547"/>
      <c r="FLX107" s="548"/>
      <c r="FLY107" s="547"/>
      <c r="FLZ107" s="547"/>
      <c r="FMA107" s="547"/>
      <c r="FMB107" s="547"/>
      <c r="FMC107" s="547"/>
      <c r="FMD107" s="547"/>
      <c r="FME107" s="547"/>
      <c r="FMF107" s="547"/>
      <c r="FMG107" s="547"/>
      <c r="FMH107" s="547"/>
      <c r="FMI107" s="547"/>
      <c r="FMJ107" s="547"/>
      <c r="FMK107" s="547"/>
      <c r="FML107" s="547"/>
      <c r="FMM107" s="547"/>
      <c r="FMN107" s="548"/>
      <c r="FMO107" s="547"/>
      <c r="FMP107" s="547"/>
      <c r="FMQ107" s="547"/>
      <c r="FMR107" s="547"/>
      <c r="FMS107" s="547"/>
      <c r="FMT107" s="547"/>
      <c r="FMU107" s="547"/>
      <c r="FMV107" s="547"/>
      <c r="FMW107" s="547"/>
      <c r="FMX107" s="547"/>
      <c r="FMY107" s="547"/>
      <c r="FMZ107" s="547"/>
      <c r="FNA107" s="547"/>
      <c r="FNB107" s="547"/>
      <c r="FNC107" s="547"/>
      <c r="FND107" s="548"/>
      <c r="FNE107" s="547"/>
      <c r="FNF107" s="547"/>
      <c r="FNG107" s="547"/>
      <c r="FNH107" s="547"/>
      <c r="FNI107" s="547"/>
      <c r="FNJ107" s="547"/>
      <c r="FNK107" s="547"/>
      <c r="FNL107" s="547"/>
      <c r="FNM107" s="547"/>
      <c r="FNN107" s="547"/>
      <c r="FNO107" s="547"/>
      <c r="FNP107" s="547"/>
      <c r="FNQ107" s="547"/>
      <c r="FNR107" s="547"/>
      <c r="FNS107" s="547"/>
      <c r="FNT107" s="548"/>
      <c r="FNU107" s="547"/>
      <c r="FNV107" s="547"/>
      <c r="FNW107" s="547"/>
      <c r="FNX107" s="547"/>
      <c r="FNY107" s="547"/>
      <c r="FNZ107" s="547"/>
      <c r="FOA107" s="547"/>
      <c r="FOB107" s="547"/>
      <c r="FOC107" s="547"/>
      <c r="FOD107" s="547"/>
      <c r="FOE107" s="547"/>
      <c r="FOF107" s="547"/>
      <c r="FOG107" s="547"/>
      <c r="FOH107" s="547"/>
      <c r="FOI107" s="547"/>
      <c r="FOJ107" s="548"/>
      <c r="FOK107" s="547"/>
      <c r="FOL107" s="547"/>
      <c r="FOM107" s="547"/>
      <c r="FON107" s="547"/>
      <c r="FOO107" s="547"/>
      <c r="FOP107" s="547"/>
      <c r="FOQ107" s="547"/>
      <c r="FOR107" s="547"/>
      <c r="FOS107" s="547"/>
      <c r="FOT107" s="547"/>
      <c r="FOU107" s="547"/>
      <c r="FOV107" s="547"/>
      <c r="FOW107" s="547"/>
      <c r="FOX107" s="547"/>
      <c r="FOY107" s="547"/>
      <c r="FOZ107" s="548"/>
      <c r="FPA107" s="547"/>
      <c r="FPB107" s="547"/>
      <c r="FPC107" s="547"/>
      <c r="FPD107" s="547"/>
      <c r="FPE107" s="547"/>
      <c r="FPF107" s="547"/>
      <c r="FPG107" s="547"/>
      <c r="FPH107" s="547"/>
      <c r="FPI107" s="547"/>
      <c r="FPJ107" s="547"/>
      <c r="FPK107" s="547"/>
      <c r="FPL107" s="547"/>
      <c r="FPM107" s="547"/>
      <c r="FPN107" s="547"/>
      <c r="FPO107" s="547"/>
      <c r="FPP107" s="548"/>
      <c r="FPQ107" s="547"/>
      <c r="FPR107" s="547"/>
      <c r="FPS107" s="547"/>
      <c r="FPT107" s="547"/>
      <c r="FPU107" s="547"/>
      <c r="FPV107" s="547"/>
      <c r="FPW107" s="547"/>
      <c r="FPX107" s="547"/>
      <c r="FPY107" s="547"/>
      <c r="FPZ107" s="547"/>
      <c r="FQA107" s="547"/>
      <c r="FQB107" s="547"/>
      <c r="FQC107" s="547"/>
      <c r="FQD107" s="547"/>
      <c r="FQE107" s="547"/>
      <c r="FQF107" s="548"/>
      <c r="FQG107" s="547"/>
      <c r="FQH107" s="547"/>
      <c r="FQI107" s="547"/>
      <c r="FQJ107" s="547"/>
      <c r="FQK107" s="547"/>
      <c r="FQL107" s="547"/>
      <c r="FQM107" s="547"/>
      <c r="FQN107" s="547"/>
      <c r="FQO107" s="547"/>
      <c r="FQP107" s="547"/>
      <c r="FQQ107" s="547"/>
      <c r="FQR107" s="547"/>
      <c r="FQS107" s="547"/>
      <c r="FQT107" s="547"/>
      <c r="FQU107" s="547"/>
      <c r="FQV107" s="548"/>
      <c r="FQW107" s="547"/>
      <c r="FQX107" s="547"/>
      <c r="FQY107" s="547"/>
      <c r="FQZ107" s="547"/>
      <c r="FRA107" s="547"/>
      <c r="FRB107" s="547"/>
      <c r="FRC107" s="547"/>
      <c r="FRD107" s="547"/>
      <c r="FRE107" s="547"/>
      <c r="FRF107" s="547"/>
      <c r="FRG107" s="547"/>
      <c r="FRH107" s="547"/>
      <c r="FRI107" s="547"/>
      <c r="FRJ107" s="547"/>
      <c r="FRK107" s="547"/>
      <c r="FRL107" s="548"/>
      <c r="FRM107" s="547"/>
      <c r="FRN107" s="547"/>
      <c r="FRO107" s="547"/>
      <c r="FRP107" s="547"/>
      <c r="FRQ107" s="547"/>
      <c r="FRR107" s="547"/>
      <c r="FRS107" s="547"/>
      <c r="FRT107" s="547"/>
      <c r="FRU107" s="547"/>
      <c r="FRV107" s="547"/>
      <c r="FRW107" s="547"/>
      <c r="FRX107" s="547"/>
      <c r="FRY107" s="547"/>
      <c r="FRZ107" s="547"/>
      <c r="FSA107" s="547"/>
      <c r="FSB107" s="548"/>
      <c r="FSC107" s="547"/>
      <c r="FSD107" s="547"/>
      <c r="FSE107" s="547"/>
      <c r="FSF107" s="547"/>
      <c r="FSG107" s="547"/>
      <c r="FSH107" s="547"/>
      <c r="FSI107" s="547"/>
      <c r="FSJ107" s="547"/>
      <c r="FSK107" s="547"/>
      <c r="FSL107" s="547"/>
      <c r="FSM107" s="547"/>
      <c r="FSN107" s="547"/>
      <c r="FSO107" s="547"/>
      <c r="FSP107" s="547"/>
      <c r="FSQ107" s="547"/>
      <c r="FSR107" s="548"/>
      <c r="FSS107" s="547"/>
      <c r="FST107" s="547"/>
      <c r="FSU107" s="547"/>
      <c r="FSV107" s="547"/>
      <c r="FSW107" s="547"/>
      <c r="FSX107" s="547"/>
      <c r="FSY107" s="547"/>
      <c r="FSZ107" s="547"/>
      <c r="FTA107" s="547"/>
      <c r="FTB107" s="547"/>
      <c r="FTC107" s="547"/>
      <c r="FTD107" s="547"/>
      <c r="FTE107" s="547"/>
      <c r="FTF107" s="547"/>
      <c r="FTG107" s="547"/>
      <c r="FTH107" s="548"/>
      <c r="FTI107" s="547"/>
      <c r="FTJ107" s="547"/>
      <c r="FTK107" s="547"/>
      <c r="FTL107" s="547"/>
      <c r="FTM107" s="547"/>
      <c r="FTN107" s="547"/>
      <c r="FTO107" s="547"/>
      <c r="FTP107" s="547"/>
      <c r="FTQ107" s="547"/>
      <c r="FTR107" s="547"/>
      <c r="FTS107" s="547"/>
      <c r="FTT107" s="547"/>
      <c r="FTU107" s="547"/>
      <c r="FTV107" s="547"/>
      <c r="FTW107" s="547"/>
      <c r="FTX107" s="548"/>
      <c r="FTY107" s="547"/>
      <c r="FTZ107" s="547"/>
      <c r="FUA107" s="547"/>
      <c r="FUB107" s="547"/>
      <c r="FUC107" s="547"/>
      <c r="FUD107" s="547"/>
      <c r="FUE107" s="547"/>
      <c r="FUF107" s="547"/>
      <c r="FUG107" s="547"/>
      <c r="FUH107" s="547"/>
      <c r="FUI107" s="547"/>
      <c r="FUJ107" s="547"/>
      <c r="FUK107" s="547"/>
      <c r="FUL107" s="547"/>
      <c r="FUM107" s="547"/>
      <c r="FUN107" s="548"/>
      <c r="FUO107" s="547"/>
      <c r="FUP107" s="547"/>
      <c r="FUQ107" s="547"/>
      <c r="FUR107" s="547"/>
      <c r="FUS107" s="547"/>
      <c r="FUT107" s="547"/>
      <c r="FUU107" s="547"/>
      <c r="FUV107" s="547"/>
      <c r="FUW107" s="547"/>
      <c r="FUX107" s="547"/>
      <c r="FUY107" s="547"/>
      <c r="FUZ107" s="547"/>
      <c r="FVA107" s="547"/>
      <c r="FVB107" s="547"/>
      <c r="FVC107" s="547"/>
      <c r="FVD107" s="548"/>
      <c r="FVE107" s="547"/>
      <c r="FVF107" s="547"/>
      <c r="FVG107" s="547"/>
      <c r="FVH107" s="547"/>
      <c r="FVI107" s="547"/>
      <c r="FVJ107" s="547"/>
      <c r="FVK107" s="547"/>
      <c r="FVL107" s="547"/>
      <c r="FVM107" s="547"/>
      <c r="FVN107" s="547"/>
      <c r="FVO107" s="547"/>
      <c r="FVP107" s="547"/>
      <c r="FVQ107" s="547"/>
      <c r="FVR107" s="547"/>
      <c r="FVS107" s="547"/>
      <c r="FVT107" s="548"/>
      <c r="FVU107" s="547"/>
      <c r="FVV107" s="547"/>
      <c r="FVW107" s="547"/>
      <c r="FVX107" s="547"/>
      <c r="FVY107" s="547"/>
      <c r="FVZ107" s="547"/>
      <c r="FWA107" s="547"/>
      <c r="FWB107" s="547"/>
      <c r="FWC107" s="547"/>
      <c r="FWD107" s="547"/>
      <c r="FWE107" s="547"/>
      <c r="FWF107" s="547"/>
      <c r="FWG107" s="547"/>
      <c r="FWH107" s="547"/>
      <c r="FWI107" s="547"/>
      <c r="FWJ107" s="548"/>
      <c r="FWK107" s="547"/>
      <c r="FWL107" s="547"/>
      <c r="FWM107" s="547"/>
      <c r="FWN107" s="547"/>
      <c r="FWO107" s="547"/>
      <c r="FWP107" s="547"/>
      <c r="FWQ107" s="547"/>
      <c r="FWR107" s="547"/>
      <c r="FWS107" s="547"/>
      <c r="FWT107" s="547"/>
      <c r="FWU107" s="547"/>
      <c r="FWV107" s="547"/>
      <c r="FWW107" s="547"/>
      <c r="FWX107" s="547"/>
      <c r="FWY107" s="547"/>
      <c r="FWZ107" s="548"/>
      <c r="FXA107" s="547"/>
      <c r="FXB107" s="547"/>
      <c r="FXC107" s="547"/>
      <c r="FXD107" s="547"/>
      <c r="FXE107" s="547"/>
      <c r="FXF107" s="547"/>
      <c r="FXG107" s="547"/>
      <c r="FXH107" s="547"/>
      <c r="FXI107" s="547"/>
      <c r="FXJ107" s="547"/>
      <c r="FXK107" s="547"/>
      <c r="FXL107" s="547"/>
      <c r="FXM107" s="547"/>
      <c r="FXN107" s="547"/>
      <c r="FXO107" s="547"/>
      <c r="FXP107" s="548"/>
      <c r="FXQ107" s="547"/>
      <c r="FXR107" s="547"/>
      <c r="FXS107" s="547"/>
      <c r="FXT107" s="547"/>
      <c r="FXU107" s="547"/>
      <c r="FXV107" s="547"/>
      <c r="FXW107" s="547"/>
      <c r="FXX107" s="547"/>
      <c r="FXY107" s="547"/>
      <c r="FXZ107" s="547"/>
      <c r="FYA107" s="547"/>
      <c r="FYB107" s="547"/>
      <c r="FYC107" s="547"/>
      <c r="FYD107" s="547"/>
      <c r="FYE107" s="547"/>
      <c r="FYF107" s="548"/>
      <c r="FYG107" s="547"/>
      <c r="FYH107" s="547"/>
      <c r="FYI107" s="547"/>
      <c r="FYJ107" s="547"/>
      <c r="FYK107" s="547"/>
      <c r="FYL107" s="547"/>
      <c r="FYM107" s="547"/>
      <c r="FYN107" s="547"/>
      <c r="FYO107" s="547"/>
      <c r="FYP107" s="547"/>
      <c r="FYQ107" s="547"/>
      <c r="FYR107" s="547"/>
      <c r="FYS107" s="547"/>
      <c r="FYT107" s="547"/>
      <c r="FYU107" s="547"/>
      <c r="FYV107" s="548"/>
      <c r="FYW107" s="547"/>
      <c r="FYX107" s="547"/>
      <c r="FYY107" s="547"/>
      <c r="FYZ107" s="547"/>
      <c r="FZA107" s="547"/>
      <c r="FZB107" s="547"/>
      <c r="FZC107" s="547"/>
      <c r="FZD107" s="547"/>
      <c r="FZE107" s="547"/>
      <c r="FZF107" s="547"/>
      <c r="FZG107" s="547"/>
      <c r="FZH107" s="547"/>
      <c r="FZI107" s="547"/>
      <c r="FZJ107" s="547"/>
      <c r="FZK107" s="547"/>
      <c r="FZL107" s="548"/>
      <c r="FZM107" s="547"/>
      <c r="FZN107" s="547"/>
      <c r="FZO107" s="547"/>
      <c r="FZP107" s="547"/>
      <c r="FZQ107" s="547"/>
      <c r="FZR107" s="547"/>
      <c r="FZS107" s="547"/>
      <c r="FZT107" s="547"/>
      <c r="FZU107" s="547"/>
      <c r="FZV107" s="547"/>
      <c r="FZW107" s="547"/>
      <c r="FZX107" s="547"/>
      <c r="FZY107" s="547"/>
      <c r="FZZ107" s="547"/>
      <c r="GAA107" s="547"/>
      <c r="GAB107" s="548"/>
      <c r="GAC107" s="547"/>
      <c r="GAD107" s="547"/>
      <c r="GAE107" s="547"/>
      <c r="GAF107" s="547"/>
      <c r="GAG107" s="547"/>
      <c r="GAH107" s="547"/>
      <c r="GAI107" s="547"/>
      <c r="GAJ107" s="547"/>
      <c r="GAK107" s="547"/>
      <c r="GAL107" s="547"/>
      <c r="GAM107" s="547"/>
      <c r="GAN107" s="547"/>
      <c r="GAO107" s="547"/>
      <c r="GAP107" s="547"/>
      <c r="GAQ107" s="547"/>
      <c r="GAR107" s="548"/>
      <c r="GAS107" s="547"/>
      <c r="GAT107" s="547"/>
      <c r="GAU107" s="547"/>
      <c r="GAV107" s="547"/>
      <c r="GAW107" s="547"/>
      <c r="GAX107" s="547"/>
      <c r="GAY107" s="547"/>
      <c r="GAZ107" s="547"/>
      <c r="GBA107" s="547"/>
      <c r="GBB107" s="547"/>
      <c r="GBC107" s="547"/>
      <c r="GBD107" s="547"/>
      <c r="GBE107" s="547"/>
      <c r="GBF107" s="547"/>
      <c r="GBG107" s="547"/>
      <c r="GBH107" s="548"/>
      <c r="GBI107" s="547"/>
      <c r="GBJ107" s="547"/>
      <c r="GBK107" s="547"/>
      <c r="GBL107" s="547"/>
      <c r="GBM107" s="547"/>
      <c r="GBN107" s="547"/>
      <c r="GBO107" s="547"/>
      <c r="GBP107" s="547"/>
      <c r="GBQ107" s="547"/>
      <c r="GBR107" s="547"/>
      <c r="GBS107" s="547"/>
      <c r="GBT107" s="547"/>
      <c r="GBU107" s="547"/>
      <c r="GBV107" s="547"/>
      <c r="GBW107" s="547"/>
      <c r="GBX107" s="548"/>
      <c r="GBY107" s="547"/>
      <c r="GBZ107" s="547"/>
      <c r="GCA107" s="547"/>
      <c r="GCB107" s="547"/>
      <c r="GCC107" s="547"/>
      <c r="GCD107" s="547"/>
      <c r="GCE107" s="547"/>
      <c r="GCF107" s="547"/>
      <c r="GCG107" s="547"/>
      <c r="GCH107" s="547"/>
      <c r="GCI107" s="547"/>
      <c r="GCJ107" s="547"/>
      <c r="GCK107" s="547"/>
      <c r="GCL107" s="547"/>
      <c r="GCM107" s="547"/>
      <c r="GCN107" s="548"/>
      <c r="GCO107" s="547"/>
      <c r="GCP107" s="547"/>
      <c r="GCQ107" s="547"/>
      <c r="GCR107" s="547"/>
      <c r="GCS107" s="547"/>
      <c r="GCT107" s="547"/>
      <c r="GCU107" s="547"/>
      <c r="GCV107" s="547"/>
      <c r="GCW107" s="547"/>
      <c r="GCX107" s="547"/>
      <c r="GCY107" s="547"/>
      <c r="GCZ107" s="547"/>
      <c r="GDA107" s="547"/>
      <c r="GDB107" s="547"/>
      <c r="GDC107" s="547"/>
      <c r="GDD107" s="548"/>
      <c r="GDE107" s="547"/>
      <c r="GDF107" s="547"/>
      <c r="GDG107" s="547"/>
      <c r="GDH107" s="547"/>
      <c r="GDI107" s="547"/>
      <c r="GDJ107" s="547"/>
      <c r="GDK107" s="547"/>
      <c r="GDL107" s="547"/>
      <c r="GDM107" s="547"/>
      <c r="GDN107" s="547"/>
      <c r="GDO107" s="547"/>
      <c r="GDP107" s="547"/>
      <c r="GDQ107" s="547"/>
      <c r="GDR107" s="547"/>
      <c r="GDS107" s="547"/>
      <c r="GDT107" s="548"/>
      <c r="GDU107" s="547"/>
      <c r="GDV107" s="547"/>
      <c r="GDW107" s="547"/>
      <c r="GDX107" s="547"/>
      <c r="GDY107" s="547"/>
      <c r="GDZ107" s="547"/>
      <c r="GEA107" s="547"/>
      <c r="GEB107" s="547"/>
      <c r="GEC107" s="547"/>
      <c r="GED107" s="547"/>
      <c r="GEE107" s="547"/>
      <c r="GEF107" s="547"/>
      <c r="GEG107" s="547"/>
      <c r="GEH107" s="547"/>
      <c r="GEI107" s="547"/>
      <c r="GEJ107" s="548"/>
      <c r="GEK107" s="547"/>
      <c r="GEL107" s="547"/>
      <c r="GEM107" s="547"/>
      <c r="GEN107" s="547"/>
      <c r="GEO107" s="547"/>
      <c r="GEP107" s="547"/>
      <c r="GEQ107" s="547"/>
      <c r="GER107" s="547"/>
      <c r="GES107" s="547"/>
      <c r="GET107" s="547"/>
      <c r="GEU107" s="547"/>
      <c r="GEV107" s="547"/>
      <c r="GEW107" s="547"/>
      <c r="GEX107" s="547"/>
      <c r="GEY107" s="547"/>
      <c r="GEZ107" s="548"/>
      <c r="GFA107" s="547"/>
      <c r="GFB107" s="547"/>
      <c r="GFC107" s="547"/>
      <c r="GFD107" s="547"/>
      <c r="GFE107" s="547"/>
      <c r="GFF107" s="547"/>
      <c r="GFG107" s="547"/>
      <c r="GFH107" s="547"/>
      <c r="GFI107" s="547"/>
      <c r="GFJ107" s="547"/>
      <c r="GFK107" s="547"/>
      <c r="GFL107" s="547"/>
      <c r="GFM107" s="547"/>
      <c r="GFN107" s="547"/>
      <c r="GFO107" s="547"/>
      <c r="GFP107" s="548"/>
      <c r="GFQ107" s="547"/>
      <c r="GFR107" s="547"/>
      <c r="GFS107" s="547"/>
      <c r="GFT107" s="547"/>
      <c r="GFU107" s="547"/>
      <c r="GFV107" s="547"/>
      <c r="GFW107" s="547"/>
      <c r="GFX107" s="547"/>
      <c r="GFY107" s="547"/>
      <c r="GFZ107" s="547"/>
      <c r="GGA107" s="547"/>
      <c r="GGB107" s="547"/>
      <c r="GGC107" s="547"/>
      <c r="GGD107" s="547"/>
      <c r="GGE107" s="547"/>
      <c r="GGF107" s="548"/>
      <c r="GGG107" s="547"/>
      <c r="GGH107" s="547"/>
      <c r="GGI107" s="547"/>
      <c r="GGJ107" s="547"/>
      <c r="GGK107" s="547"/>
      <c r="GGL107" s="547"/>
      <c r="GGM107" s="547"/>
      <c r="GGN107" s="547"/>
      <c r="GGO107" s="547"/>
      <c r="GGP107" s="547"/>
      <c r="GGQ107" s="547"/>
      <c r="GGR107" s="547"/>
      <c r="GGS107" s="547"/>
      <c r="GGT107" s="547"/>
      <c r="GGU107" s="547"/>
      <c r="GGV107" s="548"/>
      <c r="GGW107" s="547"/>
      <c r="GGX107" s="547"/>
      <c r="GGY107" s="547"/>
      <c r="GGZ107" s="547"/>
      <c r="GHA107" s="547"/>
      <c r="GHB107" s="547"/>
      <c r="GHC107" s="547"/>
      <c r="GHD107" s="547"/>
      <c r="GHE107" s="547"/>
      <c r="GHF107" s="547"/>
      <c r="GHG107" s="547"/>
      <c r="GHH107" s="547"/>
      <c r="GHI107" s="547"/>
      <c r="GHJ107" s="547"/>
      <c r="GHK107" s="547"/>
      <c r="GHL107" s="548"/>
      <c r="GHM107" s="547"/>
      <c r="GHN107" s="547"/>
      <c r="GHO107" s="547"/>
      <c r="GHP107" s="547"/>
      <c r="GHQ107" s="547"/>
      <c r="GHR107" s="547"/>
      <c r="GHS107" s="547"/>
      <c r="GHT107" s="547"/>
      <c r="GHU107" s="547"/>
      <c r="GHV107" s="547"/>
      <c r="GHW107" s="547"/>
      <c r="GHX107" s="547"/>
      <c r="GHY107" s="547"/>
      <c r="GHZ107" s="547"/>
      <c r="GIA107" s="547"/>
      <c r="GIB107" s="548"/>
      <c r="GIC107" s="547"/>
      <c r="GID107" s="547"/>
      <c r="GIE107" s="547"/>
      <c r="GIF107" s="547"/>
      <c r="GIG107" s="547"/>
      <c r="GIH107" s="547"/>
      <c r="GII107" s="547"/>
      <c r="GIJ107" s="547"/>
      <c r="GIK107" s="547"/>
      <c r="GIL107" s="547"/>
      <c r="GIM107" s="547"/>
      <c r="GIN107" s="547"/>
      <c r="GIO107" s="547"/>
      <c r="GIP107" s="547"/>
      <c r="GIQ107" s="547"/>
      <c r="GIR107" s="548"/>
      <c r="GIS107" s="547"/>
      <c r="GIT107" s="547"/>
      <c r="GIU107" s="547"/>
      <c r="GIV107" s="547"/>
      <c r="GIW107" s="547"/>
      <c r="GIX107" s="547"/>
      <c r="GIY107" s="547"/>
      <c r="GIZ107" s="547"/>
      <c r="GJA107" s="547"/>
      <c r="GJB107" s="547"/>
      <c r="GJC107" s="547"/>
      <c r="GJD107" s="547"/>
      <c r="GJE107" s="547"/>
      <c r="GJF107" s="547"/>
      <c r="GJG107" s="547"/>
      <c r="GJH107" s="548"/>
      <c r="GJI107" s="547"/>
      <c r="GJJ107" s="547"/>
      <c r="GJK107" s="547"/>
      <c r="GJL107" s="547"/>
      <c r="GJM107" s="547"/>
      <c r="GJN107" s="547"/>
      <c r="GJO107" s="547"/>
      <c r="GJP107" s="547"/>
      <c r="GJQ107" s="547"/>
      <c r="GJR107" s="547"/>
      <c r="GJS107" s="547"/>
      <c r="GJT107" s="547"/>
      <c r="GJU107" s="547"/>
      <c r="GJV107" s="547"/>
      <c r="GJW107" s="547"/>
      <c r="GJX107" s="548"/>
      <c r="GJY107" s="547"/>
      <c r="GJZ107" s="547"/>
      <c r="GKA107" s="547"/>
      <c r="GKB107" s="547"/>
      <c r="GKC107" s="547"/>
      <c r="GKD107" s="547"/>
      <c r="GKE107" s="547"/>
      <c r="GKF107" s="547"/>
      <c r="GKG107" s="547"/>
      <c r="GKH107" s="547"/>
      <c r="GKI107" s="547"/>
      <c r="GKJ107" s="547"/>
      <c r="GKK107" s="547"/>
      <c r="GKL107" s="547"/>
      <c r="GKM107" s="547"/>
      <c r="GKN107" s="548"/>
      <c r="GKO107" s="547"/>
      <c r="GKP107" s="547"/>
      <c r="GKQ107" s="547"/>
      <c r="GKR107" s="547"/>
      <c r="GKS107" s="547"/>
      <c r="GKT107" s="547"/>
      <c r="GKU107" s="547"/>
      <c r="GKV107" s="547"/>
      <c r="GKW107" s="547"/>
      <c r="GKX107" s="547"/>
      <c r="GKY107" s="547"/>
      <c r="GKZ107" s="547"/>
      <c r="GLA107" s="547"/>
      <c r="GLB107" s="547"/>
      <c r="GLC107" s="547"/>
      <c r="GLD107" s="548"/>
      <c r="GLE107" s="547"/>
      <c r="GLF107" s="547"/>
      <c r="GLG107" s="547"/>
      <c r="GLH107" s="547"/>
      <c r="GLI107" s="547"/>
      <c r="GLJ107" s="547"/>
      <c r="GLK107" s="547"/>
      <c r="GLL107" s="547"/>
      <c r="GLM107" s="547"/>
      <c r="GLN107" s="547"/>
      <c r="GLO107" s="547"/>
      <c r="GLP107" s="547"/>
      <c r="GLQ107" s="547"/>
      <c r="GLR107" s="547"/>
      <c r="GLS107" s="547"/>
      <c r="GLT107" s="548"/>
      <c r="GLU107" s="547"/>
      <c r="GLV107" s="547"/>
      <c r="GLW107" s="547"/>
      <c r="GLX107" s="547"/>
      <c r="GLY107" s="547"/>
      <c r="GLZ107" s="547"/>
      <c r="GMA107" s="547"/>
      <c r="GMB107" s="547"/>
      <c r="GMC107" s="547"/>
      <c r="GMD107" s="547"/>
      <c r="GME107" s="547"/>
      <c r="GMF107" s="547"/>
      <c r="GMG107" s="547"/>
      <c r="GMH107" s="547"/>
      <c r="GMI107" s="547"/>
      <c r="GMJ107" s="548"/>
      <c r="GMK107" s="547"/>
      <c r="GML107" s="547"/>
      <c r="GMM107" s="547"/>
      <c r="GMN107" s="547"/>
      <c r="GMO107" s="547"/>
      <c r="GMP107" s="547"/>
      <c r="GMQ107" s="547"/>
      <c r="GMR107" s="547"/>
      <c r="GMS107" s="547"/>
      <c r="GMT107" s="547"/>
      <c r="GMU107" s="547"/>
      <c r="GMV107" s="547"/>
      <c r="GMW107" s="547"/>
      <c r="GMX107" s="547"/>
      <c r="GMY107" s="547"/>
      <c r="GMZ107" s="548"/>
      <c r="GNA107" s="547"/>
      <c r="GNB107" s="547"/>
      <c r="GNC107" s="547"/>
      <c r="GND107" s="547"/>
      <c r="GNE107" s="547"/>
      <c r="GNF107" s="547"/>
      <c r="GNG107" s="547"/>
      <c r="GNH107" s="547"/>
      <c r="GNI107" s="547"/>
      <c r="GNJ107" s="547"/>
      <c r="GNK107" s="547"/>
      <c r="GNL107" s="547"/>
      <c r="GNM107" s="547"/>
      <c r="GNN107" s="547"/>
      <c r="GNO107" s="547"/>
      <c r="GNP107" s="548"/>
      <c r="GNQ107" s="547"/>
      <c r="GNR107" s="547"/>
      <c r="GNS107" s="547"/>
      <c r="GNT107" s="547"/>
      <c r="GNU107" s="547"/>
      <c r="GNV107" s="547"/>
      <c r="GNW107" s="547"/>
      <c r="GNX107" s="547"/>
      <c r="GNY107" s="547"/>
      <c r="GNZ107" s="547"/>
      <c r="GOA107" s="547"/>
      <c r="GOB107" s="547"/>
      <c r="GOC107" s="547"/>
      <c r="GOD107" s="547"/>
      <c r="GOE107" s="547"/>
      <c r="GOF107" s="548"/>
      <c r="GOG107" s="547"/>
      <c r="GOH107" s="547"/>
      <c r="GOI107" s="547"/>
      <c r="GOJ107" s="547"/>
      <c r="GOK107" s="547"/>
      <c r="GOL107" s="547"/>
      <c r="GOM107" s="547"/>
      <c r="GON107" s="547"/>
      <c r="GOO107" s="547"/>
      <c r="GOP107" s="547"/>
      <c r="GOQ107" s="547"/>
      <c r="GOR107" s="547"/>
      <c r="GOS107" s="547"/>
      <c r="GOT107" s="547"/>
      <c r="GOU107" s="547"/>
      <c r="GOV107" s="548"/>
      <c r="GOW107" s="547"/>
      <c r="GOX107" s="547"/>
      <c r="GOY107" s="547"/>
      <c r="GOZ107" s="547"/>
      <c r="GPA107" s="547"/>
      <c r="GPB107" s="547"/>
      <c r="GPC107" s="547"/>
      <c r="GPD107" s="547"/>
      <c r="GPE107" s="547"/>
      <c r="GPF107" s="547"/>
      <c r="GPG107" s="547"/>
      <c r="GPH107" s="547"/>
      <c r="GPI107" s="547"/>
      <c r="GPJ107" s="547"/>
      <c r="GPK107" s="547"/>
      <c r="GPL107" s="548"/>
      <c r="GPM107" s="547"/>
      <c r="GPN107" s="547"/>
      <c r="GPO107" s="547"/>
      <c r="GPP107" s="547"/>
      <c r="GPQ107" s="547"/>
      <c r="GPR107" s="547"/>
      <c r="GPS107" s="547"/>
      <c r="GPT107" s="547"/>
      <c r="GPU107" s="547"/>
      <c r="GPV107" s="547"/>
      <c r="GPW107" s="547"/>
      <c r="GPX107" s="547"/>
      <c r="GPY107" s="547"/>
      <c r="GPZ107" s="547"/>
      <c r="GQA107" s="547"/>
      <c r="GQB107" s="548"/>
      <c r="GQC107" s="547"/>
      <c r="GQD107" s="547"/>
      <c r="GQE107" s="547"/>
      <c r="GQF107" s="547"/>
      <c r="GQG107" s="547"/>
      <c r="GQH107" s="547"/>
      <c r="GQI107" s="547"/>
      <c r="GQJ107" s="547"/>
      <c r="GQK107" s="547"/>
      <c r="GQL107" s="547"/>
      <c r="GQM107" s="547"/>
      <c r="GQN107" s="547"/>
      <c r="GQO107" s="547"/>
      <c r="GQP107" s="547"/>
      <c r="GQQ107" s="547"/>
      <c r="GQR107" s="548"/>
      <c r="GQS107" s="547"/>
      <c r="GQT107" s="547"/>
      <c r="GQU107" s="547"/>
      <c r="GQV107" s="547"/>
      <c r="GQW107" s="547"/>
      <c r="GQX107" s="547"/>
      <c r="GQY107" s="547"/>
      <c r="GQZ107" s="547"/>
      <c r="GRA107" s="547"/>
      <c r="GRB107" s="547"/>
      <c r="GRC107" s="547"/>
      <c r="GRD107" s="547"/>
      <c r="GRE107" s="547"/>
      <c r="GRF107" s="547"/>
      <c r="GRG107" s="547"/>
      <c r="GRH107" s="548"/>
      <c r="GRI107" s="547"/>
      <c r="GRJ107" s="547"/>
      <c r="GRK107" s="547"/>
      <c r="GRL107" s="547"/>
      <c r="GRM107" s="547"/>
      <c r="GRN107" s="547"/>
      <c r="GRO107" s="547"/>
      <c r="GRP107" s="547"/>
      <c r="GRQ107" s="547"/>
      <c r="GRR107" s="547"/>
      <c r="GRS107" s="547"/>
      <c r="GRT107" s="547"/>
      <c r="GRU107" s="547"/>
      <c r="GRV107" s="547"/>
      <c r="GRW107" s="547"/>
      <c r="GRX107" s="548"/>
      <c r="GRY107" s="547"/>
      <c r="GRZ107" s="547"/>
      <c r="GSA107" s="547"/>
      <c r="GSB107" s="547"/>
      <c r="GSC107" s="547"/>
      <c r="GSD107" s="547"/>
      <c r="GSE107" s="547"/>
      <c r="GSF107" s="547"/>
      <c r="GSG107" s="547"/>
      <c r="GSH107" s="547"/>
      <c r="GSI107" s="547"/>
      <c r="GSJ107" s="547"/>
      <c r="GSK107" s="547"/>
      <c r="GSL107" s="547"/>
      <c r="GSM107" s="547"/>
      <c r="GSN107" s="548"/>
      <c r="GSO107" s="547"/>
      <c r="GSP107" s="547"/>
      <c r="GSQ107" s="547"/>
      <c r="GSR107" s="547"/>
      <c r="GSS107" s="547"/>
      <c r="GST107" s="547"/>
      <c r="GSU107" s="547"/>
      <c r="GSV107" s="547"/>
      <c r="GSW107" s="547"/>
      <c r="GSX107" s="547"/>
      <c r="GSY107" s="547"/>
      <c r="GSZ107" s="547"/>
      <c r="GTA107" s="547"/>
      <c r="GTB107" s="547"/>
      <c r="GTC107" s="547"/>
      <c r="GTD107" s="548"/>
      <c r="GTE107" s="547"/>
      <c r="GTF107" s="547"/>
      <c r="GTG107" s="547"/>
      <c r="GTH107" s="547"/>
      <c r="GTI107" s="547"/>
      <c r="GTJ107" s="547"/>
      <c r="GTK107" s="547"/>
      <c r="GTL107" s="547"/>
      <c r="GTM107" s="547"/>
      <c r="GTN107" s="547"/>
      <c r="GTO107" s="547"/>
      <c r="GTP107" s="547"/>
      <c r="GTQ107" s="547"/>
      <c r="GTR107" s="547"/>
      <c r="GTS107" s="547"/>
      <c r="GTT107" s="548"/>
      <c r="GTU107" s="547"/>
      <c r="GTV107" s="547"/>
      <c r="GTW107" s="547"/>
      <c r="GTX107" s="547"/>
      <c r="GTY107" s="547"/>
      <c r="GTZ107" s="547"/>
      <c r="GUA107" s="547"/>
      <c r="GUB107" s="547"/>
      <c r="GUC107" s="547"/>
      <c r="GUD107" s="547"/>
      <c r="GUE107" s="547"/>
      <c r="GUF107" s="547"/>
      <c r="GUG107" s="547"/>
      <c r="GUH107" s="547"/>
      <c r="GUI107" s="547"/>
      <c r="GUJ107" s="548"/>
      <c r="GUK107" s="547"/>
      <c r="GUL107" s="547"/>
      <c r="GUM107" s="547"/>
      <c r="GUN107" s="547"/>
      <c r="GUO107" s="547"/>
      <c r="GUP107" s="547"/>
      <c r="GUQ107" s="547"/>
      <c r="GUR107" s="547"/>
      <c r="GUS107" s="547"/>
      <c r="GUT107" s="547"/>
      <c r="GUU107" s="547"/>
      <c r="GUV107" s="547"/>
      <c r="GUW107" s="547"/>
      <c r="GUX107" s="547"/>
      <c r="GUY107" s="547"/>
      <c r="GUZ107" s="548"/>
      <c r="GVA107" s="547"/>
      <c r="GVB107" s="547"/>
      <c r="GVC107" s="547"/>
      <c r="GVD107" s="547"/>
      <c r="GVE107" s="547"/>
      <c r="GVF107" s="547"/>
      <c r="GVG107" s="547"/>
      <c r="GVH107" s="547"/>
      <c r="GVI107" s="547"/>
      <c r="GVJ107" s="547"/>
      <c r="GVK107" s="547"/>
      <c r="GVL107" s="547"/>
      <c r="GVM107" s="547"/>
      <c r="GVN107" s="547"/>
      <c r="GVO107" s="547"/>
      <c r="GVP107" s="548"/>
      <c r="GVQ107" s="547"/>
      <c r="GVR107" s="547"/>
      <c r="GVS107" s="547"/>
      <c r="GVT107" s="547"/>
      <c r="GVU107" s="547"/>
      <c r="GVV107" s="547"/>
      <c r="GVW107" s="547"/>
      <c r="GVX107" s="547"/>
      <c r="GVY107" s="547"/>
      <c r="GVZ107" s="547"/>
      <c r="GWA107" s="547"/>
      <c r="GWB107" s="547"/>
      <c r="GWC107" s="547"/>
      <c r="GWD107" s="547"/>
      <c r="GWE107" s="547"/>
      <c r="GWF107" s="548"/>
      <c r="GWG107" s="547"/>
      <c r="GWH107" s="547"/>
      <c r="GWI107" s="547"/>
      <c r="GWJ107" s="547"/>
      <c r="GWK107" s="547"/>
      <c r="GWL107" s="547"/>
      <c r="GWM107" s="547"/>
      <c r="GWN107" s="547"/>
      <c r="GWO107" s="547"/>
      <c r="GWP107" s="547"/>
      <c r="GWQ107" s="547"/>
      <c r="GWR107" s="547"/>
      <c r="GWS107" s="547"/>
      <c r="GWT107" s="547"/>
      <c r="GWU107" s="547"/>
      <c r="GWV107" s="548"/>
      <c r="GWW107" s="547"/>
      <c r="GWX107" s="547"/>
      <c r="GWY107" s="547"/>
      <c r="GWZ107" s="547"/>
      <c r="GXA107" s="547"/>
      <c r="GXB107" s="547"/>
      <c r="GXC107" s="547"/>
      <c r="GXD107" s="547"/>
      <c r="GXE107" s="547"/>
      <c r="GXF107" s="547"/>
      <c r="GXG107" s="547"/>
      <c r="GXH107" s="547"/>
      <c r="GXI107" s="547"/>
      <c r="GXJ107" s="547"/>
      <c r="GXK107" s="547"/>
      <c r="GXL107" s="548"/>
      <c r="GXM107" s="547"/>
      <c r="GXN107" s="547"/>
      <c r="GXO107" s="547"/>
      <c r="GXP107" s="547"/>
      <c r="GXQ107" s="547"/>
      <c r="GXR107" s="547"/>
      <c r="GXS107" s="547"/>
      <c r="GXT107" s="547"/>
      <c r="GXU107" s="547"/>
      <c r="GXV107" s="547"/>
      <c r="GXW107" s="547"/>
      <c r="GXX107" s="547"/>
      <c r="GXY107" s="547"/>
      <c r="GXZ107" s="547"/>
      <c r="GYA107" s="547"/>
      <c r="GYB107" s="548"/>
      <c r="GYC107" s="547"/>
      <c r="GYD107" s="547"/>
      <c r="GYE107" s="547"/>
      <c r="GYF107" s="547"/>
      <c r="GYG107" s="547"/>
      <c r="GYH107" s="547"/>
      <c r="GYI107" s="547"/>
      <c r="GYJ107" s="547"/>
      <c r="GYK107" s="547"/>
      <c r="GYL107" s="547"/>
      <c r="GYM107" s="547"/>
      <c r="GYN107" s="547"/>
      <c r="GYO107" s="547"/>
      <c r="GYP107" s="547"/>
      <c r="GYQ107" s="547"/>
      <c r="GYR107" s="548"/>
      <c r="GYS107" s="547"/>
      <c r="GYT107" s="547"/>
      <c r="GYU107" s="547"/>
      <c r="GYV107" s="547"/>
      <c r="GYW107" s="547"/>
      <c r="GYX107" s="547"/>
      <c r="GYY107" s="547"/>
      <c r="GYZ107" s="547"/>
      <c r="GZA107" s="547"/>
      <c r="GZB107" s="547"/>
      <c r="GZC107" s="547"/>
      <c r="GZD107" s="547"/>
      <c r="GZE107" s="547"/>
      <c r="GZF107" s="547"/>
      <c r="GZG107" s="547"/>
      <c r="GZH107" s="548"/>
      <c r="GZI107" s="547"/>
      <c r="GZJ107" s="547"/>
      <c r="GZK107" s="547"/>
      <c r="GZL107" s="547"/>
      <c r="GZM107" s="547"/>
      <c r="GZN107" s="547"/>
      <c r="GZO107" s="547"/>
      <c r="GZP107" s="547"/>
      <c r="GZQ107" s="547"/>
      <c r="GZR107" s="547"/>
      <c r="GZS107" s="547"/>
      <c r="GZT107" s="547"/>
      <c r="GZU107" s="547"/>
      <c r="GZV107" s="547"/>
      <c r="GZW107" s="547"/>
      <c r="GZX107" s="548"/>
      <c r="GZY107" s="547"/>
      <c r="GZZ107" s="547"/>
      <c r="HAA107" s="547"/>
      <c r="HAB107" s="547"/>
      <c r="HAC107" s="547"/>
      <c r="HAD107" s="547"/>
      <c r="HAE107" s="547"/>
      <c r="HAF107" s="547"/>
      <c r="HAG107" s="547"/>
      <c r="HAH107" s="547"/>
      <c r="HAI107" s="547"/>
      <c r="HAJ107" s="547"/>
      <c r="HAK107" s="547"/>
      <c r="HAL107" s="547"/>
      <c r="HAM107" s="547"/>
      <c r="HAN107" s="548"/>
      <c r="HAO107" s="547"/>
      <c r="HAP107" s="547"/>
      <c r="HAQ107" s="547"/>
      <c r="HAR107" s="547"/>
      <c r="HAS107" s="547"/>
      <c r="HAT107" s="547"/>
      <c r="HAU107" s="547"/>
      <c r="HAV107" s="547"/>
      <c r="HAW107" s="547"/>
      <c r="HAX107" s="547"/>
      <c r="HAY107" s="547"/>
      <c r="HAZ107" s="547"/>
      <c r="HBA107" s="547"/>
      <c r="HBB107" s="547"/>
      <c r="HBC107" s="547"/>
      <c r="HBD107" s="548"/>
      <c r="HBE107" s="547"/>
      <c r="HBF107" s="547"/>
      <c r="HBG107" s="547"/>
      <c r="HBH107" s="547"/>
      <c r="HBI107" s="547"/>
      <c r="HBJ107" s="547"/>
      <c r="HBK107" s="547"/>
      <c r="HBL107" s="547"/>
      <c r="HBM107" s="547"/>
      <c r="HBN107" s="547"/>
      <c r="HBO107" s="547"/>
      <c r="HBP107" s="547"/>
      <c r="HBQ107" s="547"/>
      <c r="HBR107" s="547"/>
      <c r="HBS107" s="547"/>
      <c r="HBT107" s="548"/>
      <c r="HBU107" s="547"/>
      <c r="HBV107" s="547"/>
      <c r="HBW107" s="547"/>
      <c r="HBX107" s="547"/>
      <c r="HBY107" s="547"/>
      <c r="HBZ107" s="547"/>
      <c r="HCA107" s="547"/>
      <c r="HCB107" s="547"/>
      <c r="HCC107" s="547"/>
      <c r="HCD107" s="547"/>
      <c r="HCE107" s="547"/>
      <c r="HCF107" s="547"/>
      <c r="HCG107" s="547"/>
      <c r="HCH107" s="547"/>
      <c r="HCI107" s="547"/>
      <c r="HCJ107" s="548"/>
      <c r="HCK107" s="547"/>
      <c r="HCL107" s="547"/>
      <c r="HCM107" s="547"/>
      <c r="HCN107" s="547"/>
      <c r="HCO107" s="547"/>
      <c r="HCP107" s="547"/>
      <c r="HCQ107" s="547"/>
      <c r="HCR107" s="547"/>
      <c r="HCS107" s="547"/>
      <c r="HCT107" s="547"/>
      <c r="HCU107" s="547"/>
      <c r="HCV107" s="547"/>
      <c r="HCW107" s="547"/>
      <c r="HCX107" s="547"/>
      <c r="HCY107" s="547"/>
      <c r="HCZ107" s="548"/>
      <c r="HDA107" s="547"/>
      <c r="HDB107" s="547"/>
      <c r="HDC107" s="547"/>
      <c r="HDD107" s="547"/>
      <c r="HDE107" s="547"/>
      <c r="HDF107" s="547"/>
      <c r="HDG107" s="547"/>
      <c r="HDH107" s="547"/>
      <c r="HDI107" s="547"/>
      <c r="HDJ107" s="547"/>
      <c r="HDK107" s="547"/>
      <c r="HDL107" s="547"/>
      <c r="HDM107" s="547"/>
      <c r="HDN107" s="547"/>
      <c r="HDO107" s="547"/>
      <c r="HDP107" s="548"/>
      <c r="HDQ107" s="547"/>
      <c r="HDR107" s="547"/>
      <c r="HDS107" s="547"/>
      <c r="HDT107" s="547"/>
      <c r="HDU107" s="547"/>
      <c r="HDV107" s="547"/>
      <c r="HDW107" s="547"/>
      <c r="HDX107" s="547"/>
      <c r="HDY107" s="547"/>
      <c r="HDZ107" s="547"/>
      <c r="HEA107" s="547"/>
      <c r="HEB107" s="547"/>
      <c r="HEC107" s="547"/>
      <c r="HED107" s="547"/>
      <c r="HEE107" s="547"/>
      <c r="HEF107" s="548"/>
      <c r="HEG107" s="547"/>
      <c r="HEH107" s="547"/>
      <c r="HEI107" s="547"/>
      <c r="HEJ107" s="547"/>
      <c r="HEK107" s="547"/>
      <c r="HEL107" s="547"/>
      <c r="HEM107" s="547"/>
      <c r="HEN107" s="547"/>
      <c r="HEO107" s="547"/>
      <c r="HEP107" s="547"/>
      <c r="HEQ107" s="547"/>
      <c r="HER107" s="547"/>
      <c r="HES107" s="547"/>
      <c r="HET107" s="547"/>
      <c r="HEU107" s="547"/>
      <c r="HEV107" s="548"/>
      <c r="HEW107" s="547"/>
      <c r="HEX107" s="547"/>
      <c r="HEY107" s="547"/>
      <c r="HEZ107" s="547"/>
      <c r="HFA107" s="547"/>
      <c r="HFB107" s="547"/>
      <c r="HFC107" s="547"/>
      <c r="HFD107" s="547"/>
      <c r="HFE107" s="547"/>
      <c r="HFF107" s="547"/>
      <c r="HFG107" s="547"/>
      <c r="HFH107" s="547"/>
      <c r="HFI107" s="547"/>
      <c r="HFJ107" s="547"/>
      <c r="HFK107" s="547"/>
      <c r="HFL107" s="548"/>
      <c r="HFM107" s="547"/>
      <c r="HFN107" s="547"/>
      <c r="HFO107" s="547"/>
      <c r="HFP107" s="547"/>
      <c r="HFQ107" s="547"/>
      <c r="HFR107" s="547"/>
      <c r="HFS107" s="547"/>
      <c r="HFT107" s="547"/>
      <c r="HFU107" s="547"/>
      <c r="HFV107" s="547"/>
      <c r="HFW107" s="547"/>
      <c r="HFX107" s="547"/>
      <c r="HFY107" s="547"/>
      <c r="HFZ107" s="547"/>
      <c r="HGA107" s="547"/>
      <c r="HGB107" s="548"/>
      <c r="HGC107" s="547"/>
      <c r="HGD107" s="547"/>
      <c r="HGE107" s="547"/>
      <c r="HGF107" s="547"/>
      <c r="HGG107" s="547"/>
      <c r="HGH107" s="547"/>
      <c r="HGI107" s="547"/>
      <c r="HGJ107" s="547"/>
      <c r="HGK107" s="547"/>
      <c r="HGL107" s="547"/>
      <c r="HGM107" s="547"/>
      <c r="HGN107" s="547"/>
      <c r="HGO107" s="547"/>
      <c r="HGP107" s="547"/>
      <c r="HGQ107" s="547"/>
      <c r="HGR107" s="548"/>
      <c r="HGS107" s="547"/>
      <c r="HGT107" s="547"/>
      <c r="HGU107" s="547"/>
      <c r="HGV107" s="547"/>
      <c r="HGW107" s="547"/>
      <c r="HGX107" s="547"/>
      <c r="HGY107" s="547"/>
      <c r="HGZ107" s="547"/>
      <c r="HHA107" s="547"/>
      <c r="HHB107" s="547"/>
      <c r="HHC107" s="547"/>
      <c r="HHD107" s="547"/>
      <c r="HHE107" s="547"/>
      <c r="HHF107" s="547"/>
      <c r="HHG107" s="547"/>
      <c r="HHH107" s="548"/>
      <c r="HHI107" s="547"/>
      <c r="HHJ107" s="547"/>
      <c r="HHK107" s="547"/>
      <c r="HHL107" s="547"/>
      <c r="HHM107" s="547"/>
      <c r="HHN107" s="547"/>
      <c r="HHO107" s="547"/>
      <c r="HHP107" s="547"/>
      <c r="HHQ107" s="547"/>
      <c r="HHR107" s="547"/>
      <c r="HHS107" s="547"/>
      <c r="HHT107" s="547"/>
      <c r="HHU107" s="547"/>
      <c r="HHV107" s="547"/>
      <c r="HHW107" s="547"/>
      <c r="HHX107" s="548"/>
      <c r="HHY107" s="547"/>
      <c r="HHZ107" s="547"/>
      <c r="HIA107" s="547"/>
      <c r="HIB107" s="547"/>
      <c r="HIC107" s="547"/>
      <c r="HID107" s="547"/>
      <c r="HIE107" s="547"/>
      <c r="HIF107" s="547"/>
      <c r="HIG107" s="547"/>
      <c r="HIH107" s="547"/>
      <c r="HII107" s="547"/>
      <c r="HIJ107" s="547"/>
      <c r="HIK107" s="547"/>
      <c r="HIL107" s="547"/>
      <c r="HIM107" s="547"/>
      <c r="HIN107" s="548"/>
      <c r="HIO107" s="547"/>
      <c r="HIP107" s="547"/>
      <c r="HIQ107" s="547"/>
      <c r="HIR107" s="547"/>
      <c r="HIS107" s="547"/>
      <c r="HIT107" s="547"/>
      <c r="HIU107" s="547"/>
      <c r="HIV107" s="547"/>
      <c r="HIW107" s="547"/>
      <c r="HIX107" s="547"/>
      <c r="HIY107" s="547"/>
      <c r="HIZ107" s="547"/>
      <c r="HJA107" s="547"/>
      <c r="HJB107" s="547"/>
      <c r="HJC107" s="547"/>
      <c r="HJD107" s="548"/>
      <c r="HJE107" s="547"/>
      <c r="HJF107" s="547"/>
      <c r="HJG107" s="547"/>
      <c r="HJH107" s="547"/>
      <c r="HJI107" s="547"/>
      <c r="HJJ107" s="547"/>
      <c r="HJK107" s="547"/>
      <c r="HJL107" s="547"/>
      <c r="HJM107" s="547"/>
      <c r="HJN107" s="547"/>
      <c r="HJO107" s="547"/>
      <c r="HJP107" s="547"/>
      <c r="HJQ107" s="547"/>
      <c r="HJR107" s="547"/>
      <c r="HJS107" s="547"/>
      <c r="HJT107" s="548"/>
      <c r="HJU107" s="547"/>
      <c r="HJV107" s="547"/>
      <c r="HJW107" s="547"/>
      <c r="HJX107" s="547"/>
      <c r="HJY107" s="547"/>
      <c r="HJZ107" s="547"/>
      <c r="HKA107" s="547"/>
      <c r="HKB107" s="547"/>
      <c r="HKC107" s="547"/>
      <c r="HKD107" s="547"/>
      <c r="HKE107" s="547"/>
      <c r="HKF107" s="547"/>
      <c r="HKG107" s="547"/>
      <c r="HKH107" s="547"/>
      <c r="HKI107" s="547"/>
      <c r="HKJ107" s="548"/>
      <c r="HKK107" s="547"/>
      <c r="HKL107" s="547"/>
      <c r="HKM107" s="547"/>
      <c r="HKN107" s="547"/>
      <c r="HKO107" s="547"/>
      <c r="HKP107" s="547"/>
      <c r="HKQ107" s="547"/>
      <c r="HKR107" s="547"/>
      <c r="HKS107" s="547"/>
      <c r="HKT107" s="547"/>
      <c r="HKU107" s="547"/>
      <c r="HKV107" s="547"/>
      <c r="HKW107" s="547"/>
      <c r="HKX107" s="547"/>
      <c r="HKY107" s="547"/>
      <c r="HKZ107" s="548"/>
      <c r="HLA107" s="547"/>
      <c r="HLB107" s="547"/>
      <c r="HLC107" s="547"/>
      <c r="HLD107" s="547"/>
      <c r="HLE107" s="547"/>
      <c r="HLF107" s="547"/>
      <c r="HLG107" s="547"/>
      <c r="HLH107" s="547"/>
      <c r="HLI107" s="547"/>
      <c r="HLJ107" s="547"/>
      <c r="HLK107" s="547"/>
      <c r="HLL107" s="547"/>
      <c r="HLM107" s="547"/>
      <c r="HLN107" s="547"/>
      <c r="HLO107" s="547"/>
      <c r="HLP107" s="548"/>
      <c r="HLQ107" s="547"/>
      <c r="HLR107" s="547"/>
      <c r="HLS107" s="547"/>
      <c r="HLT107" s="547"/>
      <c r="HLU107" s="547"/>
      <c r="HLV107" s="547"/>
      <c r="HLW107" s="547"/>
      <c r="HLX107" s="547"/>
      <c r="HLY107" s="547"/>
      <c r="HLZ107" s="547"/>
      <c r="HMA107" s="547"/>
      <c r="HMB107" s="547"/>
      <c r="HMC107" s="547"/>
      <c r="HMD107" s="547"/>
      <c r="HME107" s="547"/>
      <c r="HMF107" s="548"/>
      <c r="HMG107" s="547"/>
      <c r="HMH107" s="547"/>
      <c r="HMI107" s="547"/>
      <c r="HMJ107" s="547"/>
      <c r="HMK107" s="547"/>
      <c r="HML107" s="547"/>
      <c r="HMM107" s="547"/>
      <c r="HMN107" s="547"/>
      <c r="HMO107" s="547"/>
      <c r="HMP107" s="547"/>
      <c r="HMQ107" s="547"/>
      <c r="HMR107" s="547"/>
      <c r="HMS107" s="547"/>
      <c r="HMT107" s="547"/>
      <c r="HMU107" s="547"/>
      <c r="HMV107" s="548"/>
      <c r="HMW107" s="547"/>
      <c r="HMX107" s="547"/>
      <c r="HMY107" s="547"/>
      <c r="HMZ107" s="547"/>
      <c r="HNA107" s="547"/>
      <c r="HNB107" s="547"/>
      <c r="HNC107" s="547"/>
      <c r="HND107" s="547"/>
      <c r="HNE107" s="547"/>
      <c r="HNF107" s="547"/>
      <c r="HNG107" s="547"/>
      <c r="HNH107" s="547"/>
      <c r="HNI107" s="547"/>
      <c r="HNJ107" s="547"/>
      <c r="HNK107" s="547"/>
      <c r="HNL107" s="548"/>
      <c r="HNM107" s="547"/>
      <c r="HNN107" s="547"/>
      <c r="HNO107" s="547"/>
      <c r="HNP107" s="547"/>
      <c r="HNQ107" s="547"/>
      <c r="HNR107" s="547"/>
      <c r="HNS107" s="547"/>
      <c r="HNT107" s="547"/>
      <c r="HNU107" s="547"/>
      <c r="HNV107" s="547"/>
      <c r="HNW107" s="547"/>
      <c r="HNX107" s="547"/>
      <c r="HNY107" s="547"/>
      <c r="HNZ107" s="547"/>
      <c r="HOA107" s="547"/>
      <c r="HOB107" s="548"/>
      <c r="HOC107" s="547"/>
      <c r="HOD107" s="547"/>
      <c r="HOE107" s="547"/>
      <c r="HOF107" s="547"/>
      <c r="HOG107" s="547"/>
      <c r="HOH107" s="547"/>
      <c r="HOI107" s="547"/>
      <c r="HOJ107" s="547"/>
      <c r="HOK107" s="547"/>
      <c r="HOL107" s="547"/>
      <c r="HOM107" s="547"/>
      <c r="HON107" s="547"/>
      <c r="HOO107" s="547"/>
      <c r="HOP107" s="547"/>
      <c r="HOQ107" s="547"/>
      <c r="HOR107" s="548"/>
      <c r="HOS107" s="547"/>
      <c r="HOT107" s="547"/>
      <c r="HOU107" s="547"/>
      <c r="HOV107" s="547"/>
      <c r="HOW107" s="547"/>
      <c r="HOX107" s="547"/>
      <c r="HOY107" s="547"/>
      <c r="HOZ107" s="547"/>
      <c r="HPA107" s="547"/>
      <c r="HPB107" s="547"/>
      <c r="HPC107" s="547"/>
      <c r="HPD107" s="547"/>
      <c r="HPE107" s="547"/>
      <c r="HPF107" s="547"/>
      <c r="HPG107" s="547"/>
      <c r="HPH107" s="548"/>
      <c r="HPI107" s="547"/>
      <c r="HPJ107" s="547"/>
      <c r="HPK107" s="547"/>
      <c r="HPL107" s="547"/>
      <c r="HPM107" s="547"/>
      <c r="HPN107" s="547"/>
      <c r="HPO107" s="547"/>
      <c r="HPP107" s="547"/>
      <c r="HPQ107" s="547"/>
      <c r="HPR107" s="547"/>
      <c r="HPS107" s="547"/>
      <c r="HPT107" s="547"/>
      <c r="HPU107" s="547"/>
      <c r="HPV107" s="547"/>
      <c r="HPW107" s="547"/>
      <c r="HPX107" s="548"/>
      <c r="HPY107" s="547"/>
      <c r="HPZ107" s="547"/>
      <c r="HQA107" s="547"/>
      <c r="HQB107" s="547"/>
      <c r="HQC107" s="547"/>
      <c r="HQD107" s="547"/>
      <c r="HQE107" s="547"/>
      <c r="HQF107" s="547"/>
      <c r="HQG107" s="547"/>
      <c r="HQH107" s="547"/>
      <c r="HQI107" s="547"/>
      <c r="HQJ107" s="547"/>
      <c r="HQK107" s="547"/>
      <c r="HQL107" s="547"/>
      <c r="HQM107" s="547"/>
      <c r="HQN107" s="548"/>
      <c r="HQO107" s="547"/>
      <c r="HQP107" s="547"/>
      <c r="HQQ107" s="547"/>
      <c r="HQR107" s="547"/>
      <c r="HQS107" s="547"/>
      <c r="HQT107" s="547"/>
      <c r="HQU107" s="547"/>
      <c r="HQV107" s="547"/>
      <c r="HQW107" s="547"/>
      <c r="HQX107" s="547"/>
      <c r="HQY107" s="547"/>
      <c r="HQZ107" s="547"/>
      <c r="HRA107" s="547"/>
      <c r="HRB107" s="547"/>
      <c r="HRC107" s="547"/>
      <c r="HRD107" s="548"/>
      <c r="HRE107" s="547"/>
      <c r="HRF107" s="547"/>
      <c r="HRG107" s="547"/>
      <c r="HRH107" s="547"/>
      <c r="HRI107" s="547"/>
      <c r="HRJ107" s="547"/>
      <c r="HRK107" s="547"/>
      <c r="HRL107" s="547"/>
      <c r="HRM107" s="547"/>
      <c r="HRN107" s="547"/>
      <c r="HRO107" s="547"/>
      <c r="HRP107" s="547"/>
      <c r="HRQ107" s="547"/>
      <c r="HRR107" s="547"/>
      <c r="HRS107" s="547"/>
      <c r="HRT107" s="548"/>
      <c r="HRU107" s="547"/>
      <c r="HRV107" s="547"/>
      <c r="HRW107" s="547"/>
      <c r="HRX107" s="547"/>
      <c r="HRY107" s="547"/>
      <c r="HRZ107" s="547"/>
      <c r="HSA107" s="547"/>
      <c r="HSB107" s="547"/>
      <c r="HSC107" s="547"/>
      <c r="HSD107" s="547"/>
      <c r="HSE107" s="547"/>
      <c r="HSF107" s="547"/>
      <c r="HSG107" s="547"/>
      <c r="HSH107" s="547"/>
      <c r="HSI107" s="547"/>
      <c r="HSJ107" s="548"/>
      <c r="HSK107" s="547"/>
      <c r="HSL107" s="547"/>
      <c r="HSM107" s="547"/>
      <c r="HSN107" s="547"/>
      <c r="HSO107" s="547"/>
      <c r="HSP107" s="547"/>
      <c r="HSQ107" s="547"/>
      <c r="HSR107" s="547"/>
      <c r="HSS107" s="547"/>
      <c r="HST107" s="547"/>
      <c r="HSU107" s="547"/>
      <c r="HSV107" s="547"/>
      <c r="HSW107" s="547"/>
      <c r="HSX107" s="547"/>
      <c r="HSY107" s="547"/>
      <c r="HSZ107" s="548"/>
      <c r="HTA107" s="547"/>
      <c r="HTB107" s="547"/>
      <c r="HTC107" s="547"/>
      <c r="HTD107" s="547"/>
      <c r="HTE107" s="547"/>
      <c r="HTF107" s="547"/>
      <c r="HTG107" s="547"/>
      <c r="HTH107" s="547"/>
      <c r="HTI107" s="547"/>
      <c r="HTJ107" s="547"/>
      <c r="HTK107" s="547"/>
      <c r="HTL107" s="547"/>
      <c r="HTM107" s="547"/>
      <c r="HTN107" s="547"/>
      <c r="HTO107" s="547"/>
      <c r="HTP107" s="548"/>
      <c r="HTQ107" s="547"/>
      <c r="HTR107" s="547"/>
      <c r="HTS107" s="547"/>
      <c r="HTT107" s="547"/>
      <c r="HTU107" s="547"/>
      <c r="HTV107" s="547"/>
      <c r="HTW107" s="547"/>
      <c r="HTX107" s="547"/>
      <c r="HTY107" s="547"/>
      <c r="HTZ107" s="547"/>
      <c r="HUA107" s="547"/>
      <c r="HUB107" s="547"/>
      <c r="HUC107" s="547"/>
      <c r="HUD107" s="547"/>
      <c r="HUE107" s="547"/>
      <c r="HUF107" s="548"/>
      <c r="HUG107" s="547"/>
      <c r="HUH107" s="547"/>
      <c r="HUI107" s="547"/>
      <c r="HUJ107" s="547"/>
      <c r="HUK107" s="547"/>
      <c r="HUL107" s="547"/>
      <c r="HUM107" s="547"/>
      <c r="HUN107" s="547"/>
      <c r="HUO107" s="547"/>
      <c r="HUP107" s="547"/>
      <c r="HUQ107" s="547"/>
      <c r="HUR107" s="547"/>
      <c r="HUS107" s="547"/>
      <c r="HUT107" s="547"/>
      <c r="HUU107" s="547"/>
      <c r="HUV107" s="548"/>
      <c r="HUW107" s="547"/>
      <c r="HUX107" s="547"/>
      <c r="HUY107" s="547"/>
      <c r="HUZ107" s="547"/>
      <c r="HVA107" s="547"/>
      <c r="HVB107" s="547"/>
      <c r="HVC107" s="547"/>
      <c r="HVD107" s="547"/>
      <c r="HVE107" s="547"/>
      <c r="HVF107" s="547"/>
      <c r="HVG107" s="547"/>
      <c r="HVH107" s="547"/>
      <c r="HVI107" s="547"/>
      <c r="HVJ107" s="547"/>
      <c r="HVK107" s="547"/>
      <c r="HVL107" s="548"/>
      <c r="HVM107" s="547"/>
      <c r="HVN107" s="547"/>
      <c r="HVO107" s="547"/>
      <c r="HVP107" s="547"/>
      <c r="HVQ107" s="547"/>
      <c r="HVR107" s="547"/>
      <c r="HVS107" s="547"/>
      <c r="HVT107" s="547"/>
      <c r="HVU107" s="547"/>
      <c r="HVV107" s="547"/>
      <c r="HVW107" s="547"/>
      <c r="HVX107" s="547"/>
      <c r="HVY107" s="547"/>
      <c r="HVZ107" s="547"/>
      <c r="HWA107" s="547"/>
      <c r="HWB107" s="548"/>
      <c r="HWC107" s="547"/>
      <c r="HWD107" s="547"/>
      <c r="HWE107" s="547"/>
      <c r="HWF107" s="547"/>
      <c r="HWG107" s="547"/>
      <c r="HWH107" s="547"/>
      <c r="HWI107" s="547"/>
      <c r="HWJ107" s="547"/>
      <c r="HWK107" s="547"/>
      <c r="HWL107" s="547"/>
      <c r="HWM107" s="547"/>
      <c r="HWN107" s="547"/>
      <c r="HWO107" s="547"/>
      <c r="HWP107" s="547"/>
      <c r="HWQ107" s="547"/>
      <c r="HWR107" s="548"/>
      <c r="HWS107" s="547"/>
      <c r="HWT107" s="547"/>
      <c r="HWU107" s="547"/>
      <c r="HWV107" s="547"/>
      <c r="HWW107" s="547"/>
      <c r="HWX107" s="547"/>
      <c r="HWY107" s="547"/>
      <c r="HWZ107" s="547"/>
      <c r="HXA107" s="547"/>
      <c r="HXB107" s="547"/>
      <c r="HXC107" s="547"/>
      <c r="HXD107" s="547"/>
      <c r="HXE107" s="547"/>
      <c r="HXF107" s="547"/>
      <c r="HXG107" s="547"/>
      <c r="HXH107" s="548"/>
      <c r="HXI107" s="547"/>
      <c r="HXJ107" s="547"/>
      <c r="HXK107" s="547"/>
      <c r="HXL107" s="547"/>
      <c r="HXM107" s="547"/>
      <c r="HXN107" s="547"/>
      <c r="HXO107" s="547"/>
      <c r="HXP107" s="547"/>
      <c r="HXQ107" s="547"/>
      <c r="HXR107" s="547"/>
      <c r="HXS107" s="547"/>
      <c r="HXT107" s="547"/>
      <c r="HXU107" s="547"/>
      <c r="HXV107" s="547"/>
      <c r="HXW107" s="547"/>
      <c r="HXX107" s="548"/>
      <c r="HXY107" s="547"/>
      <c r="HXZ107" s="547"/>
      <c r="HYA107" s="547"/>
      <c r="HYB107" s="547"/>
      <c r="HYC107" s="547"/>
      <c r="HYD107" s="547"/>
      <c r="HYE107" s="547"/>
      <c r="HYF107" s="547"/>
      <c r="HYG107" s="547"/>
      <c r="HYH107" s="547"/>
      <c r="HYI107" s="547"/>
      <c r="HYJ107" s="547"/>
      <c r="HYK107" s="547"/>
      <c r="HYL107" s="547"/>
      <c r="HYM107" s="547"/>
      <c r="HYN107" s="548"/>
      <c r="HYO107" s="547"/>
      <c r="HYP107" s="547"/>
      <c r="HYQ107" s="547"/>
      <c r="HYR107" s="547"/>
      <c r="HYS107" s="547"/>
      <c r="HYT107" s="547"/>
      <c r="HYU107" s="547"/>
      <c r="HYV107" s="547"/>
      <c r="HYW107" s="547"/>
      <c r="HYX107" s="547"/>
      <c r="HYY107" s="547"/>
      <c r="HYZ107" s="547"/>
      <c r="HZA107" s="547"/>
      <c r="HZB107" s="547"/>
      <c r="HZC107" s="547"/>
      <c r="HZD107" s="548"/>
      <c r="HZE107" s="547"/>
      <c r="HZF107" s="547"/>
      <c r="HZG107" s="547"/>
      <c r="HZH107" s="547"/>
      <c r="HZI107" s="547"/>
      <c r="HZJ107" s="547"/>
      <c r="HZK107" s="547"/>
      <c r="HZL107" s="547"/>
      <c r="HZM107" s="547"/>
      <c r="HZN107" s="547"/>
      <c r="HZO107" s="547"/>
      <c r="HZP107" s="547"/>
      <c r="HZQ107" s="547"/>
      <c r="HZR107" s="547"/>
      <c r="HZS107" s="547"/>
      <c r="HZT107" s="548"/>
      <c r="HZU107" s="547"/>
      <c r="HZV107" s="547"/>
      <c r="HZW107" s="547"/>
      <c r="HZX107" s="547"/>
      <c r="HZY107" s="547"/>
      <c r="HZZ107" s="547"/>
      <c r="IAA107" s="547"/>
      <c r="IAB107" s="547"/>
      <c r="IAC107" s="547"/>
      <c r="IAD107" s="547"/>
      <c r="IAE107" s="547"/>
      <c r="IAF107" s="547"/>
      <c r="IAG107" s="547"/>
      <c r="IAH107" s="547"/>
      <c r="IAI107" s="547"/>
      <c r="IAJ107" s="548"/>
      <c r="IAK107" s="547"/>
      <c r="IAL107" s="547"/>
      <c r="IAM107" s="547"/>
      <c r="IAN107" s="547"/>
      <c r="IAO107" s="547"/>
      <c r="IAP107" s="547"/>
      <c r="IAQ107" s="547"/>
      <c r="IAR107" s="547"/>
      <c r="IAS107" s="547"/>
      <c r="IAT107" s="547"/>
      <c r="IAU107" s="547"/>
      <c r="IAV107" s="547"/>
      <c r="IAW107" s="547"/>
      <c r="IAX107" s="547"/>
      <c r="IAY107" s="547"/>
      <c r="IAZ107" s="548"/>
      <c r="IBA107" s="547"/>
      <c r="IBB107" s="547"/>
      <c r="IBC107" s="547"/>
      <c r="IBD107" s="547"/>
      <c r="IBE107" s="547"/>
      <c r="IBF107" s="547"/>
      <c r="IBG107" s="547"/>
      <c r="IBH107" s="547"/>
      <c r="IBI107" s="547"/>
      <c r="IBJ107" s="547"/>
      <c r="IBK107" s="547"/>
      <c r="IBL107" s="547"/>
      <c r="IBM107" s="547"/>
      <c r="IBN107" s="547"/>
      <c r="IBO107" s="547"/>
      <c r="IBP107" s="548"/>
      <c r="IBQ107" s="547"/>
      <c r="IBR107" s="547"/>
      <c r="IBS107" s="547"/>
      <c r="IBT107" s="547"/>
      <c r="IBU107" s="547"/>
      <c r="IBV107" s="547"/>
      <c r="IBW107" s="547"/>
      <c r="IBX107" s="547"/>
      <c r="IBY107" s="547"/>
      <c r="IBZ107" s="547"/>
      <c r="ICA107" s="547"/>
      <c r="ICB107" s="547"/>
      <c r="ICC107" s="547"/>
      <c r="ICD107" s="547"/>
      <c r="ICE107" s="547"/>
      <c r="ICF107" s="548"/>
      <c r="ICG107" s="547"/>
      <c r="ICH107" s="547"/>
      <c r="ICI107" s="547"/>
      <c r="ICJ107" s="547"/>
      <c r="ICK107" s="547"/>
      <c r="ICL107" s="547"/>
      <c r="ICM107" s="547"/>
      <c r="ICN107" s="547"/>
      <c r="ICO107" s="547"/>
      <c r="ICP107" s="547"/>
      <c r="ICQ107" s="547"/>
      <c r="ICR107" s="547"/>
      <c r="ICS107" s="547"/>
      <c r="ICT107" s="547"/>
      <c r="ICU107" s="547"/>
      <c r="ICV107" s="548"/>
      <c r="ICW107" s="547"/>
      <c r="ICX107" s="547"/>
      <c r="ICY107" s="547"/>
      <c r="ICZ107" s="547"/>
      <c r="IDA107" s="547"/>
      <c r="IDB107" s="547"/>
      <c r="IDC107" s="547"/>
      <c r="IDD107" s="547"/>
      <c r="IDE107" s="547"/>
      <c r="IDF107" s="547"/>
      <c r="IDG107" s="547"/>
      <c r="IDH107" s="547"/>
      <c r="IDI107" s="547"/>
      <c r="IDJ107" s="547"/>
      <c r="IDK107" s="547"/>
      <c r="IDL107" s="548"/>
      <c r="IDM107" s="547"/>
      <c r="IDN107" s="547"/>
      <c r="IDO107" s="547"/>
      <c r="IDP107" s="547"/>
      <c r="IDQ107" s="547"/>
      <c r="IDR107" s="547"/>
      <c r="IDS107" s="547"/>
      <c r="IDT107" s="547"/>
      <c r="IDU107" s="547"/>
      <c r="IDV107" s="547"/>
      <c r="IDW107" s="547"/>
      <c r="IDX107" s="547"/>
      <c r="IDY107" s="547"/>
      <c r="IDZ107" s="547"/>
      <c r="IEA107" s="547"/>
      <c r="IEB107" s="548"/>
      <c r="IEC107" s="547"/>
      <c r="IED107" s="547"/>
      <c r="IEE107" s="547"/>
      <c r="IEF107" s="547"/>
      <c r="IEG107" s="547"/>
      <c r="IEH107" s="547"/>
      <c r="IEI107" s="547"/>
      <c r="IEJ107" s="547"/>
      <c r="IEK107" s="547"/>
      <c r="IEL107" s="547"/>
      <c r="IEM107" s="547"/>
      <c r="IEN107" s="547"/>
      <c r="IEO107" s="547"/>
      <c r="IEP107" s="547"/>
      <c r="IEQ107" s="547"/>
      <c r="IER107" s="548"/>
      <c r="IES107" s="547"/>
      <c r="IET107" s="547"/>
      <c r="IEU107" s="547"/>
      <c r="IEV107" s="547"/>
      <c r="IEW107" s="547"/>
      <c r="IEX107" s="547"/>
      <c r="IEY107" s="547"/>
      <c r="IEZ107" s="547"/>
      <c r="IFA107" s="547"/>
      <c r="IFB107" s="547"/>
      <c r="IFC107" s="547"/>
      <c r="IFD107" s="547"/>
      <c r="IFE107" s="547"/>
      <c r="IFF107" s="547"/>
      <c r="IFG107" s="547"/>
      <c r="IFH107" s="548"/>
      <c r="IFI107" s="547"/>
      <c r="IFJ107" s="547"/>
      <c r="IFK107" s="547"/>
      <c r="IFL107" s="547"/>
      <c r="IFM107" s="547"/>
      <c r="IFN107" s="547"/>
      <c r="IFO107" s="547"/>
      <c r="IFP107" s="547"/>
      <c r="IFQ107" s="547"/>
      <c r="IFR107" s="547"/>
      <c r="IFS107" s="547"/>
      <c r="IFT107" s="547"/>
      <c r="IFU107" s="547"/>
      <c r="IFV107" s="547"/>
      <c r="IFW107" s="547"/>
      <c r="IFX107" s="548"/>
      <c r="IFY107" s="547"/>
      <c r="IFZ107" s="547"/>
      <c r="IGA107" s="547"/>
      <c r="IGB107" s="547"/>
      <c r="IGC107" s="547"/>
      <c r="IGD107" s="547"/>
      <c r="IGE107" s="547"/>
      <c r="IGF107" s="547"/>
      <c r="IGG107" s="547"/>
      <c r="IGH107" s="547"/>
      <c r="IGI107" s="547"/>
      <c r="IGJ107" s="547"/>
      <c r="IGK107" s="547"/>
      <c r="IGL107" s="547"/>
      <c r="IGM107" s="547"/>
      <c r="IGN107" s="548"/>
      <c r="IGO107" s="547"/>
      <c r="IGP107" s="547"/>
      <c r="IGQ107" s="547"/>
      <c r="IGR107" s="547"/>
      <c r="IGS107" s="547"/>
      <c r="IGT107" s="547"/>
      <c r="IGU107" s="547"/>
      <c r="IGV107" s="547"/>
      <c r="IGW107" s="547"/>
      <c r="IGX107" s="547"/>
      <c r="IGY107" s="547"/>
      <c r="IGZ107" s="547"/>
      <c r="IHA107" s="547"/>
      <c r="IHB107" s="547"/>
      <c r="IHC107" s="547"/>
      <c r="IHD107" s="548"/>
      <c r="IHE107" s="547"/>
      <c r="IHF107" s="547"/>
      <c r="IHG107" s="547"/>
      <c r="IHH107" s="547"/>
      <c r="IHI107" s="547"/>
      <c r="IHJ107" s="547"/>
      <c r="IHK107" s="547"/>
      <c r="IHL107" s="547"/>
      <c r="IHM107" s="547"/>
      <c r="IHN107" s="547"/>
      <c r="IHO107" s="547"/>
      <c r="IHP107" s="547"/>
      <c r="IHQ107" s="547"/>
      <c r="IHR107" s="547"/>
      <c r="IHS107" s="547"/>
      <c r="IHT107" s="548"/>
      <c r="IHU107" s="547"/>
      <c r="IHV107" s="547"/>
      <c r="IHW107" s="547"/>
      <c r="IHX107" s="547"/>
      <c r="IHY107" s="547"/>
      <c r="IHZ107" s="547"/>
      <c r="IIA107" s="547"/>
      <c r="IIB107" s="547"/>
      <c r="IIC107" s="547"/>
      <c r="IID107" s="547"/>
      <c r="IIE107" s="547"/>
      <c r="IIF107" s="547"/>
      <c r="IIG107" s="547"/>
      <c r="IIH107" s="547"/>
      <c r="III107" s="547"/>
      <c r="IIJ107" s="548"/>
      <c r="IIK107" s="547"/>
      <c r="IIL107" s="547"/>
      <c r="IIM107" s="547"/>
      <c r="IIN107" s="547"/>
      <c r="IIO107" s="547"/>
      <c r="IIP107" s="547"/>
      <c r="IIQ107" s="547"/>
      <c r="IIR107" s="547"/>
      <c r="IIS107" s="547"/>
      <c r="IIT107" s="547"/>
      <c r="IIU107" s="547"/>
      <c r="IIV107" s="547"/>
      <c r="IIW107" s="547"/>
      <c r="IIX107" s="547"/>
      <c r="IIY107" s="547"/>
      <c r="IIZ107" s="548"/>
      <c r="IJA107" s="547"/>
      <c r="IJB107" s="547"/>
      <c r="IJC107" s="547"/>
      <c r="IJD107" s="547"/>
      <c r="IJE107" s="547"/>
      <c r="IJF107" s="547"/>
      <c r="IJG107" s="547"/>
      <c r="IJH107" s="547"/>
      <c r="IJI107" s="547"/>
      <c r="IJJ107" s="547"/>
      <c r="IJK107" s="547"/>
      <c r="IJL107" s="547"/>
      <c r="IJM107" s="547"/>
      <c r="IJN107" s="547"/>
      <c r="IJO107" s="547"/>
      <c r="IJP107" s="548"/>
      <c r="IJQ107" s="547"/>
      <c r="IJR107" s="547"/>
      <c r="IJS107" s="547"/>
      <c r="IJT107" s="547"/>
      <c r="IJU107" s="547"/>
      <c r="IJV107" s="547"/>
      <c r="IJW107" s="547"/>
      <c r="IJX107" s="547"/>
      <c r="IJY107" s="547"/>
      <c r="IJZ107" s="547"/>
      <c r="IKA107" s="547"/>
      <c r="IKB107" s="547"/>
      <c r="IKC107" s="547"/>
      <c r="IKD107" s="547"/>
      <c r="IKE107" s="547"/>
      <c r="IKF107" s="548"/>
      <c r="IKG107" s="547"/>
      <c r="IKH107" s="547"/>
      <c r="IKI107" s="547"/>
      <c r="IKJ107" s="547"/>
      <c r="IKK107" s="547"/>
      <c r="IKL107" s="547"/>
      <c r="IKM107" s="547"/>
      <c r="IKN107" s="547"/>
      <c r="IKO107" s="547"/>
      <c r="IKP107" s="547"/>
      <c r="IKQ107" s="547"/>
      <c r="IKR107" s="547"/>
      <c r="IKS107" s="547"/>
      <c r="IKT107" s="547"/>
      <c r="IKU107" s="547"/>
      <c r="IKV107" s="548"/>
      <c r="IKW107" s="547"/>
      <c r="IKX107" s="547"/>
      <c r="IKY107" s="547"/>
      <c r="IKZ107" s="547"/>
      <c r="ILA107" s="547"/>
      <c r="ILB107" s="547"/>
      <c r="ILC107" s="547"/>
      <c r="ILD107" s="547"/>
      <c r="ILE107" s="547"/>
      <c r="ILF107" s="547"/>
      <c r="ILG107" s="547"/>
      <c r="ILH107" s="547"/>
      <c r="ILI107" s="547"/>
      <c r="ILJ107" s="547"/>
      <c r="ILK107" s="547"/>
      <c r="ILL107" s="548"/>
      <c r="ILM107" s="547"/>
      <c r="ILN107" s="547"/>
      <c r="ILO107" s="547"/>
      <c r="ILP107" s="547"/>
      <c r="ILQ107" s="547"/>
      <c r="ILR107" s="547"/>
      <c r="ILS107" s="547"/>
      <c r="ILT107" s="547"/>
      <c r="ILU107" s="547"/>
      <c r="ILV107" s="547"/>
      <c r="ILW107" s="547"/>
      <c r="ILX107" s="547"/>
      <c r="ILY107" s="547"/>
      <c r="ILZ107" s="547"/>
      <c r="IMA107" s="547"/>
      <c r="IMB107" s="548"/>
      <c r="IMC107" s="547"/>
      <c r="IMD107" s="547"/>
      <c r="IME107" s="547"/>
      <c r="IMF107" s="547"/>
      <c r="IMG107" s="547"/>
      <c r="IMH107" s="547"/>
      <c r="IMI107" s="547"/>
      <c r="IMJ107" s="547"/>
      <c r="IMK107" s="547"/>
      <c r="IML107" s="547"/>
      <c r="IMM107" s="547"/>
      <c r="IMN107" s="547"/>
      <c r="IMO107" s="547"/>
      <c r="IMP107" s="547"/>
      <c r="IMQ107" s="547"/>
      <c r="IMR107" s="548"/>
      <c r="IMS107" s="547"/>
      <c r="IMT107" s="547"/>
      <c r="IMU107" s="547"/>
      <c r="IMV107" s="547"/>
      <c r="IMW107" s="547"/>
      <c r="IMX107" s="547"/>
      <c r="IMY107" s="547"/>
      <c r="IMZ107" s="547"/>
      <c r="INA107" s="547"/>
      <c r="INB107" s="547"/>
      <c r="INC107" s="547"/>
      <c r="IND107" s="547"/>
      <c r="INE107" s="547"/>
      <c r="INF107" s="547"/>
      <c r="ING107" s="547"/>
      <c r="INH107" s="548"/>
      <c r="INI107" s="547"/>
      <c r="INJ107" s="547"/>
      <c r="INK107" s="547"/>
      <c r="INL107" s="547"/>
      <c r="INM107" s="547"/>
      <c r="INN107" s="547"/>
      <c r="INO107" s="547"/>
      <c r="INP107" s="547"/>
      <c r="INQ107" s="547"/>
      <c r="INR107" s="547"/>
      <c r="INS107" s="547"/>
      <c r="INT107" s="547"/>
      <c r="INU107" s="547"/>
      <c r="INV107" s="547"/>
      <c r="INW107" s="547"/>
      <c r="INX107" s="548"/>
      <c r="INY107" s="547"/>
      <c r="INZ107" s="547"/>
      <c r="IOA107" s="547"/>
      <c r="IOB107" s="547"/>
      <c r="IOC107" s="547"/>
      <c r="IOD107" s="547"/>
      <c r="IOE107" s="547"/>
      <c r="IOF107" s="547"/>
      <c r="IOG107" s="547"/>
      <c r="IOH107" s="547"/>
      <c r="IOI107" s="547"/>
      <c r="IOJ107" s="547"/>
      <c r="IOK107" s="547"/>
      <c r="IOL107" s="547"/>
      <c r="IOM107" s="547"/>
      <c r="ION107" s="548"/>
      <c r="IOO107" s="547"/>
      <c r="IOP107" s="547"/>
      <c r="IOQ107" s="547"/>
      <c r="IOR107" s="547"/>
      <c r="IOS107" s="547"/>
      <c r="IOT107" s="547"/>
      <c r="IOU107" s="547"/>
      <c r="IOV107" s="547"/>
      <c r="IOW107" s="547"/>
      <c r="IOX107" s="547"/>
      <c r="IOY107" s="547"/>
      <c r="IOZ107" s="547"/>
      <c r="IPA107" s="547"/>
      <c r="IPB107" s="547"/>
      <c r="IPC107" s="547"/>
      <c r="IPD107" s="548"/>
      <c r="IPE107" s="547"/>
      <c r="IPF107" s="547"/>
      <c r="IPG107" s="547"/>
      <c r="IPH107" s="547"/>
      <c r="IPI107" s="547"/>
      <c r="IPJ107" s="547"/>
      <c r="IPK107" s="547"/>
      <c r="IPL107" s="547"/>
      <c r="IPM107" s="547"/>
      <c r="IPN107" s="547"/>
      <c r="IPO107" s="547"/>
      <c r="IPP107" s="547"/>
      <c r="IPQ107" s="547"/>
      <c r="IPR107" s="547"/>
      <c r="IPS107" s="547"/>
      <c r="IPT107" s="548"/>
      <c r="IPU107" s="547"/>
      <c r="IPV107" s="547"/>
      <c r="IPW107" s="547"/>
      <c r="IPX107" s="547"/>
      <c r="IPY107" s="547"/>
      <c r="IPZ107" s="547"/>
      <c r="IQA107" s="547"/>
      <c r="IQB107" s="547"/>
      <c r="IQC107" s="547"/>
      <c r="IQD107" s="547"/>
      <c r="IQE107" s="547"/>
      <c r="IQF107" s="547"/>
      <c r="IQG107" s="547"/>
      <c r="IQH107" s="547"/>
      <c r="IQI107" s="547"/>
      <c r="IQJ107" s="548"/>
      <c r="IQK107" s="547"/>
      <c r="IQL107" s="547"/>
      <c r="IQM107" s="547"/>
      <c r="IQN107" s="547"/>
      <c r="IQO107" s="547"/>
      <c r="IQP107" s="547"/>
      <c r="IQQ107" s="547"/>
      <c r="IQR107" s="547"/>
      <c r="IQS107" s="547"/>
      <c r="IQT107" s="547"/>
      <c r="IQU107" s="547"/>
      <c r="IQV107" s="547"/>
      <c r="IQW107" s="547"/>
      <c r="IQX107" s="547"/>
      <c r="IQY107" s="547"/>
      <c r="IQZ107" s="548"/>
      <c r="IRA107" s="547"/>
      <c r="IRB107" s="547"/>
      <c r="IRC107" s="547"/>
      <c r="IRD107" s="547"/>
      <c r="IRE107" s="547"/>
      <c r="IRF107" s="547"/>
      <c r="IRG107" s="547"/>
      <c r="IRH107" s="547"/>
      <c r="IRI107" s="547"/>
      <c r="IRJ107" s="547"/>
      <c r="IRK107" s="547"/>
      <c r="IRL107" s="547"/>
      <c r="IRM107" s="547"/>
      <c r="IRN107" s="547"/>
      <c r="IRO107" s="547"/>
      <c r="IRP107" s="548"/>
      <c r="IRQ107" s="547"/>
      <c r="IRR107" s="547"/>
      <c r="IRS107" s="547"/>
      <c r="IRT107" s="547"/>
      <c r="IRU107" s="547"/>
      <c r="IRV107" s="547"/>
      <c r="IRW107" s="547"/>
      <c r="IRX107" s="547"/>
      <c r="IRY107" s="547"/>
      <c r="IRZ107" s="547"/>
      <c r="ISA107" s="547"/>
      <c r="ISB107" s="547"/>
      <c r="ISC107" s="547"/>
      <c r="ISD107" s="547"/>
      <c r="ISE107" s="547"/>
      <c r="ISF107" s="548"/>
      <c r="ISG107" s="547"/>
      <c r="ISH107" s="547"/>
      <c r="ISI107" s="547"/>
      <c r="ISJ107" s="547"/>
      <c r="ISK107" s="547"/>
      <c r="ISL107" s="547"/>
      <c r="ISM107" s="547"/>
      <c r="ISN107" s="547"/>
      <c r="ISO107" s="547"/>
      <c r="ISP107" s="547"/>
      <c r="ISQ107" s="547"/>
      <c r="ISR107" s="547"/>
      <c r="ISS107" s="547"/>
      <c r="IST107" s="547"/>
      <c r="ISU107" s="547"/>
      <c r="ISV107" s="548"/>
      <c r="ISW107" s="547"/>
      <c r="ISX107" s="547"/>
      <c r="ISY107" s="547"/>
      <c r="ISZ107" s="547"/>
      <c r="ITA107" s="547"/>
      <c r="ITB107" s="547"/>
      <c r="ITC107" s="547"/>
      <c r="ITD107" s="547"/>
      <c r="ITE107" s="547"/>
      <c r="ITF107" s="547"/>
      <c r="ITG107" s="547"/>
      <c r="ITH107" s="547"/>
      <c r="ITI107" s="547"/>
      <c r="ITJ107" s="547"/>
      <c r="ITK107" s="547"/>
      <c r="ITL107" s="548"/>
      <c r="ITM107" s="547"/>
      <c r="ITN107" s="547"/>
      <c r="ITO107" s="547"/>
      <c r="ITP107" s="547"/>
      <c r="ITQ107" s="547"/>
      <c r="ITR107" s="547"/>
      <c r="ITS107" s="547"/>
      <c r="ITT107" s="547"/>
      <c r="ITU107" s="547"/>
      <c r="ITV107" s="547"/>
      <c r="ITW107" s="547"/>
      <c r="ITX107" s="547"/>
      <c r="ITY107" s="547"/>
      <c r="ITZ107" s="547"/>
      <c r="IUA107" s="547"/>
      <c r="IUB107" s="548"/>
      <c r="IUC107" s="547"/>
      <c r="IUD107" s="547"/>
      <c r="IUE107" s="547"/>
      <c r="IUF107" s="547"/>
      <c r="IUG107" s="547"/>
      <c r="IUH107" s="547"/>
      <c r="IUI107" s="547"/>
      <c r="IUJ107" s="547"/>
      <c r="IUK107" s="547"/>
      <c r="IUL107" s="547"/>
      <c r="IUM107" s="547"/>
      <c r="IUN107" s="547"/>
      <c r="IUO107" s="547"/>
      <c r="IUP107" s="547"/>
      <c r="IUQ107" s="547"/>
      <c r="IUR107" s="548"/>
      <c r="IUS107" s="547"/>
      <c r="IUT107" s="547"/>
      <c r="IUU107" s="547"/>
      <c r="IUV107" s="547"/>
      <c r="IUW107" s="547"/>
      <c r="IUX107" s="547"/>
      <c r="IUY107" s="547"/>
      <c r="IUZ107" s="547"/>
      <c r="IVA107" s="547"/>
      <c r="IVB107" s="547"/>
      <c r="IVC107" s="547"/>
      <c r="IVD107" s="547"/>
      <c r="IVE107" s="547"/>
      <c r="IVF107" s="547"/>
      <c r="IVG107" s="547"/>
      <c r="IVH107" s="548"/>
      <c r="IVI107" s="547"/>
      <c r="IVJ107" s="547"/>
      <c r="IVK107" s="547"/>
      <c r="IVL107" s="547"/>
      <c r="IVM107" s="547"/>
      <c r="IVN107" s="547"/>
      <c r="IVO107" s="547"/>
      <c r="IVP107" s="547"/>
      <c r="IVQ107" s="547"/>
      <c r="IVR107" s="547"/>
      <c r="IVS107" s="547"/>
      <c r="IVT107" s="547"/>
      <c r="IVU107" s="547"/>
      <c r="IVV107" s="547"/>
      <c r="IVW107" s="547"/>
      <c r="IVX107" s="548"/>
      <c r="IVY107" s="547"/>
      <c r="IVZ107" s="547"/>
      <c r="IWA107" s="547"/>
      <c r="IWB107" s="547"/>
      <c r="IWC107" s="547"/>
      <c r="IWD107" s="547"/>
      <c r="IWE107" s="547"/>
      <c r="IWF107" s="547"/>
      <c r="IWG107" s="547"/>
      <c r="IWH107" s="547"/>
      <c r="IWI107" s="547"/>
      <c r="IWJ107" s="547"/>
      <c r="IWK107" s="547"/>
      <c r="IWL107" s="547"/>
      <c r="IWM107" s="547"/>
      <c r="IWN107" s="548"/>
      <c r="IWO107" s="547"/>
      <c r="IWP107" s="547"/>
      <c r="IWQ107" s="547"/>
      <c r="IWR107" s="547"/>
      <c r="IWS107" s="547"/>
      <c r="IWT107" s="547"/>
      <c r="IWU107" s="547"/>
      <c r="IWV107" s="547"/>
      <c r="IWW107" s="547"/>
      <c r="IWX107" s="547"/>
      <c r="IWY107" s="547"/>
      <c r="IWZ107" s="547"/>
      <c r="IXA107" s="547"/>
      <c r="IXB107" s="547"/>
      <c r="IXC107" s="547"/>
      <c r="IXD107" s="548"/>
      <c r="IXE107" s="547"/>
      <c r="IXF107" s="547"/>
      <c r="IXG107" s="547"/>
      <c r="IXH107" s="547"/>
      <c r="IXI107" s="547"/>
      <c r="IXJ107" s="547"/>
      <c r="IXK107" s="547"/>
      <c r="IXL107" s="547"/>
      <c r="IXM107" s="547"/>
      <c r="IXN107" s="547"/>
      <c r="IXO107" s="547"/>
      <c r="IXP107" s="547"/>
      <c r="IXQ107" s="547"/>
      <c r="IXR107" s="547"/>
      <c r="IXS107" s="547"/>
      <c r="IXT107" s="548"/>
      <c r="IXU107" s="547"/>
      <c r="IXV107" s="547"/>
      <c r="IXW107" s="547"/>
      <c r="IXX107" s="547"/>
      <c r="IXY107" s="547"/>
      <c r="IXZ107" s="547"/>
      <c r="IYA107" s="547"/>
      <c r="IYB107" s="547"/>
      <c r="IYC107" s="547"/>
      <c r="IYD107" s="547"/>
      <c r="IYE107" s="547"/>
      <c r="IYF107" s="547"/>
      <c r="IYG107" s="547"/>
      <c r="IYH107" s="547"/>
      <c r="IYI107" s="547"/>
      <c r="IYJ107" s="548"/>
      <c r="IYK107" s="547"/>
      <c r="IYL107" s="547"/>
      <c r="IYM107" s="547"/>
      <c r="IYN107" s="547"/>
      <c r="IYO107" s="547"/>
      <c r="IYP107" s="547"/>
      <c r="IYQ107" s="547"/>
      <c r="IYR107" s="547"/>
      <c r="IYS107" s="547"/>
      <c r="IYT107" s="547"/>
      <c r="IYU107" s="547"/>
      <c r="IYV107" s="547"/>
      <c r="IYW107" s="547"/>
      <c r="IYX107" s="547"/>
      <c r="IYY107" s="547"/>
      <c r="IYZ107" s="548"/>
      <c r="IZA107" s="547"/>
      <c r="IZB107" s="547"/>
      <c r="IZC107" s="547"/>
      <c r="IZD107" s="547"/>
      <c r="IZE107" s="547"/>
      <c r="IZF107" s="547"/>
      <c r="IZG107" s="547"/>
      <c r="IZH107" s="547"/>
      <c r="IZI107" s="547"/>
      <c r="IZJ107" s="547"/>
      <c r="IZK107" s="547"/>
      <c r="IZL107" s="547"/>
      <c r="IZM107" s="547"/>
      <c r="IZN107" s="547"/>
      <c r="IZO107" s="547"/>
      <c r="IZP107" s="548"/>
      <c r="IZQ107" s="547"/>
      <c r="IZR107" s="547"/>
      <c r="IZS107" s="547"/>
      <c r="IZT107" s="547"/>
      <c r="IZU107" s="547"/>
      <c r="IZV107" s="547"/>
      <c r="IZW107" s="547"/>
      <c r="IZX107" s="547"/>
      <c r="IZY107" s="547"/>
      <c r="IZZ107" s="547"/>
      <c r="JAA107" s="547"/>
      <c r="JAB107" s="547"/>
      <c r="JAC107" s="547"/>
      <c r="JAD107" s="547"/>
      <c r="JAE107" s="547"/>
      <c r="JAF107" s="548"/>
      <c r="JAG107" s="547"/>
      <c r="JAH107" s="547"/>
      <c r="JAI107" s="547"/>
      <c r="JAJ107" s="547"/>
      <c r="JAK107" s="547"/>
      <c r="JAL107" s="547"/>
      <c r="JAM107" s="547"/>
      <c r="JAN107" s="547"/>
      <c r="JAO107" s="547"/>
      <c r="JAP107" s="547"/>
      <c r="JAQ107" s="547"/>
      <c r="JAR107" s="547"/>
      <c r="JAS107" s="547"/>
      <c r="JAT107" s="547"/>
      <c r="JAU107" s="547"/>
      <c r="JAV107" s="548"/>
      <c r="JAW107" s="547"/>
      <c r="JAX107" s="547"/>
      <c r="JAY107" s="547"/>
      <c r="JAZ107" s="547"/>
      <c r="JBA107" s="547"/>
      <c r="JBB107" s="547"/>
      <c r="JBC107" s="547"/>
      <c r="JBD107" s="547"/>
      <c r="JBE107" s="547"/>
      <c r="JBF107" s="547"/>
      <c r="JBG107" s="547"/>
      <c r="JBH107" s="547"/>
      <c r="JBI107" s="547"/>
      <c r="JBJ107" s="547"/>
      <c r="JBK107" s="547"/>
      <c r="JBL107" s="548"/>
      <c r="JBM107" s="547"/>
      <c r="JBN107" s="547"/>
      <c r="JBO107" s="547"/>
      <c r="JBP107" s="547"/>
      <c r="JBQ107" s="547"/>
      <c r="JBR107" s="547"/>
      <c r="JBS107" s="547"/>
      <c r="JBT107" s="547"/>
      <c r="JBU107" s="547"/>
      <c r="JBV107" s="547"/>
      <c r="JBW107" s="547"/>
      <c r="JBX107" s="547"/>
      <c r="JBY107" s="547"/>
      <c r="JBZ107" s="547"/>
      <c r="JCA107" s="547"/>
      <c r="JCB107" s="548"/>
      <c r="JCC107" s="547"/>
      <c r="JCD107" s="547"/>
      <c r="JCE107" s="547"/>
      <c r="JCF107" s="547"/>
      <c r="JCG107" s="547"/>
      <c r="JCH107" s="547"/>
      <c r="JCI107" s="547"/>
      <c r="JCJ107" s="547"/>
      <c r="JCK107" s="547"/>
      <c r="JCL107" s="547"/>
      <c r="JCM107" s="547"/>
      <c r="JCN107" s="547"/>
      <c r="JCO107" s="547"/>
      <c r="JCP107" s="547"/>
      <c r="JCQ107" s="547"/>
      <c r="JCR107" s="548"/>
      <c r="JCS107" s="547"/>
      <c r="JCT107" s="547"/>
      <c r="JCU107" s="547"/>
      <c r="JCV107" s="547"/>
      <c r="JCW107" s="547"/>
      <c r="JCX107" s="547"/>
      <c r="JCY107" s="547"/>
      <c r="JCZ107" s="547"/>
      <c r="JDA107" s="547"/>
      <c r="JDB107" s="547"/>
      <c r="JDC107" s="547"/>
      <c r="JDD107" s="547"/>
      <c r="JDE107" s="547"/>
      <c r="JDF107" s="547"/>
      <c r="JDG107" s="547"/>
      <c r="JDH107" s="548"/>
      <c r="JDI107" s="547"/>
      <c r="JDJ107" s="547"/>
      <c r="JDK107" s="547"/>
      <c r="JDL107" s="547"/>
      <c r="JDM107" s="547"/>
      <c r="JDN107" s="547"/>
      <c r="JDO107" s="547"/>
      <c r="JDP107" s="547"/>
      <c r="JDQ107" s="547"/>
      <c r="JDR107" s="547"/>
      <c r="JDS107" s="547"/>
      <c r="JDT107" s="547"/>
      <c r="JDU107" s="547"/>
      <c r="JDV107" s="547"/>
      <c r="JDW107" s="547"/>
      <c r="JDX107" s="548"/>
      <c r="JDY107" s="547"/>
      <c r="JDZ107" s="547"/>
      <c r="JEA107" s="547"/>
      <c r="JEB107" s="547"/>
      <c r="JEC107" s="547"/>
      <c r="JED107" s="547"/>
      <c r="JEE107" s="547"/>
      <c r="JEF107" s="547"/>
      <c r="JEG107" s="547"/>
      <c r="JEH107" s="547"/>
      <c r="JEI107" s="547"/>
      <c r="JEJ107" s="547"/>
      <c r="JEK107" s="547"/>
      <c r="JEL107" s="547"/>
      <c r="JEM107" s="547"/>
      <c r="JEN107" s="548"/>
      <c r="JEO107" s="547"/>
      <c r="JEP107" s="547"/>
      <c r="JEQ107" s="547"/>
      <c r="JER107" s="547"/>
      <c r="JES107" s="547"/>
      <c r="JET107" s="547"/>
      <c r="JEU107" s="547"/>
      <c r="JEV107" s="547"/>
      <c r="JEW107" s="547"/>
      <c r="JEX107" s="547"/>
      <c r="JEY107" s="547"/>
      <c r="JEZ107" s="547"/>
      <c r="JFA107" s="547"/>
      <c r="JFB107" s="547"/>
      <c r="JFC107" s="547"/>
      <c r="JFD107" s="548"/>
      <c r="JFE107" s="547"/>
      <c r="JFF107" s="547"/>
      <c r="JFG107" s="547"/>
      <c r="JFH107" s="547"/>
      <c r="JFI107" s="547"/>
      <c r="JFJ107" s="547"/>
      <c r="JFK107" s="547"/>
      <c r="JFL107" s="547"/>
      <c r="JFM107" s="547"/>
      <c r="JFN107" s="547"/>
      <c r="JFO107" s="547"/>
      <c r="JFP107" s="547"/>
      <c r="JFQ107" s="547"/>
      <c r="JFR107" s="547"/>
      <c r="JFS107" s="547"/>
      <c r="JFT107" s="548"/>
      <c r="JFU107" s="547"/>
      <c r="JFV107" s="547"/>
      <c r="JFW107" s="547"/>
      <c r="JFX107" s="547"/>
      <c r="JFY107" s="547"/>
      <c r="JFZ107" s="547"/>
      <c r="JGA107" s="547"/>
      <c r="JGB107" s="547"/>
      <c r="JGC107" s="547"/>
      <c r="JGD107" s="547"/>
      <c r="JGE107" s="547"/>
      <c r="JGF107" s="547"/>
      <c r="JGG107" s="547"/>
      <c r="JGH107" s="547"/>
      <c r="JGI107" s="547"/>
      <c r="JGJ107" s="548"/>
      <c r="JGK107" s="547"/>
      <c r="JGL107" s="547"/>
      <c r="JGM107" s="547"/>
      <c r="JGN107" s="547"/>
      <c r="JGO107" s="547"/>
      <c r="JGP107" s="547"/>
      <c r="JGQ107" s="547"/>
      <c r="JGR107" s="547"/>
      <c r="JGS107" s="547"/>
      <c r="JGT107" s="547"/>
      <c r="JGU107" s="547"/>
      <c r="JGV107" s="547"/>
      <c r="JGW107" s="547"/>
      <c r="JGX107" s="547"/>
      <c r="JGY107" s="547"/>
      <c r="JGZ107" s="548"/>
      <c r="JHA107" s="547"/>
      <c r="JHB107" s="547"/>
      <c r="JHC107" s="547"/>
      <c r="JHD107" s="547"/>
      <c r="JHE107" s="547"/>
      <c r="JHF107" s="547"/>
      <c r="JHG107" s="547"/>
      <c r="JHH107" s="547"/>
      <c r="JHI107" s="547"/>
      <c r="JHJ107" s="547"/>
      <c r="JHK107" s="547"/>
      <c r="JHL107" s="547"/>
      <c r="JHM107" s="547"/>
      <c r="JHN107" s="547"/>
      <c r="JHO107" s="547"/>
      <c r="JHP107" s="548"/>
      <c r="JHQ107" s="547"/>
      <c r="JHR107" s="547"/>
      <c r="JHS107" s="547"/>
      <c r="JHT107" s="547"/>
      <c r="JHU107" s="547"/>
      <c r="JHV107" s="547"/>
      <c r="JHW107" s="547"/>
      <c r="JHX107" s="547"/>
      <c r="JHY107" s="547"/>
      <c r="JHZ107" s="547"/>
      <c r="JIA107" s="547"/>
      <c r="JIB107" s="547"/>
      <c r="JIC107" s="547"/>
      <c r="JID107" s="547"/>
      <c r="JIE107" s="547"/>
      <c r="JIF107" s="548"/>
      <c r="JIG107" s="547"/>
      <c r="JIH107" s="547"/>
      <c r="JII107" s="547"/>
      <c r="JIJ107" s="547"/>
      <c r="JIK107" s="547"/>
      <c r="JIL107" s="547"/>
      <c r="JIM107" s="547"/>
      <c r="JIN107" s="547"/>
      <c r="JIO107" s="547"/>
      <c r="JIP107" s="547"/>
      <c r="JIQ107" s="547"/>
      <c r="JIR107" s="547"/>
      <c r="JIS107" s="547"/>
      <c r="JIT107" s="547"/>
      <c r="JIU107" s="547"/>
      <c r="JIV107" s="548"/>
      <c r="JIW107" s="547"/>
      <c r="JIX107" s="547"/>
      <c r="JIY107" s="547"/>
      <c r="JIZ107" s="547"/>
      <c r="JJA107" s="547"/>
      <c r="JJB107" s="547"/>
      <c r="JJC107" s="547"/>
      <c r="JJD107" s="547"/>
      <c r="JJE107" s="547"/>
      <c r="JJF107" s="547"/>
      <c r="JJG107" s="547"/>
      <c r="JJH107" s="547"/>
      <c r="JJI107" s="547"/>
      <c r="JJJ107" s="547"/>
      <c r="JJK107" s="547"/>
      <c r="JJL107" s="548"/>
      <c r="JJM107" s="547"/>
      <c r="JJN107" s="547"/>
      <c r="JJO107" s="547"/>
      <c r="JJP107" s="547"/>
      <c r="JJQ107" s="547"/>
      <c r="JJR107" s="547"/>
      <c r="JJS107" s="547"/>
      <c r="JJT107" s="547"/>
      <c r="JJU107" s="547"/>
      <c r="JJV107" s="547"/>
      <c r="JJW107" s="547"/>
      <c r="JJX107" s="547"/>
      <c r="JJY107" s="547"/>
      <c r="JJZ107" s="547"/>
      <c r="JKA107" s="547"/>
      <c r="JKB107" s="548"/>
      <c r="JKC107" s="547"/>
      <c r="JKD107" s="547"/>
      <c r="JKE107" s="547"/>
      <c r="JKF107" s="547"/>
      <c r="JKG107" s="547"/>
      <c r="JKH107" s="547"/>
      <c r="JKI107" s="547"/>
      <c r="JKJ107" s="547"/>
      <c r="JKK107" s="547"/>
      <c r="JKL107" s="547"/>
      <c r="JKM107" s="547"/>
      <c r="JKN107" s="547"/>
      <c r="JKO107" s="547"/>
      <c r="JKP107" s="547"/>
      <c r="JKQ107" s="547"/>
      <c r="JKR107" s="548"/>
      <c r="JKS107" s="547"/>
      <c r="JKT107" s="547"/>
      <c r="JKU107" s="547"/>
      <c r="JKV107" s="547"/>
      <c r="JKW107" s="547"/>
      <c r="JKX107" s="547"/>
      <c r="JKY107" s="547"/>
      <c r="JKZ107" s="547"/>
      <c r="JLA107" s="547"/>
      <c r="JLB107" s="547"/>
      <c r="JLC107" s="547"/>
      <c r="JLD107" s="547"/>
      <c r="JLE107" s="547"/>
      <c r="JLF107" s="547"/>
      <c r="JLG107" s="547"/>
      <c r="JLH107" s="548"/>
      <c r="JLI107" s="547"/>
      <c r="JLJ107" s="547"/>
      <c r="JLK107" s="547"/>
      <c r="JLL107" s="547"/>
      <c r="JLM107" s="547"/>
      <c r="JLN107" s="547"/>
      <c r="JLO107" s="547"/>
      <c r="JLP107" s="547"/>
      <c r="JLQ107" s="547"/>
      <c r="JLR107" s="547"/>
      <c r="JLS107" s="547"/>
      <c r="JLT107" s="547"/>
      <c r="JLU107" s="547"/>
      <c r="JLV107" s="547"/>
      <c r="JLW107" s="547"/>
      <c r="JLX107" s="548"/>
      <c r="JLY107" s="547"/>
      <c r="JLZ107" s="547"/>
      <c r="JMA107" s="547"/>
      <c r="JMB107" s="547"/>
      <c r="JMC107" s="547"/>
      <c r="JMD107" s="547"/>
      <c r="JME107" s="547"/>
      <c r="JMF107" s="547"/>
      <c r="JMG107" s="547"/>
      <c r="JMH107" s="547"/>
      <c r="JMI107" s="547"/>
      <c r="JMJ107" s="547"/>
      <c r="JMK107" s="547"/>
      <c r="JML107" s="547"/>
      <c r="JMM107" s="547"/>
      <c r="JMN107" s="548"/>
      <c r="JMO107" s="547"/>
      <c r="JMP107" s="547"/>
      <c r="JMQ107" s="547"/>
      <c r="JMR107" s="547"/>
      <c r="JMS107" s="547"/>
      <c r="JMT107" s="547"/>
      <c r="JMU107" s="547"/>
      <c r="JMV107" s="547"/>
      <c r="JMW107" s="547"/>
      <c r="JMX107" s="547"/>
      <c r="JMY107" s="547"/>
      <c r="JMZ107" s="547"/>
      <c r="JNA107" s="547"/>
      <c r="JNB107" s="547"/>
      <c r="JNC107" s="547"/>
      <c r="JND107" s="548"/>
      <c r="JNE107" s="547"/>
      <c r="JNF107" s="547"/>
      <c r="JNG107" s="547"/>
      <c r="JNH107" s="547"/>
      <c r="JNI107" s="547"/>
      <c r="JNJ107" s="547"/>
      <c r="JNK107" s="547"/>
      <c r="JNL107" s="547"/>
      <c r="JNM107" s="547"/>
      <c r="JNN107" s="547"/>
      <c r="JNO107" s="547"/>
      <c r="JNP107" s="547"/>
      <c r="JNQ107" s="547"/>
      <c r="JNR107" s="547"/>
      <c r="JNS107" s="547"/>
      <c r="JNT107" s="548"/>
      <c r="JNU107" s="547"/>
      <c r="JNV107" s="547"/>
      <c r="JNW107" s="547"/>
      <c r="JNX107" s="547"/>
      <c r="JNY107" s="547"/>
      <c r="JNZ107" s="547"/>
      <c r="JOA107" s="547"/>
      <c r="JOB107" s="547"/>
      <c r="JOC107" s="547"/>
      <c r="JOD107" s="547"/>
      <c r="JOE107" s="547"/>
      <c r="JOF107" s="547"/>
      <c r="JOG107" s="547"/>
      <c r="JOH107" s="547"/>
      <c r="JOI107" s="547"/>
      <c r="JOJ107" s="548"/>
      <c r="JOK107" s="547"/>
      <c r="JOL107" s="547"/>
      <c r="JOM107" s="547"/>
      <c r="JON107" s="547"/>
      <c r="JOO107" s="547"/>
      <c r="JOP107" s="547"/>
      <c r="JOQ107" s="547"/>
      <c r="JOR107" s="547"/>
      <c r="JOS107" s="547"/>
      <c r="JOT107" s="547"/>
      <c r="JOU107" s="547"/>
      <c r="JOV107" s="547"/>
      <c r="JOW107" s="547"/>
      <c r="JOX107" s="547"/>
      <c r="JOY107" s="547"/>
      <c r="JOZ107" s="548"/>
      <c r="JPA107" s="547"/>
      <c r="JPB107" s="547"/>
      <c r="JPC107" s="547"/>
      <c r="JPD107" s="547"/>
      <c r="JPE107" s="547"/>
      <c r="JPF107" s="547"/>
      <c r="JPG107" s="547"/>
      <c r="JPH107" s="547"/>
      <c r="JPI107" s="547"/>
      <c r="JPJ107" s="547"/>
      <c r="JPK107" s="547"/>
      <c r="JPL107" s="547"/>
      <c r="JPM107" s="547"/>
      <c r="JPN107" s="547"/>
      <c r="JPO107" s="547"/>
      <c r="JPP107" s="548"/>
      <c r="JPQ107" s="547"/>
      <c r="JPR107" s="547"/>
      <c r="JPS107" s="547"/>
      <c r="JPT107" s="547"/>
      <c r="JPU107" s="547"/>
      <c r="JPV107" s="547"/>
      <c r="JPW107" s="547"/>
      <c r="JPX107" s="547"/>
      <c r="JPY107" s="547"/>
      <c r="JPZ107" s="547"/>
      <c r="JQA107" s="547"/>
      <c r="JQB107" s="547"/>
      <c r="JQC107" s="547"/>
      <c r="JQD107" s="547"/>
      <c r="JQE107" s="547"/>
      <c r="JQF107" s="548"/>
      <c r="JQG107" s="547"/>
      <c r="JQH107" s="547"/>
      <c r="JQI107" s="547"/>
      <c r="JQJ107" s="547"/>
      <c r="JQK107" s="547"/>
      <c r="JQL107" s="547"/>
      <c r="JQM107" s="547"/>
      <c r="JQN107" s="547"/>
      <c r="JQO107" s="547"/>
      <c r="JQP107" s="547"/>
      <c r="JQQ107" s="547"/>
      <c r="JQR107" s="547"/>
      <c r="JQS107" s="547"/>
      <c r="JQT107" s="547"/>
      <c r="JQU107" s="547"/>
      <c r="JQV107" s="548"/>
      <c r="JQW107" s="547"/>
      <c r="JQX107" s="547"/>
      <c r="JQY107" s="547"/>
      <c r="JQZ107" s="547"/>
      <c r="JRA107" s="547"/>
      <c r="JRB107" s="547"/>
      <c r="JRC107" s="547"/>
      <c r="JRD107" s="547"/>
      <c r="JRE107" s="547"/>
      <c r="JRF107" s="547"/>
      <c r="JRG107" s="547"/>
      <c r="JRH107" s="547"/>
      <c r="JRI107" s="547"/>
      <c r="JRJ107" s="547"/>
      <c r="JRK107" s="547"/>
      <c r="JRL107" s="548"/>
      <c r="JRM107" s="547"/>
      <c r="JRN107" s="547"/>
      <c r="JRO107" s="547"/>
      <c r="JRP107" s="547"/>
      <c r="JRQ107" s="547"/>
      <c r="JRR107" s="547"/>
      <c r="JRS107" s="547"/>
      <c r="JRT107" s="547"/>
      <c r="JRU107" s="547"/>
      <c r="JRV107" s="547"/>
      <c r="JRW107" s="547"/>
      <c r="JRX107" s="547"/>
      <c r="JRY107" s="547"/>
      <c r="JRZ107" s="547"/>
      <c r="JSA107" s="547"/>
      <c r="JSB107" s="548"/>
      <c r="JSC107" s="547"/>
      <c r="JSD107" s="547"/>
      <c r="JSE107" s="547"/>
      <c r="JSF107" s="547"/>
      <c r="JSG107" s="547"/>
      <c r="JSH107" s="547"/>
      <c r="JSI107" s="547"/>
      <c r="JSJ107" s="547"/>
      <c r="JSK107" s="547"/>
      <c r="JSL107" s="547"/>
      <c r="JSM107" s="547"/>
      <c r="JSN107" s="547"/>
      <c r="JSO107" s="547"/>
      <c r="JSP107" s="547"/>
      <c r="JSQ107" s="547"/>
      <c r="JSR107" s="548"/>
      <c r="JSS107" s="547"/>
      <c r="JST107" s="547"/>
      <c r="JSU107" s="547"/>
      <c r="JSV107" s="547"/>
      <c r="JSW107" s="547"/>
      <c r="JSX107" s="547"/>
      <c r="JSY107" s="547"/>
      <c r="JSZ107" s="547"/>
      <c r="JTA107" s="547"/>
      <c r="JTB107" s="547"/>
      <c r="JTC107" s="547"/>
      <c r="JTD107" s="547"/>
      <c r="JTE107" s="547"/>
      <c r="JTF107" s="547"/>
      <c r="JTG107" s="547"/>
      <c r="JTH107" s="548"/>
      <c r="JTI107" s="547"/>
      <c r="JTJ107" s="547"/>
      <c r="JTK107" s="547"/>
      <c r="JTL107" s="547"/>
      <c r="JTM107" s="547"/>
      <c r="JTN107" s="547"/>
      <c r="JTO107" s="547"/>
      <c r="JTP107" s="547"/>
      <c r="JTQ107" s="547"/>
      <c r="JTR107" s="547"/>
      <c r="JTS107" s="547"/>
      <c r="JTT107" s="547"/>
      <c r="JTU107" s="547"/>
      <c r="JTV107" s="547"/>
      <c r="JTW107" s="547"/>
      <c r="JTX107" s="548"/>
      <c r="JTY107" s="547"/>
      <c r="JTZ107" s="547"/>
      <c r="JUA107" s="547"/>
      <c r="JUB107" s="547"/>
      <c r="JUC107" s="547"/>
      <c r="JUD107" s="547"/>
      <c r="JUE107" s="547"/>
      <c r="JUF107" s="547"/>
      <c r="JUG107" s="547"/>
      <c r="JUH107" s="547"/>
      <c r="JUI107" s="547"/>
      <c r="JUJ107" s="547"/>
      <c r="JUK107" s="547"/>
      <c r="JUL107" s="547"/>
      <c r="JUM107" s="547"/>
      <c r="JUN107" s="548"/>
      <c r="JUO107" s="547"/>
      <c r="JUP107" s="547"/>
      <c r="JUQ107" s="547"/>
      <c r="JUR107" s="547"/>
      <c r="JUS107" s="547"/>
      <c r="JUT107" s="547"/>
      <c r="JUU107" s="547"/>
      <c r="JUV107" s="547"/>
      <c r="JUW107" s="547"/>
      <c r="JUX107" s="547"/>
      <c r="JUY107" s="547"/>
      <c r="JUZ107" s="547"/>
      <c r="JVA107" s="547"/>
      <c r="JVB107" s="547"/>
      <c r="JVC107" s="547"/>
      <c r="JVD107" s="548"/>
      <c r="JVE107" s="547"/>
      <c r="JVF107" s="547"/>
      <c r="JVG107" s="547"/>
      <c r="JVH107" s="547"/>
      <c r="JVI107" s="547"/>
      <c r="JVJ107" s="547"/>
      <c r="JVK107" s="547"/>
      <c r="JVL107" s="547"/>
      <c r="JVM107" s="547"/>
      <c r="JVN107" s="547"/>
      <c r="JVO107" s="547"/>
      <c r="JVP107" s="547"/>
      <c r="JVQ107" s="547"/>
      <c r="JVR107" s="547"/>
      <c r="JVS107" s="547"/>
      <c r="JVT107" s="548"/>
      <c r="JVU107" s="547"/>
      <c r="JVV107" s="547"/>
      <c r="JVW107" s="547"/>
      <c r="JVX107" s="547"/>
      <c r="JVY107" s="547"/>
      <c r="JVZ107" s="547"/>
      <c r="JWA107" s="547"/>
      <c r="JWB107" s="547"/>
      <c r="JWC107" s="547"/>
      <c r="JWD107" s="547"/>
      <c r="JWE107" s="547"/>
      <c r="JWF107" s="547"/>
      <c r="JWG107" s="547"/>
      <c r="JWH107" s="547"/>
      <c r="JWI107" s="547"/>
      <c r="JWJ107" s="548"/>
      <c r="JWK107" s="547"/>
      <c r="JWL107" s="547"/>
      <c r="JWM107" s="547"/>
      <c r="JWN107" s="547"/>
      <c r="JWO107" s="547"/>
      <c r="JWP107" s="547"/>
      <c r="JWQ107" s="547"/>
      <c r="JWR107" s="547"/>
      <c r="JWS107" s="547"/>
      <c r="JWT107" s="547"/>
      <c r="JWU107" s="547"/>
      <c r="JWV107" s="547"/>
      <c r="JWW107" s="547"/>
      <c r="JWX107" s="547"/>
      <c r="JWY107" s="547"/>
      <c r="JWZ107" s="548"/>
      <c r="JXA107" s="547"/>
      <c r="JXB107" s="547"/>
      <c r="JXC107" s="547"/>
      <c r="JXD107" s="547"/>
      <c r="JXE107" s="547"/>
      <c r="JXF107" s="547"/>
      <c r="JXG107" s="547"/>
      <c r="JXH107" s="547"/>
      <c r="JXI107" s="547"/>
      <c r="JXJ107" s="547"/>
      <c r="JXK107" s="547"/>
      <c r="JXL107" s="547"/>
      <c r="JXM107" s="547"/>
      <c r="JXN107" s="547"/>
      <c r="JXO107" s="547"/>
      <c r="JXP107" s="548"/>
      <c r="JXQ107" s="547"/>
      <c r="JXR107" s="547"/>
      <c r="JXS107" s="547"/>
      <c r="JXT107" s="547"/>
      <c r="JXU107" s="547"/>
      <c r="JXV107" s="547"/>
      <c r="JXW107" s="547"/>
      <c r="JXX107" s="547"/>
      <c r="JXY107" s="547"/>
      <c r="JXZ107" s="547"/>
      <c r="JYA107" s="547"/>
      <c r="JYB107" s="547"/>
      <c r="JYC107" s="547"/>
      <c r="JYD107" s="547"/>
      <c r="JYE107" s="547"/>
      <c r="JYF107" s="548"/>
      <c r="JYG107" s="547"/>
      <c r="JYH107" s="547"/>
      <c r="JYI107" s="547"/>
      <c r="JYJ107" s="547"/>
      <c r="JYK107" s="547"/>
      <c r="JYL107" s="547"/>
      <c r="JYM107" s="547"/>
      <c r="JYN107" s="547"/>
      <c r="JYO107" s="547"/>
      <c r="JYP107" s="547"/>
      <c r="JYQ107" s="547"/>
      <c r="JYR107" s="547"/>
      <c r="JYS107" s="547"/>
      <c r="JYT107" s="547"/>
      <c r="JYU107" s="547"/>
      <c r="JYV107" s="548"/>
      <c r="JYW107" s="547"/>
      <c r="JYX107" s="547"/>
      <c r="JYY107" s="547"/>
      <c r="JYZ107" s="547"/>
      <c r="JZA107" s="547"/>
      <c r="JZB107" s="547"/>
      <c r="JZC107" s="547"/>
      <c r="JZD107" s="547"/>
      <c r="JZE107" s="547"/>
      <c r="JZF107" s="547"/>
      <c r="JZG107" s="547"/>
      <c r="JZH107" s="547"/>
      <c r="JZI107" s="547"/>
      <c r="JZJ107" s="547"/>
      <c r="JZK107" s="547"/>
      <c r="JZL107" s="548"/>
      <c r="JZM107" s="547"/>
      <c r="JZN107" s="547"/>
      <c r="JZO107" s="547"/>
      <c r="JZP107" s="547"/>
      <c r="JZQ107" s="547"/>
      <c r="JZR107" s="547"/>
      <c r="JZS107" s="547"/>
      <c r="JZT107" s="547"/>
      <c r="JZU107" s="547"/>
      <c r="JZV107" s="547"/>
      <c r="JZW107" s="547"/>
      <c r="JZX107" s="547"/>
      <c r="JZY107" s="547"/>
      <c r="JZZ107" s="547"/>
      <c r="KAA107" s="547"/>
      <c r="KAB107" s="548"/>
      <c r="KAC107" s="547"/>
      <c r="KAD107" s="547"/>
      <c r="KAE107" s="547"/>
      <c r="KAF107" s="547"/>
      <c r="KAG107" s="547"/>
      <c r="KAH107" s="547"/>
      <c r="KAI107" s="547"/>
      <c r="KAJ107" s="547"/>
      <c r="KAK107" s="547"/>
      <c r="KAL107" s="547"/>
      <c r="KAM107" s="547"/>
      <c r="KAN107" s="547"/>
      <c r="KAO107" s="547"/>
      <c r="KAP107" s="547"/>
      <c r="KAQ107" s="547"/>
      <c r="KAR107" s="548"/>
      <c r="KAS107" s="547"/>
      <c r="KAT107" s="547"/>
      <c r="KAU107" s="547"/>
      <c r="KAV107" s="547"/>
      <c r="KAW107" s="547"/>
      <c r="KAX107" s="547"/>
      <c r="KAY107" s="547"/>
      <c r="KAZ107" s="547"/>
      <c r="KBA107" s="547"/>
      <c r="KBB107" s="547"/>
      <c r="KBC107" s="547"/>
      <c r="KBD107" s="547"/>
      <c r="KBE107" s="547"/>
      <c r="KBF107" s="547"/>
      <c r="KBG107" s="547"/>
      <c r="KBH107" s="548"/>
      <c r="KBI107" s="547"/>
      <c r="KBJ107" s="547"/>
      <c r="KBK107" s="547"/>
      <c r="KBL107" s="547"/>
      <c r="KBM107" s="547"/>
      <c r="KBN107" s="547"/>
      <c r="KBO107" s="547"/>
      <c r="KBP107" s="547"/>
      <c r="KBQ107" s="547"/>
      <c r="KBR107" s="547"/>
      <c r="KBS107" s="547"/>
      <c r="KBT107" s="547"/>
      <c r="KBU107" s="547"/>
      <c r="KBV107" s="547"/>
      <c r="KBW107" s="547"/>
      <c r="KBX107" s="548"/>
      <c r="KBY107" s="547"/>
      <c r="KBZ107" s="547"/>
      <c r="KCA107" s="547"/>
      <c r="KCB107" s="547"/>
      <c r="KCC107" s="547"/>
      <c r="KCD107" s="547"/>
      <c r="KCE107" s="547"/>
      <c r="KCF107" s="547"/>
      <c r="KCG107" s="547"/>
      <c r="KCH107" s="547"/>
      <c r="KCI107" s="547"/>
      <c r="KCJ107" s="547"/>
      <c r="KCK107" s="547"/>
      <c r="KCL107" s="547"/>
      <c r="KCM107" s="547"/>
      <c r="KCN107" s="548"/>
      <c r="KCO107" s="547"/>
      <c r="KCP107" s="547"/>
      <c r="KCQ107" s="547"/>
      <c r="KCR107" s="547"/>
      <c r="KCS107" s="547"/>
      <c r="KCT107" s="547"/>
      <c r="KCU107" s="547"/>
      <c r="KCV107" s="547"/>
      <c r="KCW107" s="547"/>
      <c r="KCX107" s="547"/>
      <c r="KCY107" s="547"/>
      <c r="KCZ107" s="547"/>
      <c r="KDA107" s="547"/>
      <c r="KDB107" s="547"/>
      <c r="KDC107" s="547"/>
      <c r="KDD107" s="548"/>
      <c r="KDE107" s="547"/>
      <c r="KDF107" s="547"/>
      <c r="KDG107" s="547"/>
      <c r="KDH107" s="547"/>
      <c r="KDI107" s="547"/>
      <c r="KDJ107" s="547"/>
      <c r="KDK107" s="547"/>
      <c r="KDL107" s="547"/>
      <c r="KDM107" s="547"/>
      <c r="KDN107" s="547"/>
      <c r="KDO107" s="547"/>
      <c r="KDP107" s="547"/>
      <c r="KDQ107" s="547"/>
      <c r="KDR107" s="547"/>
      <c r="KDS107" s="547"/>
      <c r="KDT107" s="548"/>
      <c r="KDU107" s="547"/>
      <c r="KDV107" s="547"/>
      <c r="KDW107" s="547"/>
      <c r="KDX107" s="547"/>
      <c r="KDY107" s="547"/>
      <c r="KDZ107" s="547"/>
      <c r="KEA107" s="547"/>
      <c r="KEB107" s="547"/>
      <c r="KEC107" s="547"/>
      <c r="KED107" s="547"/>
      <c r="KEE107" s="547"/>
      <c r="KEF107" s="547"/>
      <c r="KEG107" s="547"/>
      <c r="KEH107" s="547"/>
      <c r="KEI107" s="547"/>
      <c r="KEJ107" s="548"/>
      <c r="KEK107" s="547"/>
      <c r="KEL107" s="547"/>
      <c r="KEM107" s="547"/>
      <c r="KEN107" s="547"/>
      <c r="KEO107" s="547"/>
      <c r="KEP107" s="547"/>
      <c r="KEQ107" s="547"/>
      <c r="KER107" s="547"/>
      <c r="KES107" s="547"/>
      <c r="KET107" s="547"/>
      <c r="KEU107" s="547"/>
      <c r="KEV107" s="547"/>
      <c r="KEW107" s="547"/>
      <c r="KEX107" s="547"/>
      <c r="KEY107" s="547"/>
      <c r="KEZ107" s="548"/>
      <c r="KFA107" s="547"/>
      <c r="KFB107" s="547"/>
      <c r="KFC107" s="547"/>
      <c r="KFD107" s="547"/>
      <c r="KFE107" s="547"/>
      <c r="KFF107" s="547"/>
      <c r="KFG107" s="547"/>
      <c r="KFH107" s="547"/>
      <c r="KFI107" s="547"/>
      <c r="KFJ107" s="547"/>
      <c r="KFK107" s="547"/>
      <c r="KFL107" s="547"/>
      <c r="KFM107" s="547"/>
      <c r="KFN107" s="547"/>
      <c r="KFO107" s="547"/>
      <c r="KFP107" s="548"/>
      <c r="KFQ107" s="547"/>
      <c r="KFR107" s="547"/>
      <c r="KFS107" s="547"/>
      <c r="KFT107" s="547"/>
      <c r="KFU107" s="547"/>
      <c r="KFV107" s="547"/>
      <c r="KFW107" s="547"/>
      <c r="KFX107" s="547"/>
      <c r="KFY107" s="547"/>
      <c r="KFZ107" s="547"/>
      <c r="KGA107" s="547"/>
      <c r="KGB107" s="547"/>
      <c r="KGC107" s="547"/>
      <c r="KGD107" s="547"/>
      <c r="KGE107" s="547"/>
      <c r="KGF107" s="548"/>
      <c r="KGG107" s="547"/>
      <c r="KGH107" s="547"/>
      <c r="KGI107" s="547"/>
      <c r="KGJ107" s="547"/>
      <c r="KGK107" s="547"/>
      <c r="KGL107" s="547"/>
      <c r="KGM107" s="547"/>
      <c r="KGN107" s="547"/>
      <c r="KGO107" s="547"/>
      <c r="KGP107" s="547"/>
      <c r="KGQ107" s="547"/>
      <c r="KGR107" s="547"/>
      <c r="KGS107" s="547"/>
      <c r="KGT107" s="547"/>
      <c r="KGU107" s="547"/>
      <c r="KGV107" s="548"/>
      <c r="KGW107" s="547"/>
      <c r="KGX107" s="547"/>
      <c r="KGY107" s="547"/>
      <c r="KGZ107" s="547"/>
      <c r="KHA107" s="547"/>
      <c r="KHB107" s="547"/>
      <c r="KHC107" s="547"/>
      <c r="KHD107" s="547"/>
      <c r="KHE107" s="547"/>
      <c r="KHF107" s="547"/>
      <c r="KHG107" s="547"/>
      <c r="KHH107" s="547"/>
      <c r="KHI107" s="547"/>
      <c r="KHJ107" s="547"/>
      <c r="KHK107" s="547"/>
      <c r="KHL107" s="548"/>
      <c r="KHM107" s="547"/>
      <c r="KHN107" s="547"/>
      <c r="KHO107" s="547"/>
      <c r="KHP107" s="547"/>
      <c r="KHQ107" s="547"/>
      <c r="KHR107" s="547"/>
      <c r="KHS107" s="547"/>
      <c r="KHT107" s="547"/>
      <c r="KHU107" s="547"/>
      <c r="KHV107" s="547"/>
      <c r="KHW107" s="547"/>
      <c r="KHX107" s="547"/>
      <c r="KHY107" s="547"/>
      <c r="KHZ107" s="547"/>
      <c r="KIA107" s="547"/>
      <c r="KIB107" s="548"/>
      <c r="KIC107" s="547"/>
      <c r="KID107" s="547"/>
      <c r="KIE107" s="547"/>
      <c r="KIF107" s="547"/>
      <c r="KIG107" s="547"/>
      <c r="KIH107" s="547"/>
      <c r="KII107" s="547"/>
      <c r="KIJ107" s="547"/>
      <c r="KIK107" s="547"/>
      <c r="KIL107" s="547"/>
      <c r="KIM107" s="547"/>
      <c r="KIN107" s="547"/>
      <c r="KIO107" s="547"/>
      <c r="KIP107" s="547"/>
      <c r="KIQ107" s="547"/>
      <c r="KIR107" s="548"/>
      <c r="KIS107" s="547"/>
      <c r="KIT107" s="547"/>
      <c r="KIU107" s="547"/>
      <c r="KIV107" s="547"/>
      <c r="KIW107" s="547"/>
      <c r="KIX107" s="547"/>
      <c r="KIY107" s="547"/>
      <c r="KIZ107" s="547"/>
      <c r="KJA107" s="547"/>
      <c r="KJB107" s="547"/>
      <c r="KJC107" s="547"/>
      <c r="KJD107" s="547"/>
      <c r="KJE107" s="547"/>
      <c r="KJF107" s="547"/>
      <c r="KJG107" s="547"/>
      <c r="KJH107" s="548"/>
      <c r="KJI107" s="547"/>
      <c r="KJJ107" s="547"/>
      <c r="KJK107" s="547"/>
      <c r="KJL107" s="547"/>
      <c r="KJM107" s="547"/>
      <c r="KJN107" s="547"/>
      <c r="KJO107" s="547"/>
      <c r="KJP107" s="547"/>
      <c r="KJQ107" s="547"/>
      <c r="KJR107" s="547"/>
      <c r="KJS107" s="547"/>
      <c r="KJT107" s="547"/>
      <c r="KJU107" s="547"/>
      <c r="KJV107" s="547"/>
      <c r="KJW107" s="547"/>
      <c r="KJX107" s="548"/>
      <c r="KJY107" s="547"/>
      <c r="KJZ107" s="547"/>
      <c r="KKA107" s="547"/>
      <c r="KKB107" s="547"/>
      <c r="KKC107" s="547"/>
      <c r="KKD107" s="547"/>
      <c r="KKE107" s="547"/>
      <c r="KKF107" s="547"/>
      <c r="KKG107" s="547"/>
      <c r="KKH107" s="547"/>
      <c r="KKI107" s="547"/>
      <c r="KKJ107" s="547"/>
      <c r="KKK107" s="547"/>
      <c r="KKL107" s="547"/>
      <c r="KKM107" s="547"/>
      <c r="KKN107" s="548"/>
      <c r="KKO107" s="547"/>
      <c r="KKP107" s="547"/>
      <c r="KKQ107" s="547"/>
      <c r="KKR107" s="547"/>
      <c r="KKS107" s="547"/>
      <c r="KKT107" s="547"/>
      <c r="KKU107" s="547"/>
      <c r="KKV107" s="547"/>
      <c r="KKW107" s="547"/>
      <c r="KKX107" s="547"/>
      <c r="KKY107" s="547"/>
      <c r="KKZ107" s="547"/>
      <c r="KLA107" s="547"/>
      <c r="KLB107" s="547"/>
      <c r="KLC107" s="547"/>
      <c r="KLD107" s="548"/>
      <c r="KLE107" s="547"/>
      <c r="KLF107" s="547"/>
      <c r="KLG107" s="547"/>
      <c r="KLH107" s="547"/>
      <c r="KLI107" s="547"/>
      <c r="KLJ107" s="547"/>
      <c r="KLK107" s="547"/>
      <c r="KLL107" s="547"/>
      <c r="KLM107" s="547"/>
      <c r="KLN107" s="547"/>
      <c r="KLO107" s="547"/>
      <c r="KLP107" s="547"/>
      <c r="KLQ107" s="547"/>
      <c r="KLR107" s="547"/>
      <c r="KLS107" s="547"/>
      <c r="KLT107" s="548"/>
      <c r="KLU107" s="547"/>
      <c r="KLV107" s="547"/>
      <c r="KLW107" s="547"/>
      <c r="KLX107" s="547"/>
      <c r="KLY107" s="547"/>
      <c r="KLZ107" s="547"/>
      <c r="KMA107" s="547"/>
      <c r="KMB107" s="547"/>
      <c r="KMC107" s="547"/>
      <c r="KMD107" s="547"/>
      <c r="KME107" s="547"/>
      <c r="KMF107" s="547"/>
      <c r="KMG107" s="547"/>
      <c r="KMH107" s="547"/>
      <c r="KMI107" s="547"/>
      <c r="KMJ107" s="548"/>
      <c r="KMK107" s="547"/>
      <c r="KML107" s="547"/>
      <c r="KMM107" s="547"/>
      <c r="KMN107" s="547"/>
      <c r="KMO107" s="547"/>
      <c r="KMP107" s="547"/>
      <c r="KMQ107" s="547"/>
      <c r="KMR107" s="547"/>
      <c r="KMS107" s="547"/>
      <c r="KMT107" s="547"/>
      <c r="KMU107" s="547"/>
      <c r="KMV107" s="547"/>
      <c r="KMW107" s="547"/>
      <c r="KMX107" s="547"/>
      <c r="KMY107" s="547"/>
      <c r="KMZ107" s="548"/>
      <c r="KNA107" s="547"/>
      <c r="KNB107" s="547"/>
      <c r="KNC107" s="547"/>
      <c r="KND107" s="547"/>
      <c r="KNE107" s="547"/>
      <c r="KNF107" s="547"/>
      <c r="KNG107" s="547"/>
      <c r="KNH107" s="547"/>
      <c r="KNI107" s="547"/>
      <c r="KNJ107" s="547"/>
      <c r="KNK107" s="547"/>
      <c r="KNL107" s="547"/>
      <c r="KNM107" s="547"/>
      <c r="KNN107" s="547"/>
      <c r="KNO107" s="547"/>
      <c r="KNP107" s="548"/>
      <c r="KNQ107" s="547"/>
      <c r="KNR107" s="547"/>
      <c r="KNS107" s="547"/>
      <c r="KNT107" s="547"/>
      <c r="KNU107" s="547"/>
      <c r="KNV107" s="547"/>
      <c r="KNW107" s="547"/>
      <c r="KNX107" s="547"/>
      <c r="KNY107" s="547"/>
      <c r="KNZ107" s="547"/>
      <c r="KOA107" s="547"/>
      <c r="KOB107" s="547"/>
      <c r="KOC107" s="547"/>
      <c r="KOD107" s="547"/>
      <c r="KOE107" s="547"/>
      <c r="KOF107" s="548"/>
      <c r="KOG107" s="547"/>
      <c r="KOH107" s="547"/>
      <c r="KOI107" s="547"/>
      <c r="KOJ107" s="547"/>
      <c r="KOK107" s="547"/>
      <c r="KOL107" s="547"/>
      <c r="KOM107" s="547"/>
      <c r="KON107" s="547"/>
      <c r="KOO107" s="547"/>
      <c r="KOP107" s="547"/>
      <c r="KOQ107" s="547"/>
      <c r="KOR107" s="547"/>
      <c r="KOS107" s="547"/>
      <c r="KOT107" s="547"/>
      <c r="KOU107" s="547"/>
      <c r="KOV107" s="548"/>
      <c r="KOW107" s="547"/>
      <c r="KOX107" s="547"/>
      <c r="KOY107" s="547"/>
      <c r="KOZ107" s="547"/>
      <c r="KPA107" s="547"/>
      <c r="KPB107" s="547"/>
      <c r="KPC107" s="547"/>
      <c r="KPD107" s="547"/>
      <c r="KPE107" s="547"/>
      <c r="KPF107" s="547"/>
      <c r="KPG107" s="547"/>
      <c r="KPH107" s="547"/>
      <c r="KPI107" s="547"/>
      <c r="KPJ107" s="547"/>
      <c r="KPK107" s="547"/>
      <c r="KPL107" s="548"/>
      <c r="KPM107" s="547"/>
      <c r="KPN107" s="547"/>
      <c r="KPO107" s="547"/>
      <c r="KPP107" s="547"/>
      <c r="KPQ107" s="547"/>
      <c r="KPR107" s="547"/>
      <c r="KPS107" s="547"/>
      <c r="KPT107" s="547"/>
      <c r="KPU107" s="547"/>
      <c r="KPV107" s="547"/>
      <c r="KPW107" s="547"/>
      <c r="KPX107" s="547"/>
      <c r="KPY107" s="547"/>
      <c r="KPZ107" s="547"/>
      <c r="KQA107" s="547"/>
      <c r="KQB107" s="548"/>
      <c r="KQC107" s="547"/>
      <c r="KQD107" s="547"/>
      <c r="KQE107" s="547"/>
      <c r="KQF107" s="547"/>
      <c r="KQG107" s="547"/>
      <c r="KQH107" s="547"/>
      <c r="KQI107" s="547"/>
      <c r="KQJ107" s="547"/>
      <c r="KQK107" s="547"/>
      <c r="KQL107" s="547"/>
      <c r="KQM107" s="547"/>
      <c r="KQN107" s="547"/>
      <c r="KQO107" s="547"/>
      <c r="KQP107" s="547"/>
      <c r="KQQ107" s="547"/>
      <c r="KQR107" s="548"/>
      <c r="KQS107" s="547"/>
      <c r="KQT107" s="547"/>
      <c r="KQU107" s="547"/>
      <c r="KQV107" s="547"/>
      <c r="KQW107" s="547"/>
      <c r="KQX107" s="547"/>
      <c r="KQY107" s="547"/>
      <c r="KQZ107" s="547"/>
      <c r="KRA107" s="547"/>
      <c r="KRB107" s="547"/>
      <c r="KRC107" s="547"/>
      <c r="KRD107" s="547"/>
      <c r="KRE107" s="547"/>
      <c r="KRF107" s="547"/>
      <c r="KRG107" s="547"/>
      <c r="KRH107" s="548"/>
      <c r="KRI107" s="547"/>
      <c r="KRJ107" s="547"/>
      <c r="KRK107" s="547"/>
      <c r="KRL107" s="547"/>
      <c r="KRM107" s="547"/>
      <c r="KRN107" s="547"/>
      <c r="KRO107" s="547"/>
      <c r="KRP107" s="547"/>
      <c r="KRQ107" s="547"/>
      <c r="KRR107" s="547"/>
      <c r="KRS107" s="547"/>
      <c r="KRT107" s="547"/>
      <c r="KRU107" s="547"/>
      <c r="KRV107" s="547"/>
      <c r="KRW107" s="547"/>
      <c r="KRX107" s="548"/>
      <c r="KRY107" s="547"/>
      <c r="KRZ107" s="547"/>
      <c r="KSA107" s="547"/>
      <c r="KSB107" s="547"/>
      <c r="KSC107" s="547"/>
      <c r="KSD107" s="547"/>
      <c r="KSE107" s="547"/>
      <c r="KSF107" s="547"/>
      <c r="KSG107" s="547"/>
      <c r="KSH107" s="547"/>
      <c r="KSI107" s="547"/>
      <c r="KSJ107" s="547"/>
      <c r="KSK107" s="547"/>
      <c r="KSL107" s="547"/>
      <c r="KSM107" s="547"/>
      <c r="KSN107" s="548"/>
      <c r="KSO107" s="547"/>
      <c r="KSP107" s="547"/>
      <c r="KSQ107" s="547"/>
      <c r="KSR107" s="547"/>
      <c r="KSS107" s="547"/>
      <c r="KST107" s="547"/>
      <c r="KSU107" s="547"/>
      <c r="KSV107" s="547"/>
      <c r="KSW107" s="547"/>
      <c r="KSX107" s="547"/>
      <c r="KSY107" s="547"/>
      <c r="KSZ107" s="547"/>
      <c r="KTA107" s="547"/>
      <c r="KTB107" s="547"/>
      <c r="KTC107" s="547"/>
      <c r="KTD107" s="548"/>
      <c r="KTE107" s="547"/>
      <c r="KTF107" s="547"/>
      <c r="KTG107" s="547"/>
      <c r="KTH107" s="547"/>
      <c r="KTI107" s="547"/>
      <c r="KTJ107" s="547"/>
      <c r="KTK107" s="547"/>
      <c r="KTL107" s="547"/>
      <c r="KTM107" s="547"/>
      <c r="KTN107" s="547"/>
      <c r="KTO107" s="547"/>
      <c r="KTP107" s="547"/>
      <c r="KTQ107" s="547"/>
      <c r="KTR107" s="547"/>
      <c r="KTS107" s="547"/>
      <c r="KTT107" s="548"/>
      <c r="KTU107" s="547"/>
      <c r="KTV107" s="547"/>
      <c r="KTW107" s="547"/>
      <c r="KTX107" s="547"/>
      <c r="KTY107" s="547"/>
      <c r="KTZ107" s="547"/>
      <c r="KUA107" s="547"/>
      <c r="KUB107" s="547"/>
      <c r="KUC107" s="547"/>
      <c r="KUD107" s="547"/>
      <c r="KUE107" s="547"/>
      <c r="KUF107" s="547"/>
      <c r="KUG107" s="547"/>
      <c r="KUH107" s="547"/>
      <c r="KUI107" s="547"/>
      <c r="KUJ107" s="548"/>
      <c r="KUK107" s="547"/>
      <c r="KUL107" s="547"/>
      <c r="KUM107" s="547"/>
      <c r="KUN107" s="547"/>
      <c r="KUO107" s="547"/>
      <c r="KUP107" s="547"/>
      <c r="KUQ107" s="547"/>
      <c r="KUR107" s="547"/>
      <c r="KUS107" s="547"/>
      <c r="KUT107" s="547"/>
      <c r="KUU107" s="547"/>
      <c r="KUV107" s="547"/>
      <c r="KUW107" s="547"/>
      <c r="KUX107" s="547"/>
      <c r="KUY107" s="547"/>
      <c r="KUZ107" s="548"/>
      <c r="KVA107" s="547"/>
      <c r="KVB107" s="547"/>
      <c r="KVC107" s="547"/>
      <c r="KVD107" s="547"/>
      <c r="KVE107" s="547"/>
      <c r="KVF107" s="547"/>
      <c r="KVG107" s="547"/>
      <c r="KVH107" s="547"/>
      <c r="KVI107" s="547"/>
      <c r="KVJ107" s="547"/>
      <c r="KVK107" s="547"/>
      <c r="KVL107" s="547"/>
      <c r="KVM107" s="547"/>
      <c r="KVN107" s="547"/>
      <c r="KVO107" s="547"/>
      <c r="KVP107" s="548"/>
      <c r="KVQ107" s="547"/>
      <c r="KVR107" s="547"/>
      <c r="KVS107" s="547"/>
      <c r="KVT107" s="547"/>
      <c r="KVU107" s="547"/>
      <c r="KVV107" s="547"/>
      <c r="KVW107" s="547"/>
      <c r="KVX107" s="547"/>
      <c r="KVY107" s="547"/>
      <c r="KVZ107" s="547"/>
      <c r="KWA107" s="547"/>
      <c r="KWB107" s="547"/>
      <c r="KWC107" s="547"/>
      <c r="KWD107" s="547"/>
      <c r="KWE107" s="547"/>
      <c r="KWF107" s="548"/>
      <c r="KWG107" s="547"/>
      <c r="KWH107" s="547"/>
      <c r="KWI107" s="547"/>
      <c r="KWJ107" s="547"/>
      <c r="KWK107" s="547"/>
      <c r="KWL107" s="547"/>
      <c r="KWM107" s="547"/>
      <c r="KWN107" s="547"/>
      <c r="KWO107" s="547"/>
      <c r="KWP107" s="547"/>
      <c r="KWQ107" s="547"/>
      <c r="KWR107" s="547"/>
      <c r="KWS107" s="547"/>
      <c r="KWT107" s="547"/>
      <c r="KWU107" s="547"/>
      <c r="KWV107" s="548"/>
      <c r="KWW107" s="547"/>
      <c r="KWX107" s="547"/>
      <c r="KWY107" s="547"/>
      <c r="KWZ107" s="547"/>
      <c r="KXA107" s="547"/>
      <c r="KXB107" s="547"/>
      <c r="KXC107" s="547"/>
      <c r="KXD107" s="547"/>
      <c r="KXE107" s="547"/>
      <c r="KXF107" s="547"/>
      <c r="KXG107" s="547"/>
      <c r="KXH107" s="547"/>
      <c r="KXI107" s="547"/>
      <c r="KXJ107" s="547"/>
      <c r="KXK107" s="547"/>
      <c r="KXL107" s="548"/>
      <c r="KXM107" s="547"/>
      <c r="KXN107" s="547"/>
      <c r="KXO107" s="547"/>
      <c r="KXP107" s="547"/>
      <c r="KXQ107" s="547"/>
      <c r="KXR107" s="547"/>
      <c r="KXS107" s="547"/>
      <c r="KXT107" s="547"/>
      <c r="KXU107" s="547"/>
      <c r="KXV107" s="547"/>
      <c r="KXW107" s="547"/>
      <c r="KXX107" s="547"/>
      <c r="KXY107" s="547"/>
      <c r="KXZ107" s="547"/>
      <c r="KYA107" s="547"/>
      <c r="KYB107" s="548"/>
      <c r="KYC107" s="547"/>
      <c r="KYD107" s="547"/>
      <c r="KYE107" s="547"/>
      <c r="KYF107" s="547"/>
      <c r="KYG107" s="547"/>
      <c r="KYH107" s="547"/>
      <c r="KYI107" s="547"/>
      <c r="KYJ107" s="547"/>
      <c r="KYK107" s="547"/>
      <c r="KYL107" s="547"/>
      <c r="KYM107" s="547"/>
      <c r="KYN107" s="547"/>
      <c r="KYO107" s="547"/>
      <c r="KYP107" s="547"/>
      <c r="KYQ107" s="547"/>
      <c r="KYR107" s="548"/>
      <c r="KYS107" s="547"/>
      <c r="KYT107" s="547"/>
      <c r="KYU107" s="547"/>
      <c r="KYV107" s="547"/>
      <c r="KYW107" s="547"/>
      <c r="KYX107" s="547"/>
      <c r="KYY107" s="547"/>
      <c r="KYZ107" s="547"/>
      <c r="KZA107" s="547"/>
      <c r="KZB107" s="547"/>
      <c r="KZC107" s="547"/>
      <c r="KZD107" s="547"/>
      <c r="KZE107" s="547"/>
      <c r="KZF107" s="547"/>
      <c r="KZG107" s="547"/>
      <c r="KZH107" s="548"/>
      <c r="KZI107" s="547"/>
      <c r="KZJ107" s="547"/>
      <c r="KZK107" s="547"/>
      <c r="KZL107" s="547"/>
      <c r="KZM107" s="547"/>
      <c r="KZN107" s="547"/>
      <c r="KZO107" s="547"/>
      <c r="KZP107" s="547"/>
      <c r="KZQ107" s="547"/>
      <c r="KZR107" s="547"/>
      <c r="KZS107" s="547"/>
      <c r="KZT107" s="547"/>
      <c r="KZU107" s="547"/>
      <c r="KZV107" s="547"/>
      <c r="KZW107" s="547"/>
      <c r="KZX107" s="548"/>
      <c r="KZY107" s="547"/>
      <c r="KZZ107" s="547"/>
      <c r="LAA107" s="547"/>
      <c r="LAB107" s="547"/>
      <c r="LAC107" s="547"/>
      <c r="LAD107" s="547"/>
      <c r="LAE107" s="547"/>
      <c r="LAF107" s="547"/>
      <c r="LAG107" s="547"/>
      <c r="LAH107" s="547"/>
      <c r="LAI107" s="547"/>
      <c r="LAJ107" s="547"/>
      <c r="LAK107" s="547"/>
      <c r="LAL107" s="547"/>
      <c r="LAM107" s="547"/>
      <c r="LAN107" s="548"/>
      <c r="LAO107" s="547"/>
      <c r="LAP107" s="547"/>
      <c r="LAQ107" s="547"/>
      <c r="LAR107" s="547"/>
      <c r="LAS107" s="547"/>
      <c r="LAT107" s="547"/>
      <c r="LAU107" s="547"/>
      <c r="LAV107" s="547"/>
      <c r="LAW107" s="547"/>
      <c r="LAX107" s="547"/>
      <c r="LAY107" s="547"/>
      <c r="LAZ107" s="547"/>
      <c r="LBA107" s="547"/>
      <c r="LBB107" s="547"/>
      <c r="LBC107" s="547"/>
      <c r="LBD107" s="548"/>
      <c r="LBE107" s="547"/>
      <c r="LBF107" s="547"/>
      <c r="LBG107" s="547"/>
      <c r="LBH107" s="547"/>
      <c r="LBI107" s="547"/>
      <c r="LBJ107" s="547"/>
      <c r="LBK107" s="547"/>
      <c r="LBL107" s="547"/>
      <c r="LBM107" s="547"/>
      <c r="LBN107" s="547"/>
      <c r="LBO107" s="547"/>
      <c r="LBP107" s="547"/>
      <c r="LBQ107" s="547"/>
      <c r="LBR107" s="547"/>
      <c r="LBS107" s="547"/>
      <c r="LBT107" s="548"/>
      <c r="LBU107" s="547"/>
      <c r="LBV107" s="547"/>
      <c r="LBW107" s="547"/>
      <c r="LBX107" s="547"/>
      <c r="LBY107" s="547"/>
      <c r="LBZ107" s="547"/>
      <c r="LCA107" s="547"/>
      <c r="LCB107" s="547"/>
      <c r="LCC107" s="547"/>
      <c r="LCD107" s="547"/>
      <c r="LCE107" s="547"/>
      <c r="LCF107" s="547"/>
      <c r="LCG107" s="547"/>
      <c r="LCH107" s="547"/>
      <c r="LCI107" s="547"/>
      <c r="LCJ107" s="548"/>
      <c r="LCK107" s="547"/>
      <c r="LCL107" s="547"/>
      <c r="LCM107" s="547"/>
      <c r="LCN107" s="547"/>
      <c r="LCO107" s="547"/>
      <c r="LCP107" s="547"/>
      <c r="LCQ107" s="547"/>
      <c r="LCR107" s="547"/>
      <c r="LCS107" s="547"/>
      <c r="LCT107" s="547"/>
      <c r="LCU107" s="547"/>
      <c r="LCV107" s="547"/>
      <c r="LCW107" s="547"/>
      <c r="LCX107" s="547"/>
      <c r="LCY107" s="547"/>
      <c r="LCZ107" s="548"/>
      <c r="LDA107" s="547"/>
      <c r="LDB107" s="547"/>
      <c r="LDC107" s="547"/>
      <c r="LDD107" s="547"/>
      <c r="LDE107" s="547"/>
      <c r="LDF107" s="547"/>
      <c r="LDG107" s="547"/>
      <c r="LDH107" s="547"/>
      <c r="LDI107" s="547"/>
      <c r="LDJ107" s="547"/>
      <c r="LDK107" s="547"/>
      <c r="LDL107" s="547"/>
      <c r="LDM107" s="547"/>
      <c r="LDN107" s="547"/>
      <c r="LDO107" s="547"/>
      <c r="LDP107" s="548"/>
      <c r="LDQ107" s="547"/>
      <c r="LDR107" s="547"/>
      <c r="LDS107" s="547"/>
      <c r="LDT107" s="547"/>
      <c r="LDU107" s="547"/>
      <c r="LDV107" s="547"/>
      <c r="LDW107" s="547"/>
      <c r="LDX107" s="547"/>
      <c r="LDY107" s="547"/>
      <c r="LDZ107" s="547"/>
      <c r="LEA107" s="547"/>
      <c r="LEB107" s="547"/>
      <c r="LEC107" s="547"/>
      <c r="LED107" s="547"/>
      <c r="LEE107" s="547"/>
      <c r="LEF107" s="548"/>
      <c r="LEG107" s="547"/>
      <c r="LEH107" s="547"/>
      <c r="LEI107" s="547"/>
      <c r="LEJ107" s="547"/>
      <c r="LEK107" s="547"/>
      <c r="LEL107" s="547"/>
      <c r="LEM107" s="547"/>
      <c r="LEN107" s="547"/>
      <c r="LEO107" s="547"/>
      <c r="LEP107" s="547"/>
      <c r="LEQ107" s="547"/>
      <c r="LER107" s="547"/>
      <c r="LES107" s="547"/>
      <c r="LET107" s="547"/>
      <c r="LEU107" s="547"/>
      <c r="LEV107" s="548"/>
      <c r="LEW107" s="547"/>
      <c r="LEX107" s="547"/>
      <c r="LEY107" s="547"/>
      <c r="LEZ107" s="547"/>
      <c r="LFA107" s="547"/>
      <c r="LFB107" s="547"/>
      <c r="LFC107" s="547"/>
      <c r="LFD107" s="547"/>
      <c r="LFE107" s="547"/>
      <c r="LFF107" s="547"/>
      <c r="LFG107" s="547"/>
      <c r="LFH107" s="547"/>
      <c r="LFI107" s="547"/>
      <c r="LFJ107" s="547"/>
      <c r="LFK107" s="547"/>
      <c r="LFL107" s="548"/>
      <c r="LFM107" s="547"/>
      <c r="LFN107" s="547"/>
      <c r="LFO107" s="547"/>
      <c r="LFP107" s="547"/>
      <c r="LFQ107" s="547"/>
      <c r="LFR107" s="547"/>
      <c r="LFS107" s="547"/>
      <c r="LFT107" s="547"/>
      <c r="LFU107" s="547"/>
      <c r="LFV107" s="547"/>
      <c r="LFW107" s="547"/>
      <c r="LFX107" s="547"/>
      <c r="LFY107" s="547"/>
      <c r="LFZ107" s="547"/>
      <c r="LGA107" s="547"/>
      <c r="LGB107" s="548"/>
      <c r="LGC107" s="547"/>
      <c r="LGD107" s="547"/>
      <c r="LGE107" s="547"/>
      <c r="LGF107" s="547"/>
      <c r="LGG107" s="547"/>
      <c r="LGH107" s="547"/>
      <c r="LGI107" s="547"/>
      <c r="LGJ107" s="547"/>
      <c r="LGK107" s="547"/>
      <c r="LGL107" s="547"/>
      <c r="LGM107" s="547"/>
      <c r="LGN107" s="547"/>
      <c r="LGO107" s="547"/>
      <c r="LGP107" s="547"/>
      <c r="LGQ107" s="547"/>
      <c r="LGR107" s="548"/>
      <c r="LGS107" s="547"/>
      <c r="LGT107" s="547"/>
      <c r="LGU107" s="547"/>
      <c r="LGV107" s="547"/>
      <c r="LGW107" s="547"/>
      <c r="LGX107" s="547"/>
      <c r="LGY107" s="547"/>
      <c r="LGZ107" s="547"/>
      <c r="LHA107" s="547"/>
      <c r="LHB107" s="547"/>
      <c r="LHC107" s="547"/>
      <c r="LHD107" s="547"/>
      <c r="LHE107" s="547"/>
      <c r="LHF107" s="547"/>
      <c r="LHG107" s="547"/>
      <c r="LHH107" s="548"/>
      <c r="LHI107" s="547"/>
      <c r="LHJ107" s="547"/>
      <c r="LHK107" s="547"/>
      <c r="LHL107" s="547"/>
      <c r="LHM107" s="547"/>
      <c r="LHN107" s="547"/>
      <c r="LHO107" s="547"/>
      <c r="LHP107" s="547"/>
      <c r="LHQ107" s="547"/>
      <c r="LHR107" s="547"/>
      <c r="LHS107" s="547"/>
      <c r="LHT107" s="547"/>
      <c r="LHU107" s="547"/>
      <c r="LHV107" s="547"/>
      <c r="LHW107" s="547"/>
      <c r="LHX107" s="548"/>
      <c r="LHY107" s="547"/>
      <c r="LHZ107" s="547"/>
      <c r="LIA107" s="547"/>
      <c r="LIB107" s="547"/>
      <c r="LIC107" s="547"/>
      <c r="LID107" s="547"/>
      <c r="LIE107" s="547"/>
      <c r="LIF107" s="547"/>
      <c r="LIG107" s="547"/>
      <c r="LIH107" s="547"/>
      <c r="LII107" s="547"/>
      <c r="LIJ107" s="547"/>
      <c r="LIK107" s="547"/>
      <c r="LIL107" s="547"/>
      <c r="LIM107" s="547"/>
      <c r="LIN107" s="548"/>
      <c r="LIO107" s="547"/>
      <c r="LIP107" s="547"/>
      <c r="LIQ107" s="547"/>
      <c r="LIR107" s="547"/>
      <c r="LIS107" s="547"/>
      <c r="LIT107" s="547"/>
      <c r="LIU107" s="547"/>
      <c r="LIV107" s="547"/>
      <c r="LIW107" s="547"/>
      <c r="LIX107" s="547"/>
      <c r="LIY107" s="547"/>
      <c r="LIZ107" s="547"/>
      <c r="LJA107" s="547"/>
      <c r="LJB107" s="547"/>
      <c r="LJC107" s="547"/>
      <c r="LJD107" s="548"/>
      <c r="LJE107" s="547"/>
      <c r="LJF107" s="547"/>
      <c r="LJG107" s="547"/>
      <c r="LJH107" s="547"/>
      <c r="LJI107" s="547"/>
      <c r="LJJ107" s="547"/>
      <c r="LJK107" s="547"/>
      <c r="LJL107" s="547"/>
      <c r="LJM107" s="547"/>
      <c r="LJN107" s="547"/>
      <c r="LJO107" s="547"/>
      <c r="LJP107" s="547"/>
      <c r="LJQ107" s="547"/>
      <c r="LJR107" s="547"/>
      <c r="LJS107" s="547"/>
      <c r="LJT107" s="548"/>
      <c r="LJU107" s="547"/>
      <c r="LJV107" s="547"/>
      <c r="LJW107" s="547"/>
      <c r="LJX107" s="547"/>
      <c r="LJY107" s="547"/>
      <c r="LJZ107" s="547"/>
      <c r="LKA107" s="547"/>
      <c r="LKB107" s="547"/>
      <c r="LKC107" s="547"/>
      <c r="LKD107" s="547"/>
      <c r="LKE107" s="547"/>
      <c r="LKF107" s="547"/>
      <c r="LKG107" s="547"/>
      <c r="LKH107" s="547"/>
      <c r="LKI107" s="547"/>
      <c r="LKJ107" s="548"/>
      <c r="LKK107" s="547"/>
      <c r="LKL107" s="547"/>
      <c r="LKM107" s="547"/>
      <c r="LKN107" s="547"/>
      <c r="LKO107" s="547"/>
      <c r="LKP107" s="547"/>
      <c r="LKQ107" s="547"/>
      <c r="LKR107" s="547"/>
      <c r="LKS107" s="547"/>
      <c r="LKT107" s="547"/>
      <c r="LKU107" s="547"/>
      <c r="LKV107" s="547"/>
      <c r="LKW107" s="547"/>
      <c r="LKX107" s="547"/>
      <c r="LKY107" s="547"/>
      <c r="LKZ107" s="548"/>
      <c r="LLA107" s="547"/>
      <c r="LLB107" s="547"/>
      <c r="LLC107" s="547"/>
      <c r="LLD107" s="547"/>
      <c r="LLE107" s="547"/>
      <c r="LLF107" s="547"/>
      <c r="LLG107" s="547"/>
      <c r="LLH107" s="547"/>
      <c r="LLI107" s="547"/>
      <c r="LLJ107" s="547"/>
      <c r="LLK107" s="547"/>
      <c r="LLL107" s="547"/>
      <c r="LLM107" s="547"/>
      <c r="LLN107" s="547"/>
      <c r="LLO107" s="547"/>
      <c r="LLP107" s="548"/>
      <c r="LLQ107" s="547"/>
      <c r="LLR107" s="547"/>
      <c r="LLS107" s="547"/>
      <c r="LLT107" s="547"/>
      <c r="LLU107" s="547"/>
      <c r="LLV107" s="547"/>
      <c r="LLW107" s="547"/>
      <c r="LLX107" s="547"/>
      <c r="LLY107" s="547"/>
      <c r="LLZ107" s="547"/>
      <c r="LMA107" s="547"/>
      <c r="LMB107" s="547"/>
      <c r="LMC107" s="547"/>
      <c r="LMD107" s="547"/>
      <c r="LME107" s="547"/>
      <c r="LMF107" s="548"/>
      <c r="LMG107" s="547"/>
      <c r="LMH107" s="547"/>
      <c r="LMI107" s="547"/>
      <c r="LMJ107" s="547"/>
      <c r="LMK107" s="547"/>
      <c r="LML107" s="547"/>
      <c r="LMM107" s="547"/>
      <c r="LMN107" s="547"/>
      <c r="LMO107" s="547"/>
      <c r="LMP107" s="547"/>
      <c r="LMQ107" s="547"/>
      <c r="LMR107" s="547"/>
      <c r="LMS107" s="547"/>
      <c r="LMT107" s="547"/>
      <c r="LMU107" s="547"/>
      <c r="LMV107" s="548"/>
      <c r="LMW107" s="547"/>
      <c r="LMX107" s="547"/>
      <c r="LMY107" s="547"/>
      <c r="LMZ107" s="547"/>
      <c r="LNA107" s="547"/>
      <c r="LNB107" s="547"/>
      <c r="LNC107" s="547"/>
      <c r="LND107" s="547"/>
      <c r="LNE107" s="547"/>
      <c r="LNF107" s="547"/>
      <c r="LNG107" s="547"/>
      <c r="LNH107" s="547"/>
      <c r="LNI107" s="547"/>
      <c r="LNJ107" s="547"/>
      <c r="LNK107" s="547"/>
      <c r="LNL107" s="548"/>
      <c r="LNM107" s="547"/>
      <c r="LNN107" s="547"/>
      <c r="LNO107" s="547"/>
      <c r="LNP107" s="547"/>
      <c r="LNQ107" s="547"/>
      <c r="LNR107" s="547"/>
      <c r="LNS107" s="547"/>
      <c r="LNT107" s="547"/>
      <c r="LNU107" s="547"/>
      <c r="LNV107" s="547"/>
      <c r="LNW107" s="547"/>
      <c r="LNX107" s="547"/>
      <c r="LNY107" s="547"/>
      <c r="LNZ107" s="547"/>
      <c r="LOA107" s="547"/>
      <c r="LOB107" s="548"/>
      <c r="LOC107" s="547"/>
      <c r="LOD107" s="547"/>
      <c r="LOE107" s="547"/>
      <c r="LOF107" s="547"/>
      <c r="LOG107" s="547"/>
      <c r="LOH107" s="547"/>
      <c r="LOI107" s="547"/>
      <c r="LOJ107" s="547"/>
      <c r="LOK107" s="547"/>
      <c r="LOL107" s="547"/>
      <c r="LOM107" s="547"/>
      <c r="LON107" s="547"/>
      <c r="LOO107" s="547"/>
      <c r="LOP107" s="547"/>
      <c r="LOQ107" s="547"/>
      <c r="LOR107" s="548"/>
      <c r="LOS107" s="547"/>
      <c r="LOT107" s="547"/>
      <c r="LOU107" s="547"/>
      <c r="LOV107" s="547"/>
      <c r="LOW107" s="547"/>
      <c r="LOX107" s="547"/>
      <c r="LOY107" s="547"/>
      <c r="LOZ107" s="547"/>
      <c r="LPA107" s="547"/>
      <c r="LPB107" s="547"/>
      <c r="LPC107" s="547"/>
      <c r="LPD107" s="547"/>
      <c r="LPE107" s="547"/>
      <c r="LPF107" s="547"/>
      <c r="LPG107" s="547"/>
      <c r="LPH107" s="548"/>
      <c r="LPI107" s="547"/>
      <c r="LPJ107" s="547"/>
      <c r="LPK107" s="547"/>
      <c r="LPL107" s="547"/>
      <c r="LPM107" s="547"/>
      <c r="LPN107" s="547"/>
      <c r="LPO107" s="547"/>
      <c r="LPP107" s="547"/>
      <c r="LPQ107" s="547"/>
      <c r="LPR107" s="547"/>
      <c r="LPS107" s="547"/>
      <c r="LPT107" s="547"/>
      <c r="LPU107" s="547"/>
      <c r="LPV107" s="547"/>
      <c r="LPW107" s="547"/>
      <c r="LPX107" s="548"/>
      <c r="LPY107" s="547"/>
      <c r="LPZ107" s="547"/>
      <c r="LQA107" s="547"/>
      <c r="LQB107" s="547"/>
      <c r="LQC107" s="547"/>
      <c r="LQD107" s="547"/>
      <c r="LQE107" s="547"/>
      <c r="LQF107" s="547"/>
      <c r="LQG107" s="547"/>
      <c r="LQH107" s="547"/>
      <c r="LQI107" s="547"/>
      <c r="LQJ107" s="547"/>
      <c r="LQK107" s="547"/>
      <c r="LQL107" s="547"/>
      <c r="LQM107" s="547"/>
      <c r="LQN107" s="548"/>
      <c r="LQO107" s="547"/>
      <c r="LQP107" s="547"/>
      <c r="LQQ107" s="547"/>
      <c r="LQR107" s="547"/>
      <c r="LQS107" s="547"/>
      <c r="LQT107" s="547"/>
      <c r="LQU107" s="547"/>
      <c r="LQV107" s="547"/>
      <c r="LQW107" s="547"/>
      <c r="LQX107" s="547"/>
      <c r="LQY107" s="547"/>
      <c r="LQZ107" s="547"/>
      <c r="LRA107" s="547"/>
      <c r="LRB107" s="547"/>
      <c r="LRC107" s="547"/>
      <c r="LRD107" s="548"/>
      <c r="LRE107" s="547"/>
      <c r="LRF107" s="547"/>
      <c r="LRG107" s="547"/>
      <c r="LRH107" s="547"/>
      <c r="LRI107" s="547"/>
      <c r="LRJ107" s="547"/>
      <c r="LRK107" s="547"/>
      <c r="LRL107" s="547"/>
      <c r="LRM107" s="547"/>
      <c r="LRN107" s="547"/>
      <c r="LRO107" s="547"/>
      <c r="LRP107" s="547"/>
      <c r="LRQ107" s="547"/>
      <c r="LRR107" s="547"/>
      <c r="LRS107" s="547"/>
      <c r="LRT107" s="548"/>
      <c r="LRU107" s="547"/>
      <c r="LRV107" s="547"/>
      <c r="LRW107" s="547"/>
      <c r="LRX107" s="547"/>
      <c r="LRY107" s="547"/>
      <c r="LRZ107" s="547"/>
      <c r="LSA107" s="547"/>
      <c r="LSB107" s="547"/>
      <c r="LSC107" s="547"/>
      <c r="LSD107" s="547"/>
      <c r="LSE107" s="547"/>
      <c r="LSF107" s="547"/>
      <c r="LSG107" s="547"/>
      <c r="LSH107" s="547"/>
      <c r="LSI107" s="547"/>
      <c r="LSJ107" s="548"/>
      <c r="LSK107" s="547"/>
      <c r="LSL107" s="547"/>
      <c r="LSM107" s="547"/>
      <c r="LSN107" s="547"/>
      <c r="LSO107" s="547"/>
      <c r="LSP107" s="547"/>
      <c r="LSQ107" s="547"/>
      <c r="LSR107" s="547"/>
      <c r="LSS107" s="547"/>
      <c r="LST107" s="547"/>
      <c r="LSU107" s="547"/>
      <c r="LSV107" s="547"/>
      <c r="LSW107" s="547"/>
      <c r="LSX107" s="547"/>
      <c r="LSY107" s="547"/>
      <c r="LSZ107" s="548"/>
      <c r="LTA107" s="547"/>
      <c r="LTB107" s="547"/>
      <c r="LTC107" s="547"/>
      <c r="LTD107" s="547"/>
      <c r="LTE107" s="547"/>
      <c r="LTF107" s="547"/>
      <c r="LTG107" s="547"/>
      <c r="LTH107" s="547"/>
      <c r="LTI107" s="547"/>
      <c r="LTJ107" s="547"/>
      <c r="LTK107" s="547"/>
      <c r="LTL107" s="547"/>
      <c r="LTM107" s="547"/>
      <c r="LTN107" s="547"/>
      <c r="LTO107" s="547"/>
      <c r="LTP107" s="548"/>
      <c r="LTQ107" s="547"/>
      <c r="LTR107" s="547"/>
      <c r="LTS107" s="547"/>
      <c r="LTT107" s="547"/>
      <c r="LTU107" s="547"/>
      <c r="LTV107" s="547"/>
      <c r="LTW107" s="547"/>
      <c r="LTX107" s="547"/>
      <c r="LTY107" s="547"/>
      <c r="LTZ107" s="547"/>
      <c r="LUA107" s="547"/>
      <c r="LUB107" s="547"/>
      <c r="LUC107" s="547"/>
      <c r="LUD107" s="547"/>
      <c r="LUE107" s="547"/>
      <c r="LUF107" s="548"/>
      <c r="LUG107" s="547"/>
      <c r="LUH107" s="547"/>
      <c r="LUI107" s="547"/>
      <c r="LUJ107" s="547"/>
      <c r="LUK107" s="547"/>
      <c r="LUL107" s="547"/>
      <c r="LUM107" s="547"/>
      <c r="LUN107" s="547"/>
      <c r="LUO107" s="547"/>
      <c r="LUP107" s="547"/>
      <c r="LUQ107" s="547"/>
      <c r="LUR107" s="547"/>
      <c r="LUS107" s="547"/>
      <c r="LUT107" s="547"/>
      <c r="LUU107" s="547"/>
      <c r="LUV107" s="548"/>
      <c r="LUW107" s="547"/>
      <c r="LUX107" s="547"/>
      <c r="LUY107" s="547"/>
      <c r="LUZ107" s="547"/>
      <c r="LVA107" s="547"/>
      <c r="LVB107" s="547"/>
      <c r="LVC107" s="547"/>
      <c r="LVD107" s="547"/>
      <c r="LVE107" s="547"/>
      <c r="LVF107" s="547"/>
      <c r="LVG107" s="547"/>
      <c r="LVH107" s="547"/>
      <c r="LVI107" s="547"/>
      <c r="LVJ107" s="547"/>
      <c r="LVK107" s="547"/>
      <c r="LVL107" s="548"/>
      <c r="LVM107" s="547"/>
      <c r="LVN107" s="547"/>
      <c r="LVO107" s="547"/>
      <c r="LVP107" s="547"/>
      <c r="LVQ107" s="547"/>
      <c r="LVR107" s="547"/>
      <c r="LVS107" s="547"/>
      <c r="LVT107" s="547"/>
      <c r="LVU107" s="547"/>
      <c r="LVV107" s="547"/>
      <c r="LVW107" s="547"/>
      <c r="LVX107" s="547"/>
      <c r="LVY107" s="547"/>
      <c r="LVZ107" s="547"/>
      <c r="LWA107" s="547"/>
      <c r="LWB107" s="548"/>
      <c r="LWC107" s="547"/>
      <c r="LWD107" s="547"/>
      <c r="LWE107" s="547"/>
      <c r="LWF107" s="547"/>
      <c r="LWG107" s="547"/>
      <c r="LWH107" s="547"/>
      <c r="LWI107" s="547"/>
      <c r="LWJ107" s="547"/>
      <c r="LWK107" s="547"/>
      <c r="LWL107" s="547"/>
      <c r="LWM107" s="547"/>
      <c r="LWN107" s="547"/>
      <c r="LWO107" s="547"/>
      <c r="LWP107" s="547"/>
      <c r="LWQ107" s="547"/>
      <c r="LWR107" s="548"/>
      <c r="LWS107" s="547"/>
      <c r="LWT107" s="547"/>
      <c r="LWU107" s="547"/>
      <c r="LWV107" s="547"/>
      <c r="LWW107" s="547"/>
      <c r="LWX107" s="547"/>
      <c r="LWY107" s="547"/>
      <c r="LWZ107" s="547"/>
      <c r="LXA107" s="547"/>
      <c r="LXB107" s="547"/>
      <c r="LXC107" s="547"/>
      <c r="LXD107" s="547"/>
      <c r="LXE107" s="547"/>
      <c r="LXF107" s="547"/>
      <c r="LXG107" s="547"/>
      <c r="LXH107" s="548"/>
      <c r="LXI107" s="547"/>
      <c r="LXJ107" s="547"/>
      <c r="LXK107" s="547"/>
      <c r="LXL107" s="547"/>
      <c r="LXM107" s="547"/>
      <c r="LXN107" s="547"/>
      <c r="LXO107" s="547"/>
      <c r="LXP107" s="547"/>
      <c r="LXQ107" s="547"/>
      <c r="LXR107" s="547"/>
      <c r="LXS107" s="547"/>
      <c r="LXT107" s="547"/>
      <c r="LXU107" s="547"/>
      <c r="LXV107" s="547"/>
      <c r="LXW107" s="547"/>
      <c r="LXX107" s="548"/>
      <c r="LXY107" s="547"/>
      <c r="LXZ107" s="547"/>
      <c r="LYA107" s="547"/>
      <c r="LYB107" s="547"/>
      <c r="LYC107" s="547"/>
      <c r="LYD107" s="547"/>
      <c r="LYE107" s="547"/>
      <c r="LYF107" s="547"/>
      <c r="LYG107" s="547"/>
      <c r="LYH107" s="547"/>
      <c r="LYI107" s="547"/>
      <c r="LYJ107" s="547"/>
      <c r="LYK107" s="547"/>
      <c r="LYL107" s="547"/>
      <c r="LYM107" s="547"/>
      <c r="LYN107" s="548"/>
      <c r="LYO107" s="547"/>
      <c r="LYP107" s="547"/>
      <c r="LYQ107" s="547"/>
      <c r="LYR107" s="547"/>
      <c r="LYS107" s="547"/>
      <c r="LYT107" s="547"/>
      <c r="LYU107" s="547"/>
      <c r="LYV107" s="547"/>
      <c r="LYW107" s="547"/>
      <c r="LYX107" s="547"/>
      <c r="LYY107" s="547"/>
      <c r="LYZ107" s="547"/>
      <c r="LZA107" s="547"/>
      <c r="LZB107" s="547"/>
      <c r="LZC107" s="547"/>
      <c r="LZD107" s="548"/>
      <c r="LZE107" s="547"/>
      <c r="LZF107" s="547"/>
      <c r="LZG107" s="547"/>
      <c r="LZH107" s="547"/>
      <c r="LZI107" s="547"/>
      <c r="LZJ107" s="547"/>
      <c r="LZK107" s="547"/>
      <c r="LZL107" s="547"/>
      <c r="LZM107" s="547"/>
      <c r="LZN107" s="547"/>
      <c r="LZO107" s="547"/>
      <c r="LZP107" s="547"/>
      <c r="LZQ107" s="547"/>
      <c r="LZR107" s="547"/>
      <c r="LZS107" s="547"/>
      <c r="LZT107" s="548"/>
      <c r="LZU107" s="547"/>
      <c r="LZV107" s="547"/>
      <c r="LZW107" s="547"/>
      <c r="LZX107" s="547"/>
      <c r="LZY107" s="547"/>
      <c r="LZZ107" s="547"/>
      <c r="MAA107" s="547"/>
      <c r="MAB107" s="547"/>
      <c r="MAC107" s="547"/>
      <c r="MAD107" s="547"/>
      <c r="MAE107" s="547"/>
      <c r="MAF107" s="547"/>
      <c r="MAG107" s="547"/>
      <c r="MAH107" s="547"/>
      <c r="MAI107" s="547"/>
      <c r="MAJ107" s="548"/>
      <c r="MAK107" s="547"/>
      <c r="MAL107" s="547"/>
      <c r="MAM107" s="547"/>
      <c r="MAN107" s="547"/>
      <c r="MAO107" s="547"/>
      <c r="MAP107" s="547"/>
      <c r="MAQ107" s="547"/>
      <c r="MAR107" s="547"/>
      <c r="MAS107" s="547"/>
      <c r="MAT107" s="547"/>
      <c r="MAU107" s="547"/>
      <c r="MAV107" s="547"/>
      <c r="MAW107" s="547"/>
      <c r="MAX107" s="547"/>
      <c r="MAY107" s="547"/>
      <c r="MAZ107" s="548"/>
      <c r="MBA107" s="547"/>
      <c r="MBB107" s="547"/>
      <c r="MBC107" s="547"/>
      <c r="MBD107" s="547"/>
      <c r="MBE107" s="547"/>
      <c r="MBF107" s="547"/>
      <c r="MBG107" s="547"/>
      <c r="MBH107" s="547"/>
      <c r="MBI107" s="547"/>
      <c r="MBJ107" s="547"/>
      <c r="MBK107" s="547"/>
      <c r="MBL107" s="547"/>
      <c r="MBM107" s="547"/>
      <c r="MBN107" s="547"/>
      <c r="MBO107" s="547"/>
      <c r="MBP107" s="548"/>
      <c r="MBQ107" s="547"/>
      <c r="MBR107" s="547"/>
      <c r="MBS107" s="547"/>
      <c r="MBT107" s="547"/>
      <c r="MBU107" s="547"/>
      <c r="MBV107" s="547"/>
      <c r="MBW107" s="547"/>
      <c r="MBX107" s="547"/>
      <c r="MBY107" s="547"/>
      <c r="MBZ107" s="547"/>
      <c r="MCA107" s="547"/>
      <c r="MCB107" s="547"/>
      <c r="MCC107" s="547"/>
      <c r="MCD107" s="547"/>
      <c r="MCE107" s="547"/>
      <c r="MCF107" s="548"/>
      <c r="MCG107" s="547"/>
      <c r="MCH107" s="547"/>
      <c r="MCI107" s="547"/>
      <c r="MCJ107" s="547"/>
      <c r="MCK107" s="547"/>
      <c r="MCL107" s="547"/>
      <c r="MCM107" s="547"/>
      <c r="MCN107" s="547"/>
      <c r="MCO107" s="547"/>
      <c r="MCP107" s="547"/>
      <c r="MCQ107" s="547"/>
      <c r="MCR107" s="547"/>
      <c r="MCS107" s="547"/>
      <c r="MCT107" s="547"/>
      <c r="MCU107" s="547"/>
      <c r="MCV107" s="548"/>
      <c r="MCW107" s="547"/>
      <c r="MCX107" s="547"/>
      <c r="MCY107" s="547"/>
      <c r="MCZ107" s="547"/>
      <c r="MDA107" s="547"/>
      <c r="MDB107" s="547"/>
      <c r="MDC107" s="547"/>
      <c r="MDD107" s="547"/>
      <c r="MDE107" s="547"/>
      <c r="MDF107" s="547"/>
      <c r="MDG107" s="547"/>
      <c r="MDH107" s="547"/>
      <c r="MDI107" s="547"/>
      <c r="MDJ107" s="547"/>
      <c r="MDK107" s="547"/>
      <c r="MDL107" s="548"/>
      <c r="MDM107" s="547"/>
      <c r="MDN107" s="547"/>
      <c r="MDO107" s="547"/>
      <c r="MDP107" s="547"/>
      <c r="MDQ107" s="547"/>
      <c r="MDR107" s="547"/>
      <c r="MDS107" s="547"/>
      <c r="MDT107" s="547"/>
      <c r="MDU107" s="547"/>
      <c r="MDV107" s="547"/>
      <c r="MDW107" s="547"/>
      <c r="MDX107" s="547"/>
      <c r="MDY107" s="547"/>
      <c r="MDZ107" s="547"/>
      <c r="MEA107" s="547"/>
      <c r="MEB107" s="548"/>
      <c r="MEC107" s="547"/>
      <c r="MED107" s="547"/>
      <c r="MEE107" s="547"/>
      <c r="MEF107" s="547"/>
      <c r="MEG107" s="547"/>
      <c r="MEH107" s="547"/>
      <c r="MEI107" s="547"/>
      <c r="MEJ107" s="547"/>
      <c r="MEK107" s="547"/>
      <c r="MEL107" s="547"/>
      <c r="MEM107" s="547"/>
      <c r="MEN107" s="547"/>
      <c r="MEO107" s="547"/>
      <c r="MEP107" s="547"/>
      <c r="MEQ107" s="547"/>
      <c r="MER107" s="548"/>
      <c r="MES107" s="547"/>
      <c r="MET107" s="547"/>
      <c r="MEU107" s="547"/>
      <c r="MEV107" s="547"/>
      <c r="MEW107" s="547"/>
      <c r="MEX107" s="547"/>
      <c r="MEY107" s="547"/>
      <c r="MEZ107" s="547"/>
      <c r="MFA107" s="547"/>
      <c r="MFB107" s="547"/>
      <c r="MFC107" s="547"/>
      <c r="MFD107" s="547"/>
      <c r="MFE107" s="547"/>
      <c r="MFF107" s="547"/>
      <c r="MFG107" s="547"/>
      <c r="MFH107" s="548"/>
      <c r="MFI107" s="547"/>
      <c r="MFJ107" s="547"/>
      <c r="MFK107" s="547"/>
      <c r="MFL107" s="547"/>
      <c r="MFM107" s="547"/>
      <c r="MFN107" s="547"/>
      <c r="MFO107" s="547"/>
      <c r="MFP107" s="547"/>
      <c r="MFQ107" s="547"/>
      <c r="MFR107" s="547"/>
      <c r="MFS107" s="547"/>
      <c r="MFT107" s="547"/>
      <c r="MFU107" s="547"/>
      <c r="MFV107" s="547"/>
      <c r="MFW107" s="547"/>
      <c r="MFX107" s="548"/>
      <c r="MFY107" s="547"/>
      <c r="MFZ107" s="547"/>
      <c r="MGA107" s="547"/>
      <c r="MGB107" s="547"/>
      <c r="MGC107" s="547"/>
      <c r="MGD107" s="547"/>
      <c r="MGE107" s="547"/>
      <c r="MGF107" s="547"/>
      <c r="MGG107" s="547"/>
      <c r="MGH107" s="547"/>
      <c r="MGI107" s="547"/>
      <c r="MGJ107" s="547"/>
      <c r="MGK107" s="547"/>
      <c r="MGL107" s="547"/>
      <c r="MGM107" s="547"/>
      <c r="MGN107" s="548"/>
      <c r="MGO107" s="547"/>
      <c r="MGP107" s="547"/>
      <c r="MGQ107" s="547"/>
      <c r="MGR107" s="547"/>
      <c r="MGS107" s="547"/>
      <c r="MGT107" s="547"/>
      <c r="MGU107" s="547"/>
      <c r="MGV107" s="547"/>
      <c r="MGW107" s="547"/>
      <c r="MGX107" s="547"/>
      <c r="MGY107" s="547"/>
      <c r="MGZ107" s="547"/>
      <c r="MHA107" s="547"/>
      <c r="MHB107" s="547"/>
      <c r="MHC107" s="547"/>
      <c r="MHD107" s="548"/>
      <c r="MHE107" s="547"/>
      <c r="MHF107" s="547"/>
      <c r="MHG107" s="547"/>
      <c r="MHH107" s="547"/>
      <c r="MHI107" s="547"/>
      <c r="MHJ107" s="547"/>
      <c r="MHK107" s="547"/>
      <c r="MHL107" s="547"/>
      <c r="MHM107" s="547"/>
      <c r="MHN107" s="547"/>
      <c r="MHO107" s="547"/>
      <c r="MHP107" s="547"/>
      <c r="MHQ107" s="547"/>
      <c r="MHR107" s="547"/>
      <c r="MHS107" s="547"/>
      <c r="MHT107" s="548"/>
      <c r="MHU107" s="547"/>
      <c r="MHV107" s="547"/>
      <c r="MHW107" s="547"/>
      <c r="MHX107" s="547"/>
      <c r="MHY107" s="547"/>
      <c r="MHZ107" s="547"/>
      <c r="MIA107" s="547"/>
      <c r="MIB107" s="547"/>
      <c r="MIC107" s="547"/>
      <c r="MID107" s="547"/>
      <c r="MIE107" s="547"/>
      <c r="MIF107" s="547"/>
      <c r="MIG107" s="547"/>
      <c r="MIH107" s="547"/>
      <c r="MII107" s="547"/>
      <c r="MIJ107" s="548"/>
      <c r="MIK107" s="547"/>
      <c r="MIL107" s="547"/>
      <c r="MIM107" s="547"/>
      <c r="MIN107" s="547"/>
      <c r="MIO107" s="547"/>
      <c r="MIP107" s="547"/>
      <c r="MIQ107" s="547"/>
      <c r="MIR107" s="547"/>
      <c r="MIS107" s="547"/>
      <c r="MIT107" s="547"/>
      <c r="MIU107" s="547"/>
      <c r="MIV107" s="547"/>
      <c r="MIW107" s="547"/>
      <c r="MIX107" s="547"/>
      <c r="MIY107" s="547"/>
      <c r="MIZ107" s="548"/>
      <c r="MJA107" s="547"/>
      <c r="MJB107" s="547"/>
      <c r="MJC107" s="547"/>
      <c r="MJD107" s="547"/>
      <c r="MJE107" s="547"/>
      <c r="MJF107" s="547"/>
      <c r="MJG107" s="547"/>
      <c r="MJH107" s="547"/>
      <c r="MJI107" s="547"/>
      <c r="MJJ107" s="547"/>
      <c r="MJK107" s="547"/>
      <c r="MJL107" s="547"/>
      <c r="MJM107" s="547"/>
      <c r="MJN107" s="547"/>
      <c r="MJO107" s="547"/>
      <c r="MJP107" s="548"/>
      <c r="MJQ107" s="547"/>
      <c r="MJR107" s="547"/>
      <c r="MJS107" s="547"/>
      <c r="MJT107" s="547"/>
      <c r="MJU107" s="547"/>
      <c r="MJV107" s="547"/>
      <c r="MJW107" s="547"/>
      <c r="MJX107" s="547"/>
      <c r="MJY107" s="547"/>
      <c r="MJZ107" s="547"/>
      <c r="MKA107" s="547"/>
      <c r="MKB107" s="547"/>
      <c r="MKC107" s="547"/>
      <c r="MKD107" s="547"/>
      <c r="MKE107" s="547"/>
      <c r="MKF107" s="548"/>
      <c r="MKG107" s="547"/>
      <c r="MKH107" s="547"/>
      <c r="MKI107" s="547"/>
      <c r="MKJ107" s="547"/>
      <c r="MKK107" s="547"/>
      <c r="MKL107" s="547"/>
      <c r="MKM107" s="547"/>
      <c r="MKN107" s="547"/>
      <c r="MKO107" s="547"/>
      <c r="MKP107" s="547"/>
      <c r="MKQ107" s="547"/>
      <c r="MKR107" s="547"/>
      <c r="MKS107" s="547"/>
      <c r="MKT107" s="547"/>
      <c r="MKU107" s="547"/>
      <c r="MKV107" s="548"/>
      <c r="MKW107" s="547"/>
      <c r="MKX107" s="547"/>
      <c r="MKY107" s="547"/>
      <c r="MKZ107" s="547"/>
      <c r="MLA107" s="547"/>
      <c r="MLB107" s="547"/>
      <c r="MLC107" s="547"/>
      <c r="MLD107" s="547"/>
      <c r="MLE107" s="547"/>
      <c r="MLF107" s="547"/>
      <c r="MLG107" s="547"/>
      <c r="MLH107" s="547"/>
      <c r="MLI107" s="547"/>
      <c r="MLJ107" s="547"/>
      <c r="MLK107" s="547"/>
      <c r="MLL107" s="548"/>
      <c r="MLM107" s="547"/>
      <c r="MLN107" s="547"/>
      <c r="MLO107" s="547"/>
      <c r="MLP107" s="547"/>
      <c r="MLQ107" s="547"/>
      <c r="MLR107" s="547"/>
      <c r="MLS107" s="547"/>
      <c r="MLT107" s="547"/>
      <c r="MLU107" s="547"/>
      <c r="MLV107" s="547"/>
      <c r="MLW107" s="547"/>
      <c r="MLX107" s="547"/>
      <c r="MLY107" s="547"/>
      <c r="MLZ107" s="547"/>
      <c r="MMA107" s="547"/>
      <c r="MMB107" s="548"/>
      <c r="MMC107" s="547"/>
      <c r="MMD107" s="547"/>
      <c r="MME107" s="547"/>
      <c r="MMF107" s="547"/>
      <c r="MMG107" s="547"/>
      <c r="MMH107" s="547"/>
      <c r="MMI107" s="547"/>
      <c r="MMJ107" s="547"/>
      <c r="MMK107" s="547"/>
      <c r="MML107" s="547"/>
      <c r="MMM107" s="547"/>
      <c r="MMN107" s="547"/>
      <c r="MMO107" s="547"/>
      <c r="MMP107" s="547"/>
      <c r="MMQ107" s="547"/>
      <c r="MMR107" s="548"/>
      <c r="MMS107" s="547"/>
      <c r="MMT107" s="547"/>
      <c r="MMU107" s="547"/>
      <c r="MMV107" s="547"/>
      <c r="MMW107" s="547"/>
      <c r="MMX107" s="547"/>
      <c r="MMY107" s="547"/>
      <c r="MMZ107" s="547"/>
      <c r="MNA107" s="547"/>
      <c r="MNB107" s="547"/>
      <c r="MNC107" s="547"/>
      <c r="MND107" s="547"/>
      <c r="MNE107" s="547"/>
      <c r="MNF107" s="547"/>
      <c r="MNG107" s="547"/>
      <c r="MNH107" s="548"/>
      <c r="MNI107" s="547"/>
      <c r="MNJ107" s="547"/>
      <c r="MNK107" s="547"/>
      <c r="MNL107" s="547"/>
      <c r="MNM107" s="547"/>
      <c r="MNN107" s="547"/>
      <c r="MNO107" s="547"/>
      <c r="MNP107" s="547"/>
      <c r="MNQ107" s="547"/>
      <c r="MNR107" s="547"/>
      <c r="MNS107" s="547"/>
      <c r="MNT107" s="547"/>
      <c r="MNU107" s="547"/>
      <c r="MNV107" s="547"/>
      <c r="MNW107" s="547"/>
      <c r="MNX107" s="548"/>
      <c r="MNY107" s="547"/>
      <c r="MNZ107" s="547"/>
      <c r="MOA107" s="547"/>
      <c r="MOB107" s="547"/>
      <c r="MOC107" s="547"/>
      <c r="MOD107" s="547"/>
      <c r="MOE107" s="547"/>
      <c r="MOF107" s="547"/>
      <c r="MOG107" s="547"/>
      <c r="MOH107" s="547"/>
      <c r="MOI107" s="547"/>
      <c r="MOJ107" s="547"/>
      <c r="MOK107" s="547"/>
      <c r="MOL107" s="547"/>
      <c r="MOM107" s="547"/>
      <c r="MON107" s="548"/>
      <c r="MOO107" s="547"/>
      <c r="MOP107" s="547"/>
      <c r="MOQ107" s="547"/>
      <c r="MOR107" s="547"/>
      <c r="MOS107" s="547"/>
      <c r="MOT107" s="547"/>
      <c r="MOU107" s="547"/>
      <c r="MOV107" s="547"/>
      <c r="MOW107" s="547"/>
      <c r="MOX107" s="547"/>
      <c r="MOY107" s="547"/>
      <c r="MOZ107" s="547"/>
      <c r="MPA107" s="547"/>
      <c r="MPB107" s="547"/>
      <c r="MPC107" s="547"/>
      <c r="MPD107" s="548"/>
      <c r="MPE107" s="547"/>
      <c r="MPF107" s="547"/>
      <c r="MPG107" s="547"/>
      <c r="MPH107" s="547"/>
      <c r="MPI107" s="547"/>
      <c r="MPJ107" s="547"/>
      <c r="MPK107" s="547"/>
      <c r="MPL107" s="547"/>
      <c r="MPM107" s="547"/>
      <c r="MPN107" s="547"/>
      <c r="MPO107" s="547"/>
      <c r="MPP107" s="547"/>
      <c r="MPQ107" s="547"/>
      <c r="MPR107" s="547"/>
      <c r="MPS107" s="547"/>
      <c r="MPT107" s="548"/>
      <c r="MPU107" s="547"/>
      <c r="MPV107" s="547"/>
      <c r="MPW107" s="547"/>
      <c r="MPX107" s="547"/>
      <c r="MPY107" s="547"/>
      <c r="MPZ107" s="547"/>
      <c r="MQA107" s="547"/>
      <c r="MQB107" s="547"/>
      <c r="MQC107" s="547"/>
      <c r="MQD107" s="547"/>
      <c r="MQE107" s="547"/>
      <c r="MQF107" s="547"/>
      <c r="MQG107" s="547"/>
      <c r="MQH107" s="547"/>
      <c r="MQI107" s="547"/>
      <c r="MQJ107" s="548"/>
      <c r="MQK107" s="547"/>
      <c r="MQL107" s="547"/>
      <c r="MQM107" s="547"/>
      <c r="MQN107" s="547"/>
      <c r="MQO107" s="547"/>
      <c r="MQP107" s="547"/>
      <c r="MQQ107" s="547"/>
      <c r="MQR107" s="547"/>
      <c r="MQS107" s="547"/>
      <c r="MQT107" s="547"/>
      <c r="MQU107" s="547"/>
      <c r="MQV107" s="547"/>
      <c r="MQW107" s="547"/>
      <c r="MQX107" s="547"/>
      <c r="MQY107" s="547"/>
      <c r="MQZ107" s="548"/>
      <c r="MRA107" s="547"/>
      <c r="MRB107" s="547"/>
      <c r="MRC107" s="547"/>
      <c r="MRD107" s="547"/>
      <c r="MRE107" s="547"/>
      <c r="MRF107" s="547"/>
      <c r="MRG107" s="547"/>
      <c r="MRH107" s="547"/>
      <c r="MRI107" s="547"/>
      <c r="MRJ107" s="547"/>
      <c r="MRK107" s="547"/>
      <c r="MRL107" s="547"/>
      <c r="MRM107" s="547"/>
      <c r="MRN107" s="547"/>
      <c r="MRO107" s="547"/>
      <c r="MRP107" s="548"/>
      <c r="MRQ107" s="547"/>
      <c r="MRR107" s="547"/>
      <c r="MRS107" s="547"/>
      <c r="MRT107" s="547"/>
      <c r="MRU107" s="547"/>
      <c r="MRV107" s="547"/>
      <c r="MRW107" s="547"/>
      <c r="MRX107" s="547"/>
      <c r="MRY107" s="547"/>
      <c r="MRZ107" s="547"/>
      <c r="MSA107" s="547"/>
      <c r="MSB107" s="547"/>
      <c r="MSC107" s="547"/>
      <c r="MSD107" s="547"/>
      <c r="MSE107" s="547"/>
      <c r="MSF107" s="548"/>
      <c r="MSG107" s="547"/>
      <c r="MSH107" s="547"/>
      <c r="MSI107" s="547"/>
      <c r="MSJ107" s="547"/>
      <c r="MSK107" s="547"/>
      <c r="MSL107" s="547"/>
      <c r="MSM107" s="547"/>
      <c r="MSN107" s="547"/>
      <c r="MSO107" s="547"/>
      <c r="MSP107" s="547"/>
      <c r="MSQ107" s="547"/>
      <c r="MSR107" s="547"/>
      <c r="MSS107" s="547"/>
      <c r="MST107" s="547"/>
      <c r="MSU107" s="547"/>
      <c r="MSV107" s="548"/>
      <c r="MSW107" s="547"/>
      <c r="MSX107" s="547"/>
      <c r="MSY107" s="547"/>
      <c r="MSZ107" s="547"/>
      <c r="MTA107" s="547"/>
      <c r="MTB107" s="547"/>
      <c r="MTC107" s="547"/>
      <c r="MTD107" s="547"/>
      <c r="MTE107" s="547"/>
      <c r="MTF107" s="547"/>
      <c r="MTG107" s="547"/>
      <c r="MTH107" s="547"/>
      <c r="MTI107" s="547"/>
      <c r="MTJ107" s="547"/>
      <c r="MTK107" s="547"/>
      <c r="MTL107" s="548"/>
      <c r="MTM107" s="547"/>
      <c r="MTN107" s="547"/>
      <c r="MTO107" s="547"/>
      <c r="MTP107" s="547"/>
      <c r="MTQ107" s="547"/>
      <c r="MTR107" s="547"/>
      <c r="MTS107" s="547"/>
      <c r="MTT107" s="547"/>
      <c r="MTU107" s="547"/>
      <c r="MTV107" s="547"/>
      <c r="MTW107" s="547"/>
      <c r="MTX107" s="547"/>
      <c r="MTY107" s="547"/>
      <c r="MTZ107" s="547"/>
      <c r="MUA107" s="547"/>
      <c r="MUB107" s="548"/>
      <c r="MUC107" s="547"/>
      <c r="MUD107" s="547"/>
      <c r="MUE107" s="547"/>
      <c r="MUF107" s="547"/>
      <c r="MUG107" s="547"/>
      <c r="MUH107" s="547"/>
      <c r="MUI107" s="547"/>
      <c r="MUJ107" s="547"/>
      <c r="MUK107" s="547"/>
      <c r="MUL107" s="547"/>
      <c r="MUM107" s="547"/>
      <c r="MUN107" s="547"/>
      <c r="MUO107" s="547"/>
      <c r="MUP107" s="547"/>
      <c r="MUQ107" s="547"/>
      <c r="MUR107" s="548"/>
      <c r="MUS107" s="547"/>
      <c r="MUT107" s="547"/>
      <c r="MUU107" s="547"/>
      <c r="MUV107" s="547"/>
      <c r="MUW107" s="547"/>
      <c r="MUX107" s="547"/>
      <c r="MUY107" s="547"/>
      <c r="MUZ107" s="547"/>
      <c r="MVA107" s="547"/>
      <c r="MVB107" s="547"/>
      <c r="MVC107" s="547"/>
      <c r="MVD107" s="547"/>
      <c r="MVE107" s="547"/>
      <c r="MVF107" s="547"/>
      <c r="MVG107" s="547"/>
      <c r="MVH107" s="548"/>
      <c r="MVI107" s="547"/>
      <c r="MVJ107" s="547"/>
      <c r="MVK107" s="547"/>
      <c r="MVL107" s="547"/>
      <c r="MVM107" s="547"/>
      <c r="MVN107" s="547"/>
      <c r="MVO107" s="547"/>
      <c r="MVP107" s="547"/>
      <c r="MVQ107" s="547"/>
      <c r="MVR107" s="547"/>
      <c r="MVS107" s="547"/>
      <c r="MVT107" s="547"/>
      <c r="MVU107" s="547"/>
      <c r="MVV107" s="547"/>
      <c r="MVW107" s="547"/>
      <c r="MVX107" s="548"/>
      <c r="MVY107" s="547"/>
      <c r="MVZ107" s="547"/>
      <c r="MWA107" s="547"/>
      <c r="MWB107" s="547"/>
      <c r="MWC107" s="547"/>
      <c r="MWD107" s="547"/>
      <c r="MWE107" s="547"/>
      <c r="MWF107" s="547"/>
      <c r="MWG107" s="547"/>
      <c r="MWH107" s="547"/>
      <c r="MWI107" s="547"/>
      <c r="MWJ107" s="547"/>
      <c r="MWK107" s="547"/>
      <c r="MWL107" s="547"/>
      <c r="MWM107" s="547"/>
      <c r="MWN107" s="548"/>
      <c r="MWO107" s="547"/>
      <c r="MWP107" s="547"/>
      <c r="MWQ107" s="547"/>
      <c r="MWR107" s="547"/>
      <c r="MWS107" s="547"/>
      <c r="MWT107" s="547"/>
      <c r="MWU107" s="547"/>
      <c r="MWV107" s="547"/>
      <c r="MWW107" s="547"/>
      <c r="MWX107" s="547"/>
      <c r="MWY107" s="547"/>
      <c r="MWZ107" s="547"/>
      <c r="MXA107" s="547"/>
      <c r="MXB107" s="547"/>
      <c r="MXC107" s="547"/>
      <c r="MXD107" s="548"/>
      <c r="MXE107" s="547"/>
      <c r="MXF107" s="547"/>
      <c r="MXG107" s="547"/>
      <c r="MXH107" s="547"/>
      <c r="MXI107" s="547"/>
      <c r="MXJ107" s="547"/>
      <c r="MXK107" s="547"/>
      <c r="MXL107" s="547"/>
      <c r="MXM107" s="547"/>
      <c r="MXN107" s="547"/>
      <c r="MXO107" s="547"/>
      <c r="MXP107" s="547"/>
      <c r="MXQ107" s="547"/>
      <c r="MXR107" s="547"/>
      <c r="MXS107" s="547"/>
      <c r="MXT107" s="548"/>
      <c r="MXU107" s="547"/>
      <c r="MXV107" s="547"/>
      <c r="MXW107" s="547"/>
      <c r="MXX107" s="547"/>
      <c r="MXY107" s="547"/>
      <c r="MXZ107" s="547"/>
      <c r="MYA107" s="547"/>
      <c r="MYB107" s="547"/>
      <c r="MYC107" s="547"/>
      <c r="MYD107" s="547"/>
      <c r="MYE107" s="547"/>
      <c r="MYF107" s="547"/>
      <c r="MYG107" s="547"/>
      <c r="MYH107" s="547"/>
      <c r="MYI107" s="547"/>
      <c r="MYJ107" s="548"/>
      <c r="MYK107" s="547"/>
      <c r="MYL107" s="547"/>
      <c r="MYM107" s="547"/>
      <c r="MYN107" s="547"/>
      <c r="MYO107" s="547"/>
      <c r="MYP107" s="547"/>
      <c r="MYQ107" s="547"/>
      <c r="MYR107" s="547"/>
      <c r="MYS107" s="547"/>
      <c r="MYT107" s="547"/>
      <c r="MYU107" s="547"/>
      <c r="MYV107" s="547"/>
      <c r="MYW107" s="547"/>
      <c r="MYX107" s="547"/>
      <c r="MYY107" s="547"/>
      <c r="MYZ107" s="548"/>
      <c r="MZA107" s="547"/>
      <c r="MZB107" s="547"/>
      <c r="MZC107" s="547"/>
      <c r="MZD107" s="547"/>
      <c r="MZE107" s="547"/>
      <c r="MZF107" s="547"/>
      <c r="MZG107" s="547"/>
      <c r="MZH107" s="547"/>
      <c r="MZI107" s="547"/>
      <c r="MZJ107" s="547"/>
      <c r="MZK107" s="547"/>
      <c r="MZL107" s="547"/>
      <c r="MZM107" s="547"/>
      <c r="MZN107" s="547"/>
      <c r="MZO107" s="547"/>
      <c r="MZP107" s="548"/>
      <c r="MZQ107" s="547"/>
      <c r="MZR107" s="547"/>
      <c r="MZS107" s="547"/>
      <c r="MZT107" s="547"/>
      <c r="MZU107" s="547"/>
      <c r="MZV107" s="547"/>
      <c r="MZW107" s="547"/>
      <c r="MZX107" s="547"/>
      <c r="MZY107" s="547"/>
      <c r="MZZ107" s="547"/>
      <c r="NAA107" s="547"/>
      <c r="NAB107" s="547"/>
      <c r="NAC107" s="547"/>
      <c r="NAD107" s="547"/>
      <c r="NAE107" s="547"/>
      <c r="NAF107" s="548"/>
      <c r="NAG107" s="547"/>
      <c r="NAH107" s="547"/>
      <c r="NAI107" s="547"/>
      <c r="NAJ107" s="547"/>
      <c r="NAK107" s="547"/>
      <c r="NAL107" s="547"/>
      <c r="NAM107" s="547"/>
      <c r="NAN107" s="547"/>
      <c r="NAO107" s="547"/>
      <c r="NAP107" s="547"/>
      <c r="NAQ107" s="547"/>
      <c r="NAR107" s="547"/>
      <c r="NAS107" s="547"/>
      <c r="NAT107" s="547"/>
      <c r="NAU107" s="547"/>
      <c r="NAV107" s="548"/>
      <c r="NAW107" s="547"/>
      <c r="NAX107" s="547"/>
      <c r="NAY107" s="547"/>
      <c r="NAZ107" s="547"/>
      <c r="NBA107" s="547"/>
      <c r="NBB107" s="547"/>
      <c r="NBC107" s="547"/>
      <c r="NBD107" s="547"/>
      <c r="NBE107" s="547"/>
      <c r="NBF107" s="547"/>
      <c r="NBG107" s="547"/>
      <c r="NBH107" s="547"/>
      <c r="NBI107" s="547"/>
      <c r="NBJ107" s="547"/>
      <c r="NBK107" s="547"/>
      <c r="NBL107" s="548"/>
      <c r="NBM107" s="547"/>
      <c r="NBN107" s="547"/>
      <c r="NBO107" s="547"/>
      <c r="NBP107" s="547"/>
      <c r="NBQ107" s="547"/>
      <c r="NBR107" s="547"/>
      <c r="NBS107" s="547"/>
      <c r="NBT107" s="547"/>
      <c r="NBU107" s="547"/>
      <c r="NBV107" s="547"/>
      <c r="NBW107" s="547"/>
      <c r="NBX107" s="547"/>
      <c r="NBY107" s="547"/>
      <c r="NBZ107" s="547"/>
      <c r="NCA107" s="547"/>
      <c r="NCB107" s="548"/>
      <c r="NCC107" s="547"/>
      <c r="NCD107" s="547"/>
      <c r="NCE107" s="547"/>
      <c r="NCF107" s="547"/>
      <c r="NCG107" s="547"/>
      <c r="NCH107" s="547"/>
      <c r="NCI107" s="547"/>
      <c r="NCJ107" s="547"/>
      <c r="NCK107" s="547"/>
      <c r="NCL107" s="547"/>
      <c r="NCM107" s="547"/>
      <c r="NCN107" s="547"/>
      <c r="NCO107" s="547"/>
      <c r="NCP107" s="547"/>
      <c r="NCQ107" s="547"/>
      <c r="NCR107" s="548"/>
      <c r="NCS107" s="547"/>
      <c r="NCT107" s="547"/>
      <c r="NCU107" s="547"/>
      <c r="NCV107" s="547"/>
      <c r="NCW107" s="547"/>
      <c r="NCX107" s="547"/>
      <c r="NCY107" s="547"/>
      <c r="NCZ107" s="547"/>
      <c r="NDA107" s="547"/>
      <c r="NDB107" s="547"/>
      <c r="NDC107" s="547"/>
      <c r="NDD107" s="547"/>
      <c r="NDE107" s="547"/>
      <c r="NDF107" s="547"/>
      <c r="NDG107" s="547"/>
      <c r="NDH107" s="548"/>
      <c r="NDI107" s="547"/>
      <c r="NDJ107" s="547"/>
      <c r="NDK107" s="547"/>
      <c r="NDL107" s="547"/>
      <c r="NDM107" s="547"/>
      <c r="NDN107" s="547"/>
      <c r="NDO107" s="547"/>
      <c r="NDP107" s="547"/>
      <c r="NDQ107" s="547"/>
      <c r="NDR107" s="547"/>
      <c r="NDS107" s="547"/>
      <c r="NDT107" s="547"/>
      <c r="NDU107" s="547"/>
      <c r="NDV107" s="547"/>
      <c r="NDW107" s="547"/>
      <c r="NDX107" s="548"/>
      <c r="NDY107" s="547"/>
      <c r="NDZ107" s="547"/>
      <c r="NEA107" s="547"/>
      <c r="NEB107" s="547"/>
      <c r="NEC107" s="547"/>
      <c r="NED107" s="547"/>
      <c r="NEE107" s="547"/>
      <c r="NEF107" s="547"/>
      <c r="NEG107" s="547"/>
      <c r="NEH107" s="547"/>
      <c r="NEI107" s="547"/>
      <c r="NEJ107" s="547"/>
      <c r="NEK107" s="547"/>
      <c r="NEL107" s="547"/>
      <c r="NEM107" s="547"/>
      <c r="NEN107" s="548"/>
      <c r="NEO107" s="547"/>
      <c r="NEP107" s="547"/>
      <c r="NEQ107" s="547"/>
      <c r="NER107" s="547"/>
      <c r="NES107" s="547"/>
      <c r="NET107" s="547"/>
      <c r="NEU107" s="547"/>
      <c r="NEV107" s="547"/>
      <c r="NEW107" s="547"/>
      <c r="NEX107" s="547"/>
      <c r="NEY107" s="547"/>
      <c r="NEZ107" s="547"/>
      <c r="NFA107" s="547"/>
      <c r="NFB107" s="547"/>
      <c r="NFC107" s="547"/>
      <c r="NFD107" s="548"/>
      <c r="NFE107" s="547"/>
      <c r="NFF107" s="547"/>
      <c r="NFG107" s="547"/>
      <c r="NFH107" s="547"/>
      <c r="NFI107" s="547"/>
      <c r="NFJ107" s="547"/>
      <c r="NFK107" s="547"/>
      <c r="NFL107" s="547"/>
      <c r="NFM107" s="547"/>
      <c r="NFN107" s="547"/>
      <c r="NFO107" s="547"/>
      <c r="NFP107" s="547"/>
      <c r="NFQ107" s="547"/>
      <c r="NFR107" s="547"/>
      <c r="NFS107" s="547"/>
      <c r="NFT107" s="548"/>
      <c r="NFU107" s="547"/>
      <c r="NFV107" s="547"/>
      <c r="NFW107" s="547"/>
      <c r="NFX107" s="547"/>
      <c r="NFY107" s="547"/>
      <c r="NFZ107" s="547"/>
      <c r="NGA107" s="547"/>
      <c r="NGB107" s="547"/>
      <c r="NGC107" s="547"/>
      <c r="NGD107" s="547"/>
      <c r="NGE107" s="547"/>
      <c r="NGF107" s="547"/>
      <c r="NGG107" s="547"/>
      <c r="NGH107" s="547"/>
      <c r="NGI107" s="547"/>
      <c r="NGJ107" s="548"/>
      <c r="NGK107" s="547"/>
      <c r="NGL107" s="547"/>
      <c r="NGM107" s="547"/>
      <c r="NGN107" s="547"/>
      <c r="NGO107" s="547"/>
      <c r="NGP107" s="547"/>
      <c r="NGQ107" s="547"/>
      <c r="NGR107" s="547"/>
      <c r="NGS107" s="547"/>
      <c r="NGT107" s="547"/>
      <c r="NGU107" s="547"/>
      <c r="NGV107" s="547"/>
      <c r="NGW107" s="547"/>
      <c r="NGX107" s="547"/>
      <c r="NGY107" s="547"/>
      <c r="NGZ107" s="548"/>
      <c r="NHA107" s="547"/>
      <c r="NHB107" s="547"/>
      <c r="NHC107" s="547"/>
      <c r="NHD107" s="547"/>
      <c r="NHE107" s="547"/>
      <c r="NHF107" s="547"/>
      <c r="NHG107" s="547"/>
      <c r="NHH107" s="547"/>
      <c r="NHI107" s="547"/>
      <c r="NHJ107" s="547"/>
      <c r="NHK107" s="547"/>
      <c r="NHL107" s="547"/>
      <c r="NHM107" s="547"/>
      <c r="NHN107" s="547"/>
      <c r="NHO107" s="547"/>
      <c r="NHP107" s="548"/>
      <c r="NHQ107" s="547"/>
      <c r="NHR107" s="547"/>
      <c r="NHS107" s="547"/>
      <c r="NHT107" s="547"/>
      <c r="NHU107" s="547"/>
      <c r="NHV107" s="547"/>
      <c r="NHW107" s="547"/>
      <c r="NHX107" s="547"/>
      <c r="NHY107" s="547"/>
      <c r="NHZ107" s="547"/>
      <c r="NIA107" s="547"/>
      <c r="NIB107" s="547"/>
      <c r="NIC107" s="547"/>
      <c r="NID107" s="547"/>
      <c r="NIE107" s="547"/>
      <c r="NIF107" s="548"/>
      <c r="NIG107" s="547"/>
      <c r="NIH107" s="547"/>
      <c r="NII107" s="547"/>
      <c r="NIJ107" s="547"/>
      <c r="NIK107" s="547"/>
      <c r="NIL107" s="547"/>
      <c r="NIM107" s="547"/>
      <c r="NIN107" s="547"/>
      <c r="NIO107" s="547"/>
      <c r="NIP107" s="547"/>
      <c r="NIQ107" s="547"/>
      <c r="NIR107" s="547"/>
      <c r="NIS107" s="547"/>
      <c r="NIT107" s="547"/>
      <c r="NIU107" s="547"/>
      <c r="NIV107" s="548"/>
      <c r="NIW107" s="547"/>
      <c r="NIX107" s="547"/>
      <c r="NIY107" s="547"/>
      <c r="NIZ107" s="547"/>
      <c r="NJA107" s="547"/>
      <c r="NJB107" s="547"/>
      <c r="NJC107" s="547"/>
      <c r="NJD107" s="547"/>
      <c r="NJE107" s="547"/>
      <c r="NJF107" s="547"/>
      <c r="NJG107" s="547"/>
      <c r="NJH107" s="547"/>
      <c r="NJI107" s="547"/>
      <c r="NJJ107" s="547"/>
      <c r="NJK107" s="547"/>
      <c r="NJL107" s="548"/>
      <c r="NJM107" s="547"/>
      <c r="NJN107" s="547"/>
      <c r="NJO107" s="547"/>
      <c r="NJP107" s="547"/>
      <c r="NJQ107" s="547"/>
      <c r="NJR107" s="547"/>
      <c r="NJS107" s="547"/>
      <c r="NJT107" s="547"/>
      <c r="NJU107" s="547"/>
      <c r="NJV107" s="547"/>
      <c r="NJW107" s="547"/>
      <c r="NJX107" s="547"/>
      <c r="NJY107" s="547"/>
      <c r="NJZ107" s="547"/>
      <c r="NKA107" s="547"/>
      <c r="NKB107" s="548"/>
      <c r="NKC107" s="547"/>
      <c r="NKD107" s="547"/>
      <c r="NKE107" s="547"/>
      <c r="NKF107" s="547"/>
      <c r="NKG107" s="547"/>
      <c r="NKH107" s="547"/>
      <c r="NKI107" s="547"/>
      <c r="NKJ107" s="547"/>
      <c r="NKK107" s="547"/>
      <c r="NKL107" s="547"/>
      <c r="NKM107" s="547"/>
      <c r="NKN107" s="547"/>
      <c r="NKO107" s="547"/>
      <c r="NKP107" s="547"/>
      <c r="NKQ107" s="547"/>
      <c r="NKR107" s="548"/>
      <c r="NKS107" s="547"/>
      <c r="NKT107" s="547"/>
      <c r="NKU107" s="547"/>
      <c r="NKV107" s="547"/>
      <c r="NKW107" s="547"/>
      <c r="NKX107" s="547"/>
      <c r="NKY107" s="547"/>
      <c r="NKZ107" s="547"/>
      <c r="NLA107" s="547"/>
      <c r="NLB107" s="547"/>
      <c r="NLC107" s="547"/>
      <c r="NLD107" s="547"/>
      <c r="NLE107" s="547"/>
      <c r="NLF107" s="547"/>
      <c r="NLG107" s="547"/>
      <c r="NLH107" s="548"/>
      <c r="NLI107" s="547"/>
      <c r="NLJ107" s="547"/>
      <c r="NLK107" s="547"/>
      <c r="NLL107" s="547"/>
      <c r="NLM107" s="547"/>
      <c r="NLN107" s="547"/>
      <c r="NLO107" s="547"/>
      <c r="NLP107" s="547"/>
      <c r="NLQ107" s="547"/>
      <c r="NLR107" s="547"/>
      <c r="NLS107" s="547"/>
      <c r="NLT107" s="547"/>
      <c r="NLU107" s="547"/>
      <c r="NLV107" s="547"/>
      <c r="NLW107" s="547"/>
      <c r="NLX107" s="548"/>
      <c r="NLY107" s="547"/>
      <c r="NLZ107" s="547"/>
      <c r="NMA107" s="547"/>
      <c r="NMB107" s="547"/>
      <c r="NMC107" s="547"/>
      <c r="NMD107" s="547"/>
      <c r="NME107" s="547"/>
      <c r="NMF107" s="547"/>
      <c r="NMG107" s="547"/>
      <c r="NMH107" s="547"/>
      <c r="NMI107" s="547"/>
      <c r="NMJ107" s="547"/>
      <c r="NMK107" s="547"/>
      <c r="NML107" s="547"/>
      <c r="NMM107" s="547"/>
      <c r="NMN107" s="548"/>
      <c r="NMO107" s="547"/>
      <c r="NMP107" s="547"/>
      <c r="NMQ107" s="547"/>
      <c r="NMR107" s="547"/>
      <c r="NMS107" s="547"/>
      <c r="NMT107" s="547"/>
      <c r="NMU107" s="547"/>
      <c r="NMV107" s="547"/>
      <c r="NMW107" s="547"/>
      <c r="NMX107" s="547"/>
      <c r="NMY107" s="547"/>
      <c r="NMZ107" s="547"/>
      <c r="NNA107" s="547"/>
      <c r="NNB107" s="547"/>
      <c r="NNC107" s="547"/>
      <c r="NND107" s="548"/>
      <c r="NNE107" s="547"/>
      <c r="NNF107" s="547"/>
      <c r="NNG107" s="547"/>
      <c r="NNH107" s="547"/>
      <c r="NNI107" s="547"/>
      <c r="NNJ107" s="547"/>
      <c r="NNK107" s="547"/>
      <c r="NNL107" s="547"/>
      <c r="NNM107" s="547"/>
      <c r="NNN107" s="547"/>
      <c r="NNO107" s="547"/>
      <c r="NNP107" s="547"/>
      <c r="NNQ107" s="547"/>
      <c r="NNR107" s="547"/>
      <c r="NNS107" s="547"/>
      <c r="NNT107" s="548"/>
      <c r="NNU107" s="547"/>
      <c r="NNV107" s="547"/>
      <c r="NNW107" s="547"/>
      <c r="NNX107" s="547"/>
      <c r="NNY107" s="547"/>
      <c r="NNZ107" s="547"/>
      <c r="NOA107" s="547"/>
      <c r="NOB107" s="547"/>
      <c r="NOC107" s="547"/>
      <c r="NOD107" s="547"/>
      <c r="NOE107" s="547"/>
      <c r="NOF107" s="547"/>
      <c r="NOG107" s="547"/>
      <c r="NOH107" s="547"/>
      <c r="NOI107" s="547"/>
      <c r="NOJ107" s="548"/>
      <c r="NOK107" s="547"/>
      <c r="NOL107" s="547"/>
      <c r="NOM107" s="547"/>
      <c r="NON107" s="547"/>
      <c r="NOO107" s="547"/>
      <c r="NOP107" s="547"/>
      <c r="NOQ107" s="547"/>
      <c r="NOR107" s="547"/>
      <c r="NOS107" s="547"/>
      <c r="NOT107" s="547"/>
      <c r="NOU107" s="547"/>
      <c r="NOV107" s="547"/>
      <c r="NOW107" s="547"/>
      <c r="NOX107" s="547"/>
      <c r="NOY107" s="547"/>
      <c r="NOZ107" s="548"/>
      <c r="NPA107" s="547"/>
      <c r="NPB107" s="547"/>
      <c r="NPC107" s="547"/>
      <c r="NPD107" s="547"/>
      <c r="NPE107" s="547"/>
      <c r="NPF107" s="547"/>
      <c r="NPG107" s="547"/>
      <c r="NPH107" s="547"/>
      <c r="NPI107" s="547"/>
      <c r="NPJ107" s="547"/>
      <c r="NPK107" s="547"/>
      <c r="NPL107" s="547"/>
      <c r="NPM107" s="547"/>
      <c r="NPN107" s="547"/>
      <c r="NPO107" s="547"/>
      <c r="NPP107" s="548"/>
      <c r="NPQ107" s="547"/>
      <c r="NPR107" s="547"/>
      <c r="NPS107" s="547"/>
      <c r="NPT107" s="547"/>
      <c r="NPU107" s="547"/>
      <c r="NPV107" s="547"/>
      <c r="NPW107" s="547"/>
      <c r="NPX107" s="547"/>
      <c r="NPY107" s="547"/>
      <c r="NPZ107" s="547"/>
      <c r="NQA107" s="547"/>
      <c r="NQB107" s="547"/>
      <c r="NQC107" s="547"/>
      <c r="NQD107" s="547"/>
      <c r="NQE107" s="547"/>
      <c r="NQF107" s="548"/>
      <c r="NQG107" s="547"/>
      <c r="NQH107" s="547"/>
      <c r="NQI107" s="547"/>
      <c r="NQJ107" s="547"/>
      <c r="NQK107" s="547"/>
      <c r="NQL107" s="547"/>
      <c r="NQM107" s="547"/>
      <c r="NQN107" s="547"/>
      <c r="NQO107" s="547"/>
      <c r="NQP107" s="547"/>
      <c r="NQQ107" s="547"/>
      <c r="NQR107" s="547"/>
      <c r="NQS107" s="547"/>
      <c r="NQT107" s="547"/>
      <c r="NQU107" s="547"/>
      <c r="NQV107" s="548"/>
      <c r="NQW107" s="547"/>
      <c r="NQX107" s="547"/>
      <c r="NQY107" s="547"/>
      <c r="NQZ107" s="547"/>
      <c r="NRA107" s="547"/>
      <c r="NRB107" s="547"/>
      <c r="NRC107" s="547"/>
      <c r="NRD107" s="547"/>
      <c r="NRE107" s="547"/>
      <c r="NRF107" s="547"/>
      <c r="NRG107" s="547"/>
      <c r="NRH107" s="547"/>
      <c r="NRI107" s="547"/>
      <c r="NRJ107" s="547"/>
      <c r="NRK107" s="547"/>
      <c r="NRL107" s="548"/>
      <c r="NRM107" s="547"/>
      <c r="NRN107" s="547"/>
      <c r="NRO107" s="547"/>
      <c r="NRP107" s="547"/>
      <c r="NRQ107" s="547"/>
      <c r="NRR107" s="547"/>
      <c r="NRS107" s="547"/>
      <c r="NRT107" s="547"/>
      <c r="NRU107" s="547"/>
      <c r="NRV107" s="547"/>
      <c r="NRW107" s="547"/>
      <c r="NRX107" s="547"/>
      <c r="NRY107" s="547"/>
      <c r="NRZ107" s="547"/>
      <c r="NSA107" s="547"/>
      <c r="NSB107" s="548"/>
      <c r="NSC107" s="547"/>
      <c r="NSD107" s="547"/>
      <c r="NSE107" s="547"/>
      <c r="NSF107" s="547"/>
      <c r="NSG107" s="547"/>
      <c r="NSH107" s="547"/>
      <c r="NSI107" s="547"/>
      <c r="NSJ107" s="547"/>
      <c r="NSK107" s="547"/>
      <c r="NSL107" s="547"/>
      <c r="NSM107" s="547"/>
      <c r="NSN107" s="547"/>
      <c r="NSO107" s="547"/>
      <c r="NSP107" s="547"/>
      <c r="NSQ107" s="547"/>
      <c r="NSR107" s="548"/>
      <c r="NSS107" s="547"/>
      <c r="NST107" s="547"/>
      <c r="NSU107" s="547"/>
      <c r="NSV107" s="547"/>
      <c r="NSW107" s="547"/>
      <c r="NSX107" s="547"/>
      <c r="NSY107" s="547"/>
      <c r="NSZ107" s="547"/>
      <c r="NTA107" s="547"/>
      <c r="NTB107" s="547"/>
      <c r="NTC107" s="547"/>
      <c r="NTD107" s="547"/>
      <c r="NTE107" s="547"/>
      <c r="NTF107" s="547"/>
      <c r="NTG107" s="547"/>
      <c r="NTH107" s="548"/>
      <c r="NTI107" s="547"/>
      <c r="NTJ107" s="547"/>
      <c r="NTK107" s="547"/>
      <c r="NTL107" s="547"/>
      <c r="NTM107" s="547"/>
      <c r="NTN107" s="547"/>
      <c r="NTO107" s="547"/>
      <c r="NTP107" s="547"/>
      <c r="NTQ107" s="547"/>
      <c r="NTR107" s="547"/>
      <c r="NTS107" s="547"/>
      <c r="NTT107" s="547"/>
      <c r="NTU107" s="547"/>
      <c r="NTV107" s="547"/>
      <c r="NTW107" s="547"/>
      <c r="NTX107" s="548"/>
      <c r="NTY107" s="547"/>
      <c r="NTZ107" s="547"/>
      <c r="NUA107" s="547"/>
      <c r="NUB107" s="547"/>
      <c r="NUC107" s="547"/>
      <c r="NUD107" s="547"/>
      <c r="NUE107" s="547"/>
      <c r="NUF107" s="547"/>
      <c r="NUG107" s="547"/>
      <c r="NUH107" s="547"/>
      <c r="NUI107" s="547"/>
      <c r="NUJ107" s="547"/>
      <c r="NUK107" s="547"/>
      <c r="NUL107" s="547"/>
      <c r="NUM107" s="547"/>
      <c r="NUN107" s="548"/>
      <c r="NUO107" s="547"/>
      <c r="NUP107" s="547"/>
      <c r="NUQ107" s="547"/>
      <c r="NUR107" s="547"/>
      <c r="NUS107" s="547"/>
      <c r="NUT107" s="547"/>
      <c r="NUU107" s="547"/>
      <c r="NUV107" s="547"/>
      <c r="NUW107" s="547"/>
      <c r="NUX107" s="547"/>
      <c r="NUY107" s="547"/>
      <c r="NUZ107" s="547"/>
      <c r="NVA107" s="547"/>
      <c r="NVB107" s="547"/>
      <c r="NVC107" s="547"/>
      <c r="NVD107" s="548"/>
      <c r="NVE107" s="547"/>
      <c r="NVF107" s="547"/>
      <c r="NVG107" s="547"/>
      <c r="NVH107" s="547"/>
      <c r="NVI107" s="547"/>
      <c r="NVJ107" s="547"/>
      <c r="NVK107" s="547"/>
      <c r="NVL107" s="547"/>
      <c r="NVM107" s="547"/>
      <c r="NVN107" s="547"/>
      <c r="NVO107" s="547"/>
      <c r="NVP107" s="547"/>
      <c r="NVQ107" s="547"/>
      <c r="NVR107" s="547"/>
      <c r="NVS107" s="547"/>
      <c r="NVT107" s="548"/>
      <c r="NVU107" s="547"/>
      <c r="NVV107" s="547"/>
      <c r="NVW107" s="547"/>
      <c r="NVX107" s="547"/>
      <c r="NVY107" s="547"/>
      <c r="NVZ107" s="547"/>
      <c r="NWA107" s="547"/>
      <c r="NWB107" s="547"/>
      <c r="NWC107" s="547"/>
      <c r="NWD107" s="547"/>
      <c r="NWE107" s="547"/>
      <c r="NWF107" s="547"/>
      <c r="NWG107" s="547"/>
      <c r="NWH107" s="547"/>
      <c r="NWI107" s="547"/>
      <c r="NWJ107" s="548"/>
      <c r="NWK107" s="547"/>
      <c r="NWL107" s="547"/>
      <c r="NWM107" s="547"/>
      <c r="NWN107" s="547"/>
      <c r="NWO107" s="547"/>
      <c r="NWP107" s="547"/>
      <c r="NWQ107" s="547"/>
      <c r="NWR107" s="547"/>
      <c r="NWS107" s="547"/>
      <c r="NWT107" s="547"/>
      <c r="NWU107" s="547"/>
      <c r="NWV107" s="547"/>
      <c r="NWW107" s="547"/>
      <c r="NWX107" s="547"/>
      <c r="NWY107" s="547"/>
      <c r="NWZ107" s="548"/>
      <c r="NXA107" s="547"/>
      <c r="NXB107" s="547"/>
      <c r="NXC107" s="547"/>
      <c r="NXD107" s="547"/>
      <c r="NXE107" s="547"/>
      <c r="NXF107" s="547"/>
      <c r="NXG107" s="547"/>
      <c r="NXH107" s="547"/>
      <c r="NXI107" s="547"/>
      <c r="NXJ107" s="547"/>
      <c r="NXK107" s="547"/>
      <c r="NXL107" s="547"/>
      <c r="NXM107" s="547"/>
      <c r="NXN107" s="547"/>
      <c r="NXO107" s="547"/>
      <c r="NXP107" s="548"/>
      <c r="NXQ107" s="547"/>
      <c r="NXR107" s="547"/>
      <c r="NXS107" s="547"/>
      <c r="NXT107" s="547"/>
      <c r="NXU107" s="547"/>
      <c r="NXV107" s="547"/>
      <c r="NXW107" s="547"/>
      <c r="NXX107" s="547"/>
      <c r="NXY107" s="547"/>
      <c r="NXZ107" s="547"/>
      <c r="NYA107" s="547"/>
      <c r="NYB107" s="547"/>
      <c r="NYC107" s="547"/>
      <c r="NYD107" s="547"/>
      <c r="NYE107" s="547"/>
      <c r="NYF107" s="548"/>
      <c r="NYG107" s="547"/>
      <c r="NYH107" s="547"/>
      <c r="NYI107" s="547"/>
      <c r="NYJ107" s="547"/>
      <c r="NYK107" s="547"/>
      <c r="NYL107" s="547"/>
      <c r="NYM107" s="547"/>
      <c r="NYN107" s="547"/>
      <c r="NYO107" s="547"/>
      <c r="NYP107" s="547"/>
      <c r="NYQ107" s="547"/>
      <c r="NYR107" s="547"/>
      <c r="NYS107" s="547"/>
      <c r="NYT107" s="547"/>
      <c r="NYU107" s="547"/>
      <c r="NYV107" s="548"/>
      <c r="NYW107" s="547"/>
      <c r="NYX107" s="547"/>
      <c r="NYY107" s="547"/>
      <c r="NYZ107" s="547"/>
      <c r="NZA107" s="547"/>
      <c r="NZB107" s="547"/>
      <c r="NZC107" s="547"/>
      <c r="NZD107" s="547"/>
      <c r="NZE107" s="547"/>
      <c r="NZF107" s="547"/>
      <c r="NZG107" s="547"/>
      <c r="NZH107" s="547"/>
      <c r="NZI107" s="547"/>
      <c r="NZJ107" s="547"/>
      <c r="NZK107" s="547"/>
      <c r="NZL107" s="548"/>
      <c r="NZM107" s="547"/>
      <c r="NZN107" s="547"/>
      <c r="NZO107" s="547"/>
      <c r="NZP107" s="547"/>
      <c r="NZQ107" s="547"/>
      <c r="NZR107" s="547"/>
      <c r="NZS107" s="547"/>
      <c r="NZT107" s="547"/>
      <c r="NZU107" s="547"/>
      <c r="NZV107" s="547"/>
      <c r="NZW107" s="547"/>
      <c r="NZX107" s="547"/>
      <c r="NZY107" s="547"/>
      <c r="NZZ107" s="547"/>
      <c r="OAA107" s="547"/>
      <c r="OAB107" s="548"/>
      <c r="OAC107" s="547"/>
      <c r="OAD107" s="547"/>
      <c r="OAE107" s="547"/>
      <c r="OAF107" s="547"/>
      <c r="OAG107" s="547"/>
      <c r="OAH107" s="547"/>
      <c r="OAI107" s="547"/>
      <c r="OAJ107" s="547"/>
      <c r="OAK107" s="547"/>
      <c r="OAL107" s="547"/>
      <c r="OAM107" s="547"/>
      <c r="OAN107" s="547"/>
      <c r="OAO107" s="547"/>
      <c r="OAP107" s="547"/>
      <c r="OAQ107" s="547"/>
      <c r="OAR107" s="548"/>
      <c r="OAS107" s="547"/>
      <c r="OAT107" s="547"/>
      <c r="OAU107" s="547"/>
      <c r="OAV107" s="547"/>
      <c r="OAW107" s="547"/>
      <c r="OAX107" s="547"/>
      <c r="OAY107" s="547"/>
      <c r="OAZ107" s="547"/>
      <c r="OBA107" s="547"/>
      <c r="OBB107" s="547"/>
      <c r="OBC107" s="547"/>
      <c r="OBD107" s="547"/>
      <c r="OBE107" s="547"/>
      <c r="OBF107" s="547"/>
      <c r="OBG107" s="547"/>
      <c r="OBH107" s="548"/>
      <c r="OBI107" s="547"/>
      <c r="OBJ107" s="547"/>
      <c r="OBK107" s="547"/>
      <c r="OBL107" s="547"/>
      <c r="OBM107" s="547"/>
      <c r="OBN107" s="547"/>
      <c r="OBO107" s="547"/>
      <c r="OBP107" s="547"/>
      <c r="OBQ107" s="547"/>
      <c r="OBR107" s="547"/>
      <c r="OBS107" s="547"/>
      <c r="OBT107" s="547"/>
      <c r="OBU107" s="547"/>
      <c r="OBV107" s="547"/>
      <c r="OBW107" s="547"/>
      <c r="OBX107" s="548"/>
      <c r="OBY107" s="547"/>
      <c r="OBZ107" s="547"/>
      <c r="OCA107" s="547"/>
      <c r="OCB107" s="547"/>
      <c r="OCC107" s="547"/>
      <c r="OCD107" s="547"/>
      <c r="OCE107" s="547"/>
      <c r="OCF107" s="547"/>
      <c r="OCG107" s="547"/>
      <c r="OCH107" s="547"/>
      <c r="OCI107" s="547"/>
      <c r="OCJ107" s="547"/>
      <c r="OCK107" s="547"/>
      <c r="OCL107" s="547"/>
      <c r="OCM107" s="547"/>
      <c r="OCN107" s="548"/>
      <c r="OCO107" s="547"/>
      <c r="OCP107" s="547"/>
      <c r="OCQ107" s="547"/>
      <c r="OCR107" s="547"/>
      <c r="OCS107" s="547"/>
      <c r="OCT107" s="547"/>
      <c r="OCU107" s="547"/>
      <c r="OCV107" s="547"/>
      <c r="OCW107" s="547"/>
      <c r="OCX107" s="547"/>
      <c r="OCY107" s="547"/>
      <c r="OCZ107" s="547"/>
      <c r="ODA107" s="547"/>
      <c r="ODB107" s="547"/>
      <c r="ODC107" s="547"/>
      <c r="ODD107" s="548"/>
      <c r="ODE107" s="547"/>
      <c r="ODF107" s="547"/>
      <c r="ODG107" s="547"/>
      <c r="ODH107" s="547"/>
      <c r="ODI107" s="547"/>
      <c r="ODJ107" s="547"/>
      <c r="ODK107" s="547"/>
      <c r="ODL107" s="547"/>
      <c r="ODM107" s="547"/>
      <c r="ODN107" s="547"/>
      <c r="ODO107" s="547"/>
      <c r="ODP107" s="547"/>
      <c r="ODQ107" s="547"/>
      <c r="ODR107" s="547"/>
      <c r="ODS107" s="547"/>
      <c r="ODT107" s="548"/>
      <c r="ODU107" s="547"/>
      <c r="ODV107" s="547"/>
      <c r="ODW107" s="547"/>
      <c r="ODX107" s="547"/>
      <c r="ODY107" s="547"/>
      <c r="ODZ107" s="547"/>
      <c r="OEA107" s="547"/>
      <c r="OEB107" s="547"/>
      <c r="OEC107" s="547"/>
      <c r="OED107" s="547"/>
      <c r="OEE107" s="547"/>
      <c r="OEF107" s="547"/>
      <c r="OEG107" s="547"/>
      <c r="OEH107" s="547"/>
      <c r="OEI107" s="547"/>
      <c r="OEJ107" s="548"/>
      <c r="OEK107" s="547"/>
      <c r="OEL107" s="547"/>
      <c r="OEM107" s="547"/>
      <c r="OEN107" s="547"/>
      <c r="OEO107" s="547"/>
      <c r="OEP107" s="547"/>
      <c r="OEQ107" s="547"/>
      <c r="OER107" s="547"/>
      <c r="OES107" s="547"/>
      <c r="OET107" s="547"/>
      <c r="OEU107" s="547"/>
      <c r="OEV107" s="547"/>
      <c r="OEW107" s="547"/>
      <c r="OEX107" s="547"/>
      <c r="OEY107" s="547"/>
      <c r="OEZ107" s="548"/>
      <c r="OFA107" s="547"/>
      <c r="OFB107" s="547"/>
      <c r="OFC107" s="547"/>
      <c r="OFD107" s="547"/>
      <c r="OFE107" s="547"/>
      <c r="OFF107" s="547"/>
      <c r="OFG107" s="547"/>
      <c r="OFH107" s="547"/>
      <c r="OFI107" s="547"/>
      <c r="OFJ107" s="547"/>
      <c r="OFK107" s="547"/>
      <c r="OFL107" s="547"/>
      <c r="OFM107" s="547"/>
      <c r="OFN107" s="547"/>
      <c r="OFO107" s="547"/>
      <c r="OFP107" s="548"/>
      <c r="OFQ107" s="547"/>
      <c r="OFR107" s="547"/>
      <c r="OFS107" s="547"/>
      <c r="OFT107" s="547"/>
      <c r="OFU107" s="547"/>
      <c r="OFV107" s="547"/>
      <c r="OFW107" s="547"/>
      <c r="OFX107" s="547"/>
      <c r="OFY107" s="547"/>
      <c r="OFZ107" s="547"/>
      <c r="OGA107" s="547"/>
      <c r="OGB107" s="547"/>
      <c r="OGC107" s="547"/>
      <c r="OGD107" s="547"/>
      <c r="OGE107" s="547"/>
      <c r="OGF107" s="548"/>
      <c r="OGG107" s="547"/>
      <c r="OGH107" s="547"/>
      <c r="OGI107" s="547"/>
      <c r="OGJ107" s="547"/>
      <c r="OGK107" s="547"/>
      <c r="OGL107" s="547"/>
      <c r="OGM107" s="547"/>
      <c r="OGN107" s="547"/>
      <c r="OGO107" s="547"/>
      <c r="OGP107" s="547"/>
      <c r="OGQ107" s="547"/>
      <c r="OGR107" s="547"/>
      <c r="OGS107" s="547"/>
      <c r="OGT107" s="547"/>
      <c r="OGU107" s="547"/>
      <c r="OGV107" s="548"/>
      <c r="OGW107" s="547"/>
      <c r="OGX107" s="547"/>
      <c r="OGY107" s="547"/>
      <c r="OGZ107" s="547"/>
      <c r="OHA107" s="547"/>
      <c r="OHB107" s="547"/>
      <c r="OHC107" s="547"/>
      <c r="OHD107" s="547"/>
      <c r="OHE107" s="547"/>
      <c r="OHF107" s="547"/>
      <c r="OHG107" s="547"/>
      <c r="OHH107" s="547"/>
      <c r="OHI107" s="547"/>
      <c r="OHJ107" s="547"/>
      <c r="OHK107" s="547"/>
      <c r="OHL107" s="548"/>
      <c r="OHM107" s="547"/>
      <c r="OHN107" s="547"/>
      <c r="OHO107" s="547"/>
      <c r="OHP107" s="547"/>
      <c r="OHQ107" s="547"/>
      <c r="OHR107" s="547"/>
      <c r="OHS107" s="547"/>
      <c r="OHT107" s="547"/>
      <c r="OHU107" s="547"/>
      <c r="OHV107" s="547"/>
      <c r="OHW107" s="547"/>
      <c r="OHX107" s="547"/>
      <c r="OHY107" s="547"/>
      <c r="OHZ107" s="547"/>
      <c r="OIA107" s="547"/>
      <c r="OIB107" s="548"/>
      <c r="OIC107" s="547"/>
      <c r="OID107" s="547"/>
      <c r="OIE107" s="547"/>
      <c r="OIF107" s="547"/>
      <c r="OIG107" s="547"/>
      <c r="OIH107" s="547"/>
      <c r="OII107" s="547"/>
      <c r="OIJ107" s="547"/>
      <c r="OIK107" s="547"/>
      <c r="OIL107" s="547"/>
      <c r="OIM107" s="547"/>
      <c r="OIN107" s="547"/>
      <c r="OIO107" s="547"/>
      <c r="OIP107" s="547"/>
      <c r="OIQ107" s="547"/>
      <c r="OIR107" s="548"/>
      <c r="OIS107" s="547"/>
      <c r="OIT107" s="547"/>
      <c r="OIU107" s="547"/>
      <c r="OIV107" s="547"/>
      <c r="OIW107" s="547"/>
      <c r="OIX107" s="547"/>
      <c r="OIY107" s="547"/>
      <c r="OIZ107" s="547"/>
      <c r="OJA107" s="547"/>
      <c r="OJB107" s="547"/>
      <c r="OJC107" s="547"/>
      <c r="OJD107" s="547"/>
      <c r="OJE107" s="547"/>
      <c r="OJF107" s="547"/>
      <c r="OJG107" s="547"/>
      <c r="OJH107" s="548"/>
      <c r="OJI107" s="547"/>
      <c r="OJJ107" s="547"/>
      <c r="OJK107" s="547"/>
      <c r="OJL107" s="547"/>
      <c r="OJM107" s="547"/>
      <c r="OJN107" s="547"/>
      <c r="OJO107" s="547"/>
      <c r="OJP107" s="547"/>
      <c r="OJQ107" s="547"/>
      <c r="OJR107" s="547"/>
      <c r="OJS107" s="547"/>
      <c r="OJT107" s="547"/>
      <c r="OJU107" s="547"/>
      <c r="OJV107" s="547"/>
      <c r="OJW107" s="547"/>
      <c r="OJX107" s="548"/>
      <c r="OJY107" s="547"/>
      <c r="OJZ107" s="547"/>
      <c r="OKA107" s="547"/>
      <c r="OKB107" s="547"/>
      <c r="OKC107" s="547"/>
      <c r="OKD107" s="547"/>
      <c r="OKE107" s="547"/>
      <c r="OKF107" s="547"/>
      <c r="OKG107" s="547"/>
      <c r="OKH107" s="547"/>
      <c r="OKI107" s="547"/>
      <c r="OKJ107" s="547"/>
      <c r="OKK107" s="547"/>
      <c r="OKL107" s="547"/>
      <c r="OKM107" s="547"/>
      <c r="OKN107" s="548"/>
      <c r="OKO107" s="547"/>
      <c r="OKP107" s="547"/>
      <c r="OKQ107" s="547"/>
      <c r="OKR107" s="547"/>
      <c r="OKS107" s="547"/>
      <c r="OKT107" s="547"/>
      <c r="OKU107" s="547"/>
      <c r="OKV107" s="547"/>
      <c r="OKW107" s="547"/>
      <c r="OKX107" s="547"/>
      <c r="OKY107" s="547"/>
      <c r="OKZ107" s="547"/>
      <c r="OLA107" s="547"/>
      <c r="OLB107" s="547"/>
      <c r="OLC107" s="547"/>
      <c r="OLD107" s="548"/>
      <c r="OLE107" s="547"/>
      <c r="OLF107" s="547"/>
      <c r="OLG107" s="547"/>
      <c r="OLH107" s="547"/>
      <c r="OLI107" s="547"/>
      <c r="OLJ107" s="547"/>
      <c r="OLK107" s="547"/>
      <c r="OLL107" s="547"/>
      <c r="OLM107" s="547"/>
      <c r="OLN107" s="547"/>
      <c r="OLO107" s="547"/>
      <c r="OLP107" s="547"/>
      <c r="OLQ107" s="547"/>
      <c r="OLR107" s="547"/>
      <c r="OLS107" s="547"/>
      <c r="OLT107" s="548"/>
      <c r="OLU107" s="547"/>
      <c r="OLV107" s="547"/>
      <c r="OLW107" s="547"/>
      <c r="OLX107" s="547"/>
      <c r="OLY107" s="547"/>
      <c r="OLZ107" s="547"/>
      <c r="OMA107" s="547"/>
      <c r="OMB107" s="547"/>
      <c r="OMC107" s="547"/>
      <c r="OMD107" s="547"/>
      <c r="OME107" s="547"/>
      <c r="OMF107" s="547"/>
      <c r="OMG107" s="547"/>
      <c r="OMH107" s="547"/>
      <c r="OMI107" s="547"/>
      <c r="OMJ107" s="548"/>
      <c r="OMK107" s="547"/>
      <c r="OML107" s="547"/>
      <c r="OMM107" s="547"/>
      <c r="OMN107" s="547"/>
      <c r="OMO107" s="547"/>
      <c r="OMP107" s="547"/>
      <c r="OMQ107" s="547"/>
      <c r="OMR107" s="547"/>
      <c r="OMS107" s="547"/>
      <c r="OMT107" s="547"/>
      <c r="OMU107" s="547"/>
      <c r="OMV107" s="547"/>
      <c r="OMW107" s="547"/>
      <c r="OMX107" s="547"/>
      <c r="OMY107" s="547"/>
      <c r="OMZ107" s="548"/>
      <c r="ONA107" s="547"/>
      <c r="ONB107" s="547"/>
      <c r="ONC107" s="547"/>
      <c r="OND107" s="547"/>
      <c r="ONE107" s="547"/>
      <c r="ONF107" s="547"/>
      <c r="ONG107" s="547"/>
      <c r="ONH107" s="547"/>
      <c r="ONI107" s="547"/>
      <c r="ONJ107" s="547"/>
      <c r="ONK107" s="547"/>
      <c r="ONL107" s="547"/>
      <c r="ONM107" s="547"/>
      <c r="ONN107" s="547"/>
      <c r="ONO107" s="547"/>
      <c r="ONP107" s="548"/>
      <c r="ONQ107" s="547"/>
      <c r="ONR107" s="547"/>
      <c r="ONS107" s="547"/>
      <c r="ONT107" s="547"/>
      <c r="ONU107" s="547"/>
      <c r="ONV107" s="547"/>
      <c r="ONW107" s="547"/>
      <c r="ONX107" s="547"/>
      <c r="ONY107" s="547"/>
      <c r="ONZ107" s="547"/>
      <c r="OOA107" s="547"/>
      <c r="OOB107" s="547"/>
      <c r="OOC107" s="547"/>
      <c r="OOD107" s="547"/>
      <c r="OOE107" s="547"/>
      <c r="OOF107" s="548"/>
      <c r="OOG107" s="547"/>
      <c r="OOH107" s="547"/>
      <c r="OOI107" s="547"/>
      <c r="OOJ107" s="547"/>
      <c r="OOK107" s="547"/>
      <c r="OOL107" s="547"/>
      <c r="OOM107" s="547"/>
      <c r="OON107" s="547"/>
      <c r="OOO107" s="547"/>
      <c r="OOP107" s="547"/>
      <c r="OOQ107" s="547"/>
      <c r="OOR107" s="547"/>
      <c r="OOS107" s="547"/>
      <c r="OOT107" s="547"/>
      <c r="OOU107" s="547"/>
      <c r="OOV107" s="548"/>
      <c r="OOW107" s="547"/>
      <c r="OOX107" s="547"/>
      <c r="OOY107" s="547"/>
      <c r="OOZ107" s="547"/>
      <c r="OPA107" s="547"/>
      <c r="OPB107" s="547"/>
      <c r="OPC107" s="547"/>
      <c r="OPD107" s="547"/>
      <c r="OPE107" s="547"/>
      <c r="OPF107" s="547"/>
      <c r="OPG107" s="547"/>
      <c r="OPH107" s="547"/>
      <c r="OPI107" s="547"/>
      <c r="OPJ107" s="547"/>
      <c r="OPK107" s="547"/>
      <c r="OPL107" s="548"/>
      <c r="OPM107" s="547"/>
      <c r="OPN107" s="547"/>
      <c r="OPO107" s="547"/>
      <c r="OPP107" s="547"/>
      <c r="OPQ107" s="547"/>
      <c r="OPR107" s="547"/>
      <c r="OPS107" s="547"/>
      <c r="OPT107" s="547"/>
      <c r="OPU107" s="547"/>
      <c r="OPV107" s="547"/>
      <c r="OPW107" s="547"/>
      <c r="OPX107" s="547"/>
      <c r="OPY107" s="547"/>
      <c r="OPZ107" s="547"/>
      <c r="OQA107" s="547"/>
      <c r="OQB107" s="548"/>
      <c r="OQC107" s="547"/>
      <c r="OQD107" s="547"/>
      <c r="OQE107" s="547"/>
      <c r="OQF107" s="547"/>
      <c r="OQG107" s="547"/>
      <c r="OQH107" s="547"/>
      <c r="OQI107" s="547"/>
      <c r="OQJ107" s="547"/>
      <c r="OQK107" s="547"/>
      <c r="OQL107" s="547"/>
      <c r="OQM107" s="547"/>
      <c r="OQN107" s="547"/>
      <c r="OQO107" s="547"/>
      <c r="OQP107" s="547"/>
      <c r="OQQ107" s="547"/>
      <c r="OQR107" s="548"/>
      <c r="OQS107" s="547"/>
      <c r="OQT107" s="547"/>
      <c r="OQU107" s="547"/>
      <c r="OQV107" s="547"/>
      <c r="OQW107" s="547"/>
      <c r="OQX107" s="547"/>
      <c r="OQY107" s="547"/>
      <c r="OQZ107" s="547"/>
      <c r="ORA107" s="547"/>
      <c r="ORB107" s="547"/>
      <c r="ORC107" s="547"/>
      <c r="ORD107" s="547"/>
      <c r="ORE107" s="547"/>
      <c r="ORF107" s="547"/>
      <c r="ORG107" s="547"/>
      <c r="ORH107" s="548"/>
      <c r="ORI107" s="547"/>
      <c r="ORJ107" s="547"/>
      <c r="ORK107" s="547"/>
      <c r="ORL107" s="547"/>
      <c r="ORM107" s="547"/>
      <c r="ORN107" s="547"/>
      <c r="ORO107" s="547"/>
      <c r="ORP107" s="547"/>
      <c r="ORQ107" s="547"/>
      <c r="ORR107" s="547"/>
      <c r="ORS107" s="547"/>
      <c r="ORT107" s="547"/>
      <c r="ORU107" s="547"/>
      <c r="ORV107" s="547"/>
      <c r="ORW107" s="547"/>
      <c r="ORX107" s="548"/>
      <c r="ORY107" s="547"/>
      <c r="ORZ107" s="547"/>
      <c r="OSA107" s="547"/>
      <c r="OSB107" s="547"/>
      <c r="OSC107" s="547"/>
      <c r="OSD107" s="547"/>
      <c r="OSE107" s="547"/>
      <c r="OSF107" s="547"/>
      <c r="OSG107" s="547"/>
      <c r="OSH107" s="547"/>
      <c r="OSI107" s="547"/>
      <c r="OSJ107" s="547"/>
      <c r="OSK107" s="547"/>
      <c r="OSL107" s="547"/>
      <c r="OSM107" s="547"/>
      <c r="OSN107" s="548"/>
      <c r="OSO107" s="547"/>
      <c r="OSP107" s="547"/>
      <c r="OSQ107" s="547"/>
      <c r="OSR107" s="547"/>
      <c r="OSS107" s="547"/>
      <c r="OST107" s="547"/>
      <c r="OSU107" s="547"/>
      <c r="OSV107" s="547"/>
      <c r="OSW107" s="547"/>
      <c r="OSX107" s="547"/>
      <c r="OSY107" s="547"/>
      <c r="OSZ107" s="547"/>
      <c r="OTA107" s="547"/>
      <c r="OTB107" s="547"/>
      <c r="OTC107" s="547"/>
      <c r="OTD107" s="548"/>
      <c r="OTE107" s="547"/>
      <c r="OTF107" s="547"/>
      <c r="OTG107" s="547"/>
      <c r="OTH107" s="547"/>
      <c r="OTI107" s="547"/>
      <c r="OTJ107" s="547"/>
      <c r="OTK107" s="547"/>
      <c r="OTL107" s="547"/>
      <c r="OTM107" s="547"/>
      <c r="OTN107" s="547"/>
      <c r="OTO107" s="547"/>
      <c r="OTP107" s="547"/>
      <c r="OTQ107" s="547"/>
      <c r="OTR107" s="547"/>
      <c r="OTS107" s="547"/>
      <c r="OTT107" s="548"/>
      <c r="OTU107" s="547"/>
      <c r="OTV107" s="547"/>
      <c r="OTW107" s="547"/>
      <c r="OTX107" s="547"/>
      <c r="OTY107" s="547"/>
      <c r="OTZ107" s="547"/>
      <c r="OUA107" s="547"/>
      <c r="OUB107" s="547"/>
      <c r="OUC107" s="547"/>
      <c r="OUD107" s="547"/>
      <c r="OUE107" s="547"/>
      <c r="OUF107" s="547"/>
      <c r="OUG107" s="547"/>
      <c r="OUH107" s="547"/>
      <c r="OUI107" s="547"/>
      <c r="OUJ107" s="548"/>
      <c r="OUK107" s="547"/>
      <c r="OUL107" s="547"/>
      <c r="OUM107" s="547"/>
      <c r="OUN107" s="547"/>
      <c r="OUO107" s="547"/>
      <c r="OUP107" s="547"/>
      <c r="OUQ107" s="547"/>
      <c r="OUR107" s="547"/>
      <c r="OUS107" s="547"/>
      <c r="OUT107" s="547"/>
      <c r="OUU107" s="547"/>
      <c r="OUV107" s="547"/>
      <c r="OUW107" s="547"/>
      <c r="OUX107" s="547"/>
      <c r="OUY107" s="547"/>
      <c r="OUZ107" s="548"/>
      <c r="OVA107" s="547"/>
      <c r="OVB107" s="547"/>
      <c r="OVC107" s="547"/>
      <c r="OVD107" s="547"/>
      <c r="OVE107" s="547"/>
      <c r="OVF107" s="547"/>
      <c r="OVG107" s="547"/>
      <c r="OVH107" s="547"/>
      <c r="OVI107" s="547"/>
      <c r="OVJ107" s="547"/>
      <c r="OVK107" s="547"/>
      <c r="OVL107" s="547"/>
      <c r="OVM107" s="547"/>
      <c r="OVN107" s="547"/>
      <c r="OVO107" s="547"/>
      <c r="OVP107" s="548"/>
      <c r="OVQ107" s="547"/>
      <c r="OVR107" s="547"/>
      <c r="OVS107" s="547"/>
      <c r="OVT107" s="547"/>
      <c r="OVU107" s="547"/>
      <c r="OVV107" s="547"/>
      <c r="OVW107" s="547"/>
      <c r="OVX107" s="547"/>
      <c r="OVY107" s="547"/>
      <c r="OVZ107" s="547"/>
      <c r="OWA107" s="547"/>
      <c r="OWB107" s="547"/>
      <c r="OWC107" s="547"/>
      <c r="OWD107" s="547"/>
      <c r="OWE107" s="547"/>
      <c r="OWF107" s="548"/>
      <c r="OWG107" s="547"/>
      <c r="OWH107" s="547"/>
      <c r="OWI107" s="547"/>
      <c r="OWJ107" s="547"/>
      <c r="OWK107" s="547"/>
      <c r="OWL107" s="547"/>
      <c r="OWM107" s="547"/>
      <c r="OWN107" s="547"/>
      <c r="OWO107" s="547"/>
      <c r="OWP107" s="547"/>
      <c r="OWQ107" s="547"/>
      <c r="OWR107" s="547"/>
      <c r="OWS107" s="547"/>
      <c r="OWT107" s="547"/>
      <c r="OWU107" s="547"/>
      <c r="OWV107" s="548"/>
      <c r="OWW107" s="547"/>
      <c r="OWX107" s="547"/>
      <c r="OWY107" s="547"/>
      <c r="OWZ107" s="547"/>
      <c r="OXA107" s="547"/>
      <c r="OXB107" s="547"/>
      <c r="OXC107" s="547"/>
      <c r="OXD107" s="547"/>
      <c r="OXE107" s="547"/>
      <c r="OXF107" s="547"/>
      <c r="OXG107" s="547"/>
      <c r="OXH107" s="547"/>
      <c r="OXI107" s="547"/>
      <c r="OXJ107" s="547"/>
      <c r="OXK107" s="547"/>
      <c r="OXL107" s="548"/>
      <c r="OXM107" s="547"/>
      <c r="OXN107" s="547"/>
      <c r="OXO107" s="547"/>
      <c r="OXP107" s="547"/>
      <c r="OXQ107" s="547"/>
      <c r="OXR107" s="547"/>
      <c r="OXS107" s="547"/>
      <c r="OXT107" s="547"/>
      <c r="OXU107" s="547"/>
      <c r="OXV107" s="547"/>
      <c r="OXW107" s="547"/>
      <c r="OXX107" s="547"/>
      <c r="OXY107" s="547"/>
      <c r="OXZ107" s="547"/>
      <c r="OYA107" s="547"/>
      <c r="OYB107" s="548"/>
      <c r="OYC107" s="547"/>
      <c r="OYD107" s="547"/>
      <c r="OYE107" s="547"/>
      <c r="OYF107" s="547"/>
      <c r="OYG107" s="547"/>
      <c r="OYH107" s="547"/>
      <c r="OYI107" s="547"/>
      <c r="OYJ107" s="547"/>
      <c r="OYK107" s="547"/>
      <c r="OYL107" s="547"/>
      <c r="OYM107" s="547"/>
      <c r="OYN107" s="547"/>
      <c r="OYO107" s="547"/>
      <c r="OYP107" s="547"/>
      <c r="OYQ107" s="547"/>
      <c r="OYR107" s="548"/>
      <c r="OYS107" s="547"/>
      <c r="OYT107" s="547"/>
      <c r="OYU107" s="547"/>
      <c r="OYV107" s="547"/>
      <c r="OYW107" s="547"/>
      <c r="OYX107" s="547"/>
      <c r="OYY107" s="547"/>
      <c r="OYZ107" s="547"/>
      <c r="OZA107" s="547"/>
      <c r="OZB107" s="547"/>
      <c r="OZC107" s="547"/>
      <c r="OZD107" s="547"/>
      <c r="OZE107" s="547"/>
      <c r="OZF107" s="547"/>
      <c r="OZG107" s="547"/>
      <c r="OZH107" s="548"/>
      <c r="OZI107" s="547"/>
      <c r="OZJ107" s="547"/>
      <c r="OZK107" s="547"/>
      <c r="OZL107" s="547"/>
      <c r="OZM107" s="547"/>
      <c r="OZN107" s="547"/>
      <c r="OZO107" s="547"/>
      <c r="OZP107" s="547"/>
      <c r="OZQ107" s="547"/>
      <c r="OZR107" s="547"/>
      <c r="OZS107" s="547"/>
      <c r="OZT107" s="547"/>
      <c r="OZU107" s="547"/>
      <c r="OZV107" s="547"/>
      <c r="OZW107" s="547"/>
      <c r="OZX107" s="548"/>
      <c r="OZY107" s="547"/>
      <c r="OZZ107" s="547"/>
      <c r="PAA107" s="547"/>
      <c r="PAB107" s="547"/>
      <c r="PAC107" s="547"/>
      <c r="PAD107" s="547"/>
      <c r="PAE107" s="547"/>
      <c r="PAF107" s="547"/>
      <c r="PAG107" s="547"/>
      <c r="PAH107" s="547"/>
      <c r="PAI107" s="547"/>
      <c r="PAJ107" s="547"/>
      <c r="PAK107" s="547"/>
      <c r="PAL107" s="547"/>
      <c r="PAM107" s="547"/>
      <c r="PAN107" s="548"/>
      <c r="PAO107" s="547"/>
      <c r="PAP107" s="547"/>
      <c r="PAQ107" s="547"/>
      <c r="PAR107" s="547"/>
      <c r="PAS107" s="547"/>
      <c r="PAT107" s="547"/>
      <c r="PAU107" s="547"/>
      <c r="PAV107" s="547"/>
      <c r="PAW107" s="547"/>
      <c r="PAX107" s="547"/>
      <c r="PAY107" s="547"/>
      <c r="PAZ107" s="547"/>
      <c r="PBA107" s="547"/>
      <c r="PBB107" s="547"/>
      <c r="PBC107" s="547"/>
      <c r="PBD107" s="548"/>
      <c r="PBE107" s="547"/>
      <c r="PBF107" s="547"/>
      <c r="PBG107" s="547"/>
      <c r="PBH107" s="547"/>
      <c r="PBI107" s="547"/>
      <c r="PBJ107" s="547"/>
      <c r="PBK107" s="547"/>
      <c r="PBL107" s="547"/>
      <c r="PBM107" s="547"/>
      <c r="PBN107" s="547"/>
      <c r="PBO107" s="547"/>
      <c r="PBP107" s="547"/>
      <c r="PBQ107" s="547"/>
      <c r="PBR107" s="547"/>
      <c r="PBS107" s="547"/>
      <c r="PBT107" s="548"/>
      <c r="PBU107" s="547"/>
      <c r="PBV107" s="547"/>
      <c r="PBW107" s="547"/>
      <c r="PBX107" s="547"/>
      <c r="PBY107" s="547"/>
      <c r="PBZ107" s="547"/>
      <c r="PCA107" s="547"/>
      <c r="PCB107" s="547"/>
      <c r="PCC107" s="547"/>
      <c r="PCD107" s="547"/>
      <c r="PCE107" s="547"/>
      <c r="PCF107" s="547"/>
      <c r="PCG107" s="547"/>
      <c r="PCH107" s="547"/>
      <c r="PCI107" s="547"/>
      <c r="PCJ107" s="548"/>
      <c r="PCK107" s="547"/>
      <c r="PCL107" s="547"/>
      <c r="PCM107" s="547"/>
      <c r="PCN107" s="547"/>
      <c r="PCO107" s="547"/>
      <c r="PCP107" s="547"/>
      <c r="PCQ107" s="547"/>
      <c r="PCR107" s="547"/>
      <c r="PCS107" s="547"/>
      <c r="PCT107" s="547"/>
      <c r="PCU107" s="547"/>
      <c r="PCV107" s="547"/>
      <c r="PCW107" s="547"/>
      <c r="PCX107" s="547"/>
      <c r="PCY107" s="547"/>
      <c r="PCZ107" s="548"/>
      <c r="PDA107" s="547"/>
      <c r="PDB107" s="547"/>
      <c r="PDC107" s="547"/>
      <c r="PDD107" s="547"/>
      <c r="PDE107" s="547"/>
      <c r="PDF107" s="547"/>
      <c r="PDG107" s="547"/>
      <c r="PDH107" s="547"/>
      <c r="PDI107" s="547"/>
      <c r="PDJ107" s="547"/>
      <c r="PDK107" s="547"/>
      <c r="PDL107" s="547"/>
      <c r="PDM107" s="547"/>
      <c r="PDN107" s="547"/>
      <c r="PDO107" s="547"/>
      <c r="PDP107" s="548"/>
      <c r="PDQ107" s="547"/>
      <c r="PDR107" s="547"/>
      <c r="PDS107" s="547"/>
      <c r="PDT107" s="547"/>
      <c r="PDU107" s="547"/>
      <c r="PDV107" s="547"/>
      <c r="PDW107" s="547"/>
      <c r="PDX107" s="547"/>
      <c r="PDY107" s="547"/>
      <c r="PDZ107" s="547"/>
      <c r="PEA107" s="547"/>
      <c r="PEB107" s="547"/>
      <c r="PEC107" s="547"/>
      <c r="PED107" s="547"/>
      <c r="PEE107" s="547"/>
      <c r="PEF107" s="548"/>
      <c r="PEG107" s="547"/>
      <c r="PEH107" s="547"/>
      <c r="PEI107" s="547"/>
      <c r="PEJ107" s="547"/>
      <c r="PEK107" s="547"/>
      <c r="PEL107" s="547"/>
      <c r="PEM107" s="547"/>
      <c r="PEN107" s="547"/>
      <c r="PEO107" s="547"/>
      <c r="PEP107" s="547"/>
      <c r="PEQ107" s="547"/>
      <c r="PER107" s="547"/>
      <c r="PES107" s="547"/>
      <c r="PET107" s="547"/>
      <c r="PEU107" s="547"/>
      <c r="PEV107" s="548"/>
      <c r="PEW107" s="547"/>
      <c r="PEX107" s="547"/>
      <c r="PEY107" s="547"/>
      <c r="PEZ107" s="547"/>
      <c r="PFA107" s="547"/>
      <c r="PFB107" s="547"/>
      <c r="PFC107" s="547"/>
      <c r="PFD107" s="547"/>
      <c r="PFE107" s="547"/>
      <c r="PFF107" s="547"/>
      <c r="PFG107" s="547"/>
      <c r="PFH107" s="547"/>
      <c r="PFI107" s="547"/>
      <c r="PFJ107" s="547"/>
      <c r="PFK107" s="547"/>
      <c r="PFL107" s="548"/>
      <c r="PFM107" s="547"/>
      <c r="PFN107" s="547"/>
      <c r="PFO107" s="547"/>
      <c r="PFP107" s="547"/>
      <c r="PFQ107" s="547"/>
      <c r="PFR107" s="547"/>
      <c r="PFS107" s="547"/>
      <c r="PFT107" s="547"/>
      <c r="PFU107" s="547"/>
      <c r="PFV107" s="547"/>
      <c r="PFW107" s="547"/>
      <c r="PFX107" s="547"/>
      <c r="PFY107" s="547"/>
      <c r="PFZ107" s="547"/>
      <c r="PGA107" s="547"/>
      <c r="PGB107" s="548"/>
      <c r="PGC107" s="547"/>
      <c r="PGD107" s="547"/>
      <c r="PGE107" s="547"/>
      <c r="PGF107" s="547"/>
      <c r="PGG107" s="547"/>
      <c r="PGH107" s="547"/>
      <c r="PGI107" s="547"/>
      <c r="PGJ107" s="547"/>
      <c r="PGK107" s="547"/>
      <c r="PGL107" s="547"/>
      <c r="PGM107" s="547"/>
      <c r="PGN107" s="547"/>
      <c r="PGO107" s="547"/>
      <c r="PGP107" s="547"/>
      <c r="PGQ107" s="547"/>
      <c r="PGR107" s="548"/>
      <c r="PGS107" s="547"/>
      <c r="PGT107" s="547"/>
      <c r="PGU107" s="547"/>
      <c r="PGV107" s="547"/>
      <c r="PGW107" s="547"/>
      <c r="PGX107" s="547"/>
      <c r="PGY107" s="547"/>
      <c r="PGZ107" s="547"/>
      <c r="PHA107" s="547"/>
      <c r="PHB107" s="547"/>
      <c r="PHC107" s="547"/>
      <c r="PHD107" s="547"/>
      <c r="PHE107" s="547"/>
      <c r="PHF107" s="547"/>
      <c r="PHG107" s="547"/>
      <c r="PHH107" s="548"/>
      <c r="PHI107" s="547"/>
      <c r="PHJ107" s="547"/>
      <c r="PHK107" s="547"/>
      <c r="PHL107" s="547"/>
      <c r="PHM107" s="547"/>
      <c r="PHN107" s="547"/>
      <c r="PHO107" s="547"/>
      <c r="PHP107" s="547"/>
      <c r="PHQ107" s="547"/>
      <c r="PHR107" s="547"/>
      <c r="PHS107" s="547"/>
      <c r="PHT107" s="547"/>
      <c r="PHU107" s="547"/>
      <c r="PHV107" s="547"/>
      <c r="PHW107" s="547"/>
      <c r="PHX107" s="548"/>
      <c r="PHY107" s="547"/>
      <c r="PHZ107" s="547"/>
      <c r="PIA107" s="547"/>
      <c r="PIB107" s="547"/>
      <c r="PIC107" s="547"/>
      <c r="PID107" s="547"/>
      <c r="PIE107" s="547"/>
      <c r="PIF107" s="547"/>
      <c r="PIG107" s="547"/>
      <c r="PIH107" s="547"/>
      <c r="PII107" s="547"/>
      <c r="PIJ107" s="547"/>
      <c r="PIK107" s="547"/>
      <c r="PIL107" s="547"/>
      <c r="PIM107" s="547"/>
      <c r="PIN107" s="548"/>
      <c r="PIO107" s="547"/>
      <c r="PIP107" s="547"/>
      <c r="PIQ107" s="547"/>
      <c r="PIR107" s="547"/>
      <c r="PIS107" s="547"/>
      <c r="PIT107" s="547"/>
      <c r="PIU107" s="547"/>
      <c r="PIV107" s="547"/>
      <c r="PIW107" s="547"/>
      <c r="PIX107" s="547"/>
      <c r="PIY107" s="547"/>
      <c r="PIZ107" s="547"/>
      <c r="PJA107" s="547"/>
      <c r="PJB107" s="547"/>
      <c r="PJC107" s="547"/>
      <c r="PJD107" s="548"/>
      <c r="PJE107" s="547"/>
      <c r="PJF107" s="547"/>
      <c r="PJG107" s="547"/>
      <c r="PJH107" s="547"/>
      <c r="PJI107" s="547"/>
      <c r="PJJ107" s="547"/>
      <c r="PJK107" s="547"/>
      <c r="PJL107" s="547"/>
      <c r="PJM107" s="547"/>
      <c r="PJN107" s="547"/>
      <c r="PJO107" s="547"/>
      <c r="PJP107" s="547"/>
      <c r="PJQ107" s="547"/>
      <c r="PJR107" s="547"/>
      <c r="PJS107" s="547"/>
      <c r="PJT107" s="548"/>
      <c r="PJU107" s="547"/>
      <c r="PJV107" s="547"/>
      <c r="PJW107" s="547"/>
      <c r="PJX107" s="547"/>
      <c r="PJY107" s="547"/>
      <c r="PJZ107" s="547"/>
      <c r="PKA107" s="547"/>
      <c r="PKB107" s="547"/>
      <c r="PKC107" s="547"/>
      <c r="PKD107" s="547"/>
      <c r="PKE107" s="547"/>
      <c r="PKF107" s="547"/>
      <c r="PKG107" s="547"/>
      <c r="PKH107" s="547"/>
      <c r="PKI107" s="547"/>
      <c r="PKJ107" s="548"/>
      <c r="PKK107" s="547"/>
      <c r="PKL107" s="547"/>
      <c r="PKM107" s="547"/>
      <c r="PKN107" s="547"/>
      <c r="PKO107" s="547"/>
      <c r="PKP107" s="547"/>
      <c r="PKQ107" s="547"/>
      <c r="PKR107" s="547"/>
      <c r="PKS107" s="547"/>
      <c r="PKT107" s="547"/>
      <c r="PKU107" s="547"/>
      <c r="PKV107" s="547"/>
      <c r="PKW107" s="547"/>
      <c r="PKX107" s="547"/>
      <c r="PKY107" s="547"/>
      <c r="PKZ107" s="548"/>
      <c r="PLA107" s="547"/>
      <c r="PLB107" s="547"/>
      <c r="PLC107" s="547"/>
      <c r="PLD107" s="547"/>
      <c r="PLE107" s="547"/>
      <c r="PLF107" s="547"/>
      <c r="PLG107" s="547"/>
      <c r="PLH107" s="547"/>
      <c r="PLI107" s="547"/>
      <c r="PLJ107" s="547"/>
      <c r="PLK107" s="547"/>
      <c r="PLL107" s="547"/>
      <c r="PLM107" s="547"/>
      <c r="PLN107" s="547"/>
      <c r="PLO107" s="547"/>
      <c r="PLP107" s="548"/>
      <c r="PLQ107" s="547"/>
      <c r="PLR107" s="547"/>
      <c r="PLS107" s="547"/>
      <c r="PLT107" s="547"/>
      <c r="PLU107" s="547"/>
      <c r="PLV107" s="547"/>
      <c r="PLW107" s="547"/>
      <c r="PLX107" s="547"/>
      <c r="PLY107" s="547"/>
      <c r="PLZ107" s="547"/>
      <c r="PMA107" s="547"/>
      <c r="PMB107" s="547"/>
      <c r="PMC107" s="547"/>
      <c r="PMD107" s="547"/>
      <c r="PME107" s="547"/>
      <c r="PMF107" s="548"/>
      <c r="PMG107" s="547"/>
      <c r="PMH107" s="547"/>
      <c r="PMI107" s="547"/>
      <c r="PMJ107" s="547"/>
      <c r="PMK107" s="547"/>
      <c r="PML107" s="547"/>
      <c r="PMM107" s="547"/>
      <c r="PMN107" s="547"/>
      <c r="PMO107" s="547"/>
      <c r="PMP107" s="547"/>
      <c r="PMQ107" s="547"/>
      <c r="PMR107" s="547"/>
      <c r="PMS107" s="547"/>
      <c r="PMT107" s="547"/>
      <c r="PMU107" s="547"/>
      <c r="PMV107" s="548"/>
      <c r="PMW107" s="547"/>
      <c r="PMX107" s="547"/>
      <c r="PMY107" s="547"/>
      <c r="PMZ107" s="547"/>
      <c r="PNA107" s="547"/>
      <c r="PNB107" s="547"/>
      <c r="PNC107" s="547"/>
      <c r="PND107" s="547"/>
      <c r="PNE107" s="547"/>
      <c r="PNF107" s="547"/>
      <c r="PNG107" s="547"/>
      <c r="PNH107" s="547"/>
      <c r="PNI107" s="547"/>
      <c r="PNJ107" s="547"/>
      <c r="PNK107" s="547"/>
      <c r="PNL107" s="548"/>
      <c r="PNM107" s="547"/>
      <c r="PNN107" s="547"/>
      <c r="PNO107" s="547"/>
      <c r="PNP107" s="547"/>
      <c r="PNQ107" s="547"/>
      <c r="PNR107" s="547"/>
      <c r="PNS107" s="547"/>
      <c r="PNT107" s="547"/>
      <c r="PNU107" s="547"/>
      <c r="PNV107" s="547"/>
      <c r="PNW107" s="547"/>
      <c r="PNX107" s="547"/>
      <c r="PNY107" s="547"/>
      <c r="PNZ107" s="547"/>
      <c r="POA107" s="547"/>
      <c r="POB107" s="548"/>
      <c r="POC107" s="547"/>
      <c r="POD107" s="547"/>
      <c r="POE107" s="547"/>
      <c r="POF107" s="547"/>
      <c r="POG107" s="547"/>
      <c r="POH107" s="547"/>
      <c r="POI107" s="547"/>
      <c r="POJ107" s="547"/>
      <c r="POK107" s="547"/>
      <c r="POL107" s="547"/>
      <c r="POM107" s="547"/>
      <c r="PON107" s="547"/>
      <c r="POO107" s="547"/>
      <c r="POP107" s="547"/>
      <c r="POQ107" s="547"/>
      <c r="POR107" s="548"/>
      <c r="POS107" s="547"/>
      <c r="POT107" s="547"/>
      <c r="POU107" s="547"/>
      <c r="POV107" s="547"/>
      <c r="POW107" s="547"/>
      <c r="POX107" s="547"/>
      <c r="POY107" s="547"/>
      <c r="POZ107" s="547"/>
      <c r="PPA107" s="547"/>
      <c r="PPB107" s="547"/>
      <c r="PPC107" s="547"/>
      <c r="PPD107" s="547"/>
      <c r="PPE107" s="547"/>
      <c r="PPF107" s="547"/>
      <c r="PPG107" s="547"/>
      <c r="PPH107" s="548"/>
      <c r="PPI107" s="547"/>
      <c r="PPJ107" s="547"/>
      <c r="PPK107" s="547"/>
      <c r="PPL107" s="547"/>
      <c r="PPM107" s="547"/>
      <c r="PPN107" s="547"/>
      <c r="PPO107" s="547"/>
      <c r="PPP107" s="547"/>
      <c r="PPQ107" s="547"/>
      <c r="PPR107" s="547"/>
      <c r="PPS107" s="547"/>
      <c r="PPT107" s="547"/>
      <c r="PPU107" s="547"/>
      <c r="PPV107" s="547"/>
      <c r="PPW107" s="547"/>
      <c r="PPX107" s="548"/>
      <c r="PPY107" s="547"/>
      <c r="PPZ107" s="547"/>
      <c r="PQA107" s="547"/>
      <c r="PQB107" s="547"/>
      <c r="PQC107" s="547"/>
      <c r="PQD107" s="547"/>
      <c r="PQE107" s="547"/>
      <c r="PQF107" s="547"/>
      <c r="PQG107" s="547"/>
      <c r="PQH107" s="547"/>
      <c r="PQI107" s="547"/>
      <c r="PQJ107" s="547"/>
      <c r="PQK107" s="547"/>
      <c r="PQL107" s="547"/>
      <c r="PQM107" s="547"/>
      <c r="PQN107" s="548"/>
      <c r="PQO107" s="547"/>
      <c r="PQP107" s="547"/>
      <c r="PQQ107" s="547"/>
      <c r="PQR107" s="547"/>
      <c r="PQS107" s="547"/>
      <c r="PQT107" s="547"/>
      <c r="PQU107" s="547"/>
      <c r="PQV107" s="547"/>
      <c r="PQW107" s="547"/>
      <c r="PQX107" s="547"/>
      <c r="PQY107" s="547"/>
      <c r="PQZ107" s="547"/>
      <c r="PRA107" s="547"/>
      <c r="PRB107" s="547"/>
      <c r="PRC107" s="547"/>
      <c r="PRD107" s="548"/>
      <c r="PRE107" s="547"/>
      <c r="PRF107" s="547"/>
      <c r="PRG107" s="547"/>
      <c r="PRH107" s="547"/>
      <c r="PRI107" s="547"/>
      <c r="PRJ107" s="547"/>
      <c r="PRK107" s="547"/>
      <c r="PRL107" s="547"/>
      <c r="PRM107" s="547"/>
      <c r="PRN107" s="547"/>
      <c r="PRO107" s="547"/>
      <c r="PRP107" s="547"/>
      <c r="PRQ107" s="547"/>
      <c r="PRR107" s="547"/>
      <c r="PRS107" s="547"/>
      <c r="PRT107" s="548"/>
      <c r="PRU107" s="547"/>
      <c r="PRV107" s="547"/>
      <c r="PRW107" s="547"/>
      <c r="PRX107" s="547"/>
      <c r="PRY107" s="547"/>
      <c r="PRZ107" s="547"/>
      <c r="PSA107" s="547"/>
      <c r="PSB107" s="547"/>
      <c r="PSC107" s="547"/>
      <c r="PSD107" s="547"/>
      <c r="PSE107" s="547"/>
      <c r="PSF107" s="547"/>
      <c r="PSG107" s="547"/>
      <c r="PSH107" s="547"/>
      <c r="PSI107" s="547"/>
      <c r="PSJ107" s="548"/>
      <c r="PSK107" s="547"/>
      <c r="PSL107" s="547"/>
      <c r="PSM107" s="547"/>
      <c r="PSN107" s="547"/>
      <c r="PSO107" s="547"/>
      <c r="PSP107" s="547"/>
      <c r="PSQ107" s="547"/>
      <c r="PSR107" s="547"/>
      <c r="PSS107" s="547"/>
      <c r="PST107" s="547"/>
      <c r="PSU107" s="547"/>
      <c r="PSV107" s="547"/>
      <c r="PSW107" s="547"/>
      <c r="PSX107" s="547"/>
      <c r="PSY107" s="547"/>
      <c r="PSZ107" s="548"/>
      <c r="PTA107" s="547"/>
      <c r="PTB107" s="547"/>
      <c r="PTC107" s="547"/>
      <c r="PTD107" s="547"/>
      <c r="PTE107" s="547"/>
      <c r="PTF107" s="547"/>
      <c r="PTG107" s="547"/>
      <c r="PTH107" s="547"/>
      <c r="PTI107" s="547"/>
      <c r="PTJ107" s="547"/>
      <c r="PTK107" s="547"/>
      <c r="PTL107" s="547"/>
      <c r="PTM107" s="547"/>
      <c r="PTN107" s="547"/>
      <c r="PTO107" s="547"/>
      <c r="PTP107" s="548"/>
      <c r="PTQ107" s="547"/>
      <c r="PTR107" s="547"/>
      <c r="PTS107" s="547"/>
      <c r="PTT107" s="547"/>
      <c r="PTU107" s="547"/>
      <c r="PTV107" s="547"/>
      <c r="PTW107" s="547"/>
      <c r="PTX107" s="547"/>
      <c r="PTY107" s="547"/>
      <c r="PTZ107" s="547"/>
      <c r="PUA107" s="547"/>
      <c r="PUB107" s="547"/>
      <c r="PUC107" s="547"/>
      <c r="PUD107" s="547"/>
      <c r="PUE107" s="547"/>
      <c r="PUF107" s="548"/>
      <c r="PUG107" s="547"/>
      <c r="PUH107" s="547"/>
      <c r="PUI107" s="547"/>
      <c r="PUJ107" s="547"/>
      <c r="PUK107" s="547"/>
      <c r="PUL107" s="547"/>
      <c r="PUM107" s="547"/>
      <c r="PUN107" s="547"/>
      <c r="PUO107" s="547"/>
      <c r="PUP107" s="547"/>
      <c r="PUQ107" s="547"/>
      <c r="PUR107" s="547"/>
      <c r="PUS107" s="547"/>
      <c r="PUT107" s="547"/>
      <c r="PUU107" s="547"/>
      <c r="PUV107" s="548"/>
      <c r="PUW107" s="547"/>
      <c r="PUX107" s="547"/>
      <c r="PUY107" s="547"/>
      <c r="PUZ107" s="547"/>
      <c r="PVA107" s="547"/>
      <c r="PVB107" s="547"/>
      <c r="PVC107" s="547"/>
      <c r="PVD107" s="547"/>
      <c r="PVE107" s="547"/>
      <c r="PVF107" s="547"/>
      <c r="PVG107" s="547"/>
      <c r="PVH107" s="547"/>
      <c r="PVI107" s="547"/>
      <c r="PVJ107" s="547"/>
      <c r="PVK107" s="547"/>
      <c r="PVL107" s="548"/>
      <c r="PVM107" s="547"/>
      <c r="PVN107" s="547"/>
      <c r="PVO107" s="547"/>
      <c r="PVP107" s="547"/>
      <c r="PVQ107" s="547"/>
      <c r="PVR107" s="547"/>
      <c r="PVS107" s="547"/>
      <c r="PVT107" s="547"/>
      <c r="PVU107" s="547"/>
      <c r="PVV107" s="547"/>
      <c r="PVW107" s="547"/>
      <c r="PVX107" s="547"/>
      <c r="PVY107" s="547"/>
      <c r="PVZ107" s="547"/>
      <c r="PWA107" s="547"/>
      <c r="PWB107" s="548"/>
      <c r="PWC107" s="547"/>
      <c r="PWD107" s="547"/>
      <c r="PWE107" s="547"/>
      <c r="PWF107" s="547"/>
      <c r="PWG107" s="547"/>
      <c r="PWH107" s="547"/>
      <c r="PWI107" s="547"/>
      <c r="PWJ107" s="547"/>
      <c r="PWK107" s="547"/>
      <c r="PWL107" s="547"/>
      <c r="PWM107" s="547"/>
      <c r="PWN107" s="547"/>
      <c r="PWO107" s="547"/>
      <c r="PWP107" s="547"/>
      <c r="PWQ107" s="547"/>
      <c r="PWR107" s="548"/>
      <c r="PWS107" s="547"/>
      <c r="PWT107" s="547"/>
      <c r="PWU107" s="547"/>
      <c r="PWV107" s="547"/>
      <c r="PWW107" s="547"/>
      <c r="PWX107" s="547"/>
      <c r="PWY107" s="547"/>
      <c r="PWZ107" s="547"/>
      <c r="PXA107" s="547"/>
      <c r="PXB107" s="547"/>
      <c r="PXC107" s="547"/>
      <c r="PXD107" s="547"/>
      <c r="PXE107" s="547"/>
      <c r="PXF107" s="547"/>
      <c r="PXG107" s="547"/>
      <c r="PXH107" s="548"/>
      <c r="PXI107" s="547"/>
      <c r="PXJ107" s="547"/>
      <c r="PXK107" s="547"/>
      <c r="PXL107" s="547"/>
      <c r="PXM107" s="547"/>
      <c r="PXN107" s="547"/>
      <c r="PXO107" s="547"/>
      <c r="PXP107" s="547"/>
      <c r="PXQ107" s="547"/>
      <c r="PXR107" s="547"/>
      <c r="PXS107" s="547"/>
      <c r="PXT107" s="547"/>
      <c r="PXU107" s="547"/>
      <c r="PXV107" s="547"/>
      <c r="PXW107" s="547"/>
      <c r="PXX107" s="548"/>
      <c r="PXY107" s="547"/>
      <c r="PXZ107" s="547"/>
      <c r="PYA107" s="547"/>
      <c r="PYB107" s="547"/>
      <c r="PYC107" s="547"/>
      <c r="PYD107" s="547"/>
      <c r="PYE107" s="547"/>
      <c r="PYF107" s="547"/>
      <c r="PYG107" s="547"/>
      <c r="PYH107" s="547"/>
      <c r="PYI107" s="547"/>
      <c r="PYJ107" s="547"/>
      <c r="PYK107" s="547"/>
      <c r="PYL107" s="547"/>
      <c r="PYM107" s="547"/>
      <c r="PYN107" s="548"/>
      <c r="PYO107" s="547"/>
      <c r="PYP107" s="547"/>
      <c r="PYQ107" s="547"/>
      <c r="PYR107" s="547"/>
      <c r="PYS107" s="547"/>
      <c r="PYT107" s="547"/>
      <c r="PYU107" s="547"/>
      <c r="PYV107" s="547"/>
      <c r="PYW107" s="547"/>
      <c r="PYX107" s="547"/>
      <c r="PYY107" s="547"/>
      <c r="PYZ107" s="547"/>
      <c r="PZA107" s="547"/>
      <c r="PZB107" s="547"/>
      <c r="PZC107" s="547"/>
      <c r="PZD107" s="548"/>
      <c r="PZE107" s="547"/>
      <c r="PZF107" s="547"/>
      <c r="PZG107" s="547"/>
      <c r="PZH107" s="547"/>
      <c r="PZI107" s="547"/>
      <c r="PZJ107" s="547"/>
      <c r="PZK107" s="547"/>
      <c r="PZL107" s="547"/>
      <c r="PZM107" s="547"/>
      <c r="PZN107" s="547"/>
      <c r="PZO107" s="547"/>
      <c r="PZP107" s="547"/>
      <c r="PZQ107" s="547"/>
      <c r="PZR107" s="547"/>
      <c r="PZS107" s="547"/>
      <c r="PZT107" s="548"/>
      <c r="PZU107" s="547"/>
      <c r="PZV107" s="547"/>
      <c r="PZW107" s="547"/>
      <c r="PZX107" s="547"/>
      <c r="PZY107" s="547"/>
      <c r="PZZ107" s="547"/>
      <c r="QAA107" s="547"/>
      <c r="QAB107" s="547"/>
      <c r="QAC107" s="547"/>
      <c r="QAD107" s="547"/>
      <c r="QAE107" s="547"/>
      <c r="QAF107" s="547"/>
      <c r="QAG107" s="547"/>
      <c r="QAH107" s="547"/>
      <c r="QAI107" s="547"/>
      <c r="QAJ107" s="548"/>
      <c r="QAK107" s="547"/>
      <c r="QAL107" s="547"/>
      <c r="QAM107" s="547"/>
      <c r="QAN107" s="547"/>
      <c r="QAO107" s="547"/>
      <c r="QAP107" s="547"/>
      <c r="QAQ107" s="547"/>
      <c r="QAR107" s="547"/>
      <c r="QAS107" s="547"/>
      <c r="QAT107" s="547"/>
      <c r="QAU107" s="547"/>
      <c r="QAV107" s="547"/>
      <c r="QAW107" s="547"/>
      <c r="QAX107" s="547"/>
      <c r="QAY107" s="547"/>
      <c r="QAZ107" s="548"/>
      <c r="QBA107" s="547"/>
      <c r="QBB107" s="547"/>
      <c r="QBC107" s="547"/>
      <c r="QBD107" s="547"/>
      <c r="QBE107" s="547"/>
      <c r="QBF107" s="547"/>
      <c r="QBG107" s="547"/>
      <c r="QBH107" s="547"/>
      <c r="QBI107" s="547"/>
      <c r="QBJ107" s="547"/>
      <c r="QBK107" s="547"/>
      <c r="QBL107" s="547"/>
      <c r="QBM107" s="547"/>
      <c r="QBN107" s="547"/>
      <c r="QBO107" s="547"/>
      <c r="QBP107" s="548"/>
      <c r="QBQ107" s="547"/>
      <c r="QBR107" s="547"/>
      <c r="QBS107" s="547"/>
      <c r="QBT107" s="547"/>
      <c r="QBU107" s="547"/>
      <c r="QBV107" s="547"/>
      <c r="QBW107" s="547"/>
      <c r="QBX107" s="547"/>
      <c r="QBY107" s="547"/>
      <c r="QBZ107" s="547"/>
      <c r="QCA107" s="547"/>
      <c r="QCB107" s="547"/>
      <c r="QCC107" s="547"/>
      <c r="QCD107" s="547"/>
      <c r="QCE107" s="547"/>
      <c r="QCF107" s="548"/>
      <c r="QCG107" s="547"/>
      <c r="QCH107" s="547"/>
      <c r="QCI107" s="547"/>
      <c r="QCJ107" s="547"/>
      <c r="QCK107" s="547"/>
      <c r="QCL107" s="547"/>
      <c r="QCM107" s="547"/>
      <c r="QCN107" s="547"/>
      <c r="QCO107" s="547"/>
      <c r="QCP107" s="547"/>
      <c r="QCQ107" s="547"/>
      <c r="QCR107" s="547"/>
      <c r="QCS107" s="547"/>
      <c r="QCT107" s="547"/>
      <c r="QCU107" s="547"/>
      <c r="QCV107" s="548"/>
      <c r="QCW107" s="547"/>
      <c r="QCX107" s="547"/>
      <c r="QCY107" s="547"/>
      <c r="QCZ107" s="547"/>
      <c r="QDA107" s="547"/>
      <c r="QDB107" s="547"/>
      <c r="QDC107" s="547"/>
      <c r="QDD107" s="547"/>
      <c r="QDE107" s="547"/>
      <c r="QDF107" s="547"/>
      <c r="QDG107" s="547"/>
      <c r="QDH107" s="547"/>
      <c r="QDI107" s="547"/>
      <c r="QDJ107" s="547"/>
      <c r="QDK107" s="547"/>
      <c r="QDL107" s="548"/>
      <c r="QDM107" s="547"/>
      <c r="QDN107" s="547"/>
      <c r="QDO107" s="547"/>
      <c r="QDP107" s="547"/>
      <c r="QDQ107" s="547"/>
      <c r="QDR107" s="547"/>
      <c r="QDS107" s="547"/>
      <c r="QDT107" s="547"/>
      <c r="QDU107" s="547"/>
      <c r="QDV107" s="547"/>
      <c r="QDW107" s="547"/>
      <c r="QDX107" s="547"/>
      <c r="QDY107" s="547"/>
      <c r="QDZ107" s="547"/>
      <c r="QEA107" s="547"/>
      <c r="QEB107" s="548"/>
      <c r="QEC107" s="547"/>
      <c r="QED107" s="547"/>
      <c r="QEE107" s="547"/>
      <c r="QEF107" s="547"/>
      <c r="QEG107" s="547"/>
      <c r="QEH107" s="547"/>
      <c r="QEI107" s="547"/>
      <c r="QEJ107" s="547"/>
      <c r="QEK107" s="547"/>
      <c r="QEL107" s="547"/>
      <c r="QEM107" s="547"/>
      <c r="QEN107" s="547"/>
      <c r="QEO107" s="547"/>
      <c r="QEP107" s="547"/>
      <c r="QEQ107" s="547"/>
      <c r="QER107" s="548"/>
      <c r="QES107" s="547"/>
      <c r="QET107" s="547"/>
      <c r="QEU107" s="547"/>
      <c r="QEV107" s="547"/>
      <c r="QEW107" s="547"/>
      <c r="QEX107" s="547"/>
      <c r="QEY107" s="547"/>
      <c r="QEZ107" s="547"/>
      <c r="QFA107" s="547"/>
      <c r="QFB107" s="547"/>
      <c r="QFC107" s="547"/>
      <c r="QFD107" s="547"/>
      <c r="QFE107" s="547"/>
      <c r="QFF107" s="547"/>
      <c r="QFG107" s="547"/>
      <c r="QFH107" s="548"/>
      <c r="QFI107" s="547"/>
      <c r="QFJ107" s="547"/>
      <c r="QFK107" s="547"/>
      <c r="QFL107" s="547"/>
      <c r="QFM107" s="547"/>
      <c r="QFN107" s="547"/>
      <c r="QFO107" s="547"/>
      <c r="QFP107" s="547"/>
      <c r="QFQ107" s="547"/>
      <c r="QFR107" s="547"/>
      <c r="QFS107" s="547"/>
      <c r="QFT107" s="547"/>
      <c r="QFU107" s="547"/>
      <c r="QFV107" s="547"/>
      <c r="QFW107" s="547"/>
      <c r="QFX107" s="548"/>
      <c r="QFY107" s="547"/>
      <c r="QFZ107" s="547"/>
      <c r="QGA107" s="547"/>
      <c r="QGB107" s="547"/>
      <c r="QGC107" s="547"/>
      <c r="QGD107" s="547"/>
      <c r="QGE107" s="547"/>
      <c r="QGF107" s="547"/>
      <c r="QGG107" s="547"/>
      <c r="QGH107" s="547"/>
      <c r="QGI107" s="547"/>
      <c r="QGJ107" s="547"/>
      <c r="QGK107" s="547"/>
      <c r="QGL107" s="547"/>
      <c r="QGM107" s="547"/>
      <c r="QGN107" s="548"/>
      <c r="QGO107" s="547"/>
      <c r="QGP107" s="547"/>
      <c r="QGQ107" s="547"/>
      <c r="QGR107" s="547"/>
      <c r="QGS107" s="547"/>
      <c r="QGT107" s="547"/>
      <c r="QGU107" s="547"/>
      <c r="QGV107" s="547"/>
      <c r="QGW107" s="547"/>
      <c r="QGX107" s="547"/>
      <c r="QGY107" s="547"/>
      <c r="QGZ107" s="547"/>
      <c r="QHA107" s="547"/>
      <c r="QHB107" s="547"/>
      <c r="QHC107" s="547"/>
      <c r="QHD107" s="548"/>
      <c r="QHE107" s="547"/>
      <c r="QHF107" s="547"/>
      <c r="QHG107" s="547"/>
      <c r="QHH107" s="547"/>
      <c r="QHI107" s="547"/>
      <c r="QHJ107" s="547"/>
      <c r="QHK107" s="547"/>
      <c r="QHL107" s="547"/>
      <c r="QHM107" s="547"/>
      <c r="QHN107" s="547"/>
      <c r="QHO107" s="547"/>
      <c r="QHP107" s="547"/>
      <c r="QHQ107" s="547"/>
      <c r="QHR107" s="547"/>
      <c r="QHS107" s="547"/>
      <c r="QHT107" s="548"/>
      <c r="QHU107" s="547"/>
      <c r="QHV107" s="547"/>
      <c r="QHW107" s="547"/>
      <c r="QHX107" s="547"/>
      <c r="QHY107" s="547"/>
      <c r="QHZ107" s="547"/>
      <c r="QIA107" s="547"/>
      <c r="QIB107" s="547"/>
      <c r="QIC107" s="547"/>
      <c r="QID107" s="547"/>
      <c r="QIE107" s="547"/>
      <c r="QIF107" s="547"/>
      <c r="QIG107" s="547"/>
      <c r="QIH107" s="547"/>
      <c r="QII107" s="547"/>
      <c r="QIJ107" s="548"/>
      <c r="QIK107" s="547"/>
      <c r="QIL107" s="547"/>
      <c r="QIM107" s="547"/>
      <c r="QIN107" s="547"/>
      <c r="QIO107" s="547"/>
      <c r="QIP107" s="547"/>
      <c r="QIQ107" s="547"/>
      <c r="QIR107" s="547"/>
      <c r="QIS107" s="547"/>
      <c r="QIT107" s="547"/>
      <c r="QIU107" s="547"/>
      <c r="QIV107" s="547"/>
      <c r="QIW107" s="547"/>
      <c r="QIX107" s="547"/>
      <c r="QIY107" s="547"/>
      <c r="QIZ107" s="548"/>
      <c r="QJA107" s="547"/>
      <c r="QJB107" s="547"/>
      <c r="QJC107" s="547"/>
      <c r="QJD107" s="547"/>
      <c r="QJE107" s="547"/>
      <c r="QJF107" s="547"/>
      <c r="QJG107" s="547"/>
      <c r="QJH107" s="547"/>
      <c r="QJI107" s="547"/>
      <c r="QJJ107" s="547"/>
      <c r="QJK107" s="547"/>
      <c r="QJL107" s="547"/>
      <c r="QJM107" s="547"/>
      <c r="QJN107" s="547"/>
      <c r="QJO107" s="547"/>
      <c r="QJP107" s="548"/>
      <c r="QJQ107" s="547"/>
      <c r="QJR107" s="547"/>
      <c r="QJS107" s="547"/>
      <c r="QJT107" s="547"/>
      <c r="QJU107" s="547"/>
      <c r="QJV107" s="547"/>
      <c r="QJW107" s="547"/>
      <c r="QJX107" s="547"/>
      <c r="QJY107" s="547"/>
      <c r="QJZ107" s="547"/>
      <c r="QKA107" s="547"/>
      <c r="QKB107" s="547"/>
      <c r="QKC107" s="547"/>
      <c r="QKD107" s="547"/>
      <c r="QKE107" s="547"/>
      <c r="QKF107" s="548"/>
      <c r="QKG107" s="547"/>
      <c r="QKH107" s="547"/>
      <c r="QKI107" s="547"/>
      <c r="QKJ107" s="547"/>
      <c r="QKK107" s="547"/>
      <c r="QKL107" s="547"/>
      <c r="QKM107" s="547"/>
      <c r="QKN107" s="547"/>
      <c r="QKO107" s="547"/>
      <c r="QKP107" s="547"/>
      <c r="QKQ107" s="547"/>
      <c r="QKR107" s="547"/>
      <c r="QKS107" s="547"/>
      <c r="QKT107" s="547"/>
      <c r="QKU107" s="547"/>
      <c r="QKV107" s="548"/>
      <c r="QKW107" s="547"/>
      <c r="QKX107" s="547"/>
      <c r="QKY107" s="547"/>
      <c r="QKZ107" s="547"/>
      <c r="QLA107" s="547"/>
      <c r="QLB107" s="547"/>
      <c r="QLC107" s="547"/>
      <c r="QLD107" s="547"/>
      <c r="QLE107" s="547"/>
      <c r="QLF107" s="547"/>
      <c r="QLG107" s="547"/>
      <c r="QLH107" s="547"/>
      <c r="QLI107" s="547"/>
      <c r="QLJ107" s="547"/>
      <c r="QLK107" s="547"/>
      <c r="QLL107" s="548"/>
      <c r="QLM107" s="547"/>
      <c r="QLN107" s="547"/>
      <c r="QLO107" s="547"/>
      <c r="QLP107" s="547"/>
      <c r="QLQ107" s="547"/>
      <c r="QLR107" s="547"/>
      <c r="QLS107" s="547"/>
      <c r="QLT107" s="547"/>
      <c r="QLU107" s="547"/>
      <c r="QLV107" s="547"/>
      <c r="QLW107" s="547"/>
      <c r="QLX107" s="547"/>
      <c r="QLY107" s="547"/>
      <c r="QLZ107" s="547"/>
      <c r="QMA107" s="547"/>
      <c r="QMB107" s="548"/>
      <c r="QMC107" s="547"/>
      <c r="QMD107" s="547"/>
      <c r="QME107" s="547"/>
      <c r="QMF107" s="547"/>
      <c r="QMG107" s="547"/>
      <c r="QMH107" s="547"/>
      <c r="QMI107" s="547"/>
      <c r="QMJ107" s="547"/>
      <c r="QMK107" s="547"/>
      <c r="QML107" s="547"/>
      <c r="QMM107" s="547"/>
      <c r="QMN107" s="547"/>
      <c r="QMO107" s="547"/>
      <c r="QMP107" s="547"/>
      <c r="QMQ107" s="547"/>
      <c r="QMR107" s="548"/>
      <c r="QMS107" s="547"/>
      <c r="QMT107" s="547"/>
      <c r="QMU107" s="547"/>
      <c r="QMV107" s="547"/>
      <c r="QMW107" s="547"/>
      <c r="QMX107" s="547"/>
      <c r="QMY107" s="547"/>
      <c r="QMZ107" s="547"/>
      <c r="QNA107" s="547"/>
      <c r="QNB107" s="547"/>
      <c r="QNC107" s="547"/>
      <c r="QND107" s="547"/>
      <c r="QNE107" s="547"/>
      <c r="QNF107" s="547"/>
      <c r="QNG107" s="547"/>
      <c r="QNH107" s="548"/>
      <c r="QNI107" s="547"/>
      <c r="QNJ107" s="547"/>
      <c r="QNK107" s="547"/>
      <c r="QNL107" s="547"/>
      <c r="QNM107" s="547"/>
      <c r="QNN107" s="547"/>
      <c r="QNO107" s="547"/>
      <c r="QNP107" s="547"/>
      <c r="QNQ107" s="547"/>
      <c r="QNR107" s="547"/>
      <c r="QNS107" s="547"/>
      <c r="QNT107" s="547"/>
      <c r="QNU107" s="547"/>
      <c r="QNV107" s="547"/>
      <c r="QNW107" s="547"/>
      <c r="QNX107" s="548"/>
      <c r="QNY107" s="547"/>
      <c r="QNZ107" s="547"/>
      <c r="QOA107" s="547"/>
      <c r="QOB107" s="547"/>
      <c r="QOC107" s="547"/>
      <c r="QOD107" s="547"/>
      <c r="QOE107" s="547"/>
      <c r="QOF107" s="547"/>
      <c r="QOG107" s="547"/>
      <c r="QOH107" s="547"/>
      <c r="QOI107" s="547"/>
      <c r="QOJ107" s="547"/>
      <c r="QOK107" s="547"/>
      <c r="QOL107" s="547"/>
      <c r="QOM107" s="547"/>
      <c r="QON107" s="548"/>
      <c r="QOO107" s="547"/>
      <c r="QOP107" s="547"/>
      <c r="QOQ107" s="547"/>
      <c r="QOR107" s="547"/>
      <c r="QOS107" s="547"/>
      <c r="QOT107" s="547"/>
      <c r="QOU107" s="547"/>
      <c r="QOV107" s="547"/>
      <c r="QOW107" s="547"/>
      <c r="QOX107" s="547"/>
      <c r="QOY107" s="547"/>
      <c r="QOZ107" s="547"/>
      <c r="QPA107" s="547"/>
      <c r="QPB107" s="547"/>
      <c r="QPC107" s="547"/>
      <c r="QPD107" s="548"/>
      <c r="QPE107" s="547"/>
      <c r="QPF107" s="547"/>
      <c r="QPG107" s="547"/>
      <c r="QPH107" s="547"/>
      <c r="QPI107" s="547"/>
      <c r="QPJ107" s="547"/>
      <c r="QPK107" s="547"/>
      <c r="QPL107" s="547"/>
      <c r="QPM107" s="547"/>
      <c r="QPN107" s="547"/>
      <c r="QPO107" s="547"/>
      <c r="QPP107" s="547"/>
      <c r="QPQ107" s="547"/>
      <c r="QPR107" s="547"/>
      <c r="QPS107" s="547"/>
      <c r="QPT107" s="548"/>
      <c r="QPU107" s="547"/>
      <c r="QPV107" s="547"/>
      <c r="QPW107" s="547"/>
      <c r="QPX107" s="547"/>
      <c r="QPY107" s="547"/>
      <c r="QPZ107" s="547"/>
      <c r="QQA107" s="547"/>
      <c r="QQB107" s="547"/>
      <c r="QQC107" s="547"/>
      <c r="QQD107" s="547"/>
      <c r="QQE107" s="547"/>
      <c r="QQF107" s="547"/>
      <c r="QQG107" s="547"/>
      <c r="QQH107" s="547"/>
      <c r="QQI107" s="547"/>
      <c r="QQJ107" s="548"/>
      <c r="QQK107" s="547"/>
      <c r="QQL107" s="547"/>
      <c r="QQM107" s="547"/>
      <c r="QQN107" s="547"/>
      <c r="QQO107" s="547"/>
      <c r="QQP107" s="547"/>
      <c r="QQQ107" s="547"/>
      <c r="QQR107" s="547"/>
      <c r="QQS107" s="547"/>
      <c r="QQT107" s="547"/>
      <c r="QQU107" s="547"/>
      <c r="QQV107" s="547"/>
      <c r="QQW107" s="547"/>
      <c r="QQX107" s="547"/>
      <c r="QQY107" s="547"/>
      <c r="QQZ107" s="548"/>
      <c r="QRA107" s="547"/>
      <c r="QRB107" s="547"/>
      <c r="QRC107" s="547"/>
      <c r="QRD107" s="547"/>
      <c r="QRE107" s="547"/>
      <c r="QRF107" s="547"/>
      <c r="QRG107" s="547"/>
      <c r="QRH107" s="547"/>
      <c r="QRI107" s="547"/>
      <c r="QRJ107" s="547"/>
      <c r="QRK107" s="547"/>
      <c r="QRL107" s="547"/>
      <c r="QRM107" s="547"/>
      <c r="QRN107" s="547"/>
      <c r="QRO107" s="547"/>
      <c r="QRP107" s="548"/>
      <c r="QRQ107" s="547"/>
      <c r="QRR107" s="547"/>
      <c r="QRS107" s="547"/>
      <c r="QRT107" s="547"/>
      <c r="QRU107" s="547"/>
      <c r="QRV107" s="547"/>
      <c r="QRW107" s="547"/>
      <c r="QRX107" s="547"/>
      <c r="QRY107" s="547"/>
      <c r="QRZ107" s="547"/>
      <c r="QSA107" s="547"/>
      <c r="QSB107" s="547"/>
      <c r="QSC107" s="547"/>
      <c r="QSD107" s="547"/>
      <c r="QSE107" s="547"/>
      <c r="QSF107" s="548"/>
      <c r="QSG107" s="547"/>
      <c r="QSH107" s="547"/>
      <c r="QSI107" s="547"/>
      <c r="QSJ107" s="547"/>
      <c r="QSK107" s="547"/>
      <c r="QSL107" s="547"/>
      <c r="QSM107" s="547"/>
      <c r="QSN107" s="547"/>
      <c r="QSO107" s="547"/>
      <c r="QSP107" s="547"/>
      <c r="QSQ107" s="547"/>
      <c r="QSR107" s="547"/>
      <c r="QSS107" s="547"/>
      <c r="QST107" s="547"/>
      <c r="QSU107" s="547"/>
      <c r="QSV107" s="548"/>
      <c r="QSW107" s="547"/>
      <c r="QSX107" s="547"/>
      <c r="QSY107" s="547"/>
      <c r="QSZ107" s="547"/>
      <c r="QTA107" s="547"/>
      <c r="QTB107" s="547"/>
      <c r="QTC107" s="547"/>
      <c r="QTD107" s="547"/>
      <c r="QTE107" s="547"/>
      <c r="QTF107" s="547"/>
      <c r="QTG107" s="547"/>
      <c r="QTH107" s="547"/>
      <c r="QTI107" s="547"/>
      <c r="QTJ107" s="547"/>
      <c r="QTK107" s="547"/>
      <c r="QTL107" s="548"/>
      <c r="QTM107" s="547"/>
      <c r="QTN107" s="547"/>
      <c r="QTO107" s="547"/>
      <c r="QTP107" s="547"/>
      <c r="QTQ107" s="547"/>
      <c r="QTR107" s="547"/>
      <c r="QTS107" s="547"/>
      <c r="QTT107" s="547"/>
      <c r="QTU107" s="547"/>
      <c r="QTV107" s="547"/>
      <c r="QTW107" s="547"/>
      <c r="QTX107" s="547"/>
      <c r="QTY107" s="547"/>
      <c r="QTZ107" s="547"/>
      <c r="QUA107" s="547"/>
      <c r="QUB107" s="548"/>
      <c r="QUC107" s="547"/>
      <c r="QUD107" s="547"/>
      <c r="QUE107" s="547"/>
      <c r="QUF107" s="547"/>
      <c r="QUG107" s="547"/>
      <c r="QUH107" s="547"/>
      <c r="QUI107" s="547"/>
      <c r="QUJ107" s="547"/>
      <c r="QUK107" s="547"/>
      <c r="QUL107" s="547"/>
      <c r="QUM107" s="547"/>
      <c r="QUN107" s="547"/>
      <c r="QUO107" s="547"/>
      <c r="QUP107" s="547"/>
      <c r="QUQ107" s="547"/>
      <c r="QUR107" s="548"/>
      <c r="QUS107" s="547"/>
      <c r="QUT107" s="547"/>
      <c r="QUU107" s="547"/>
      <c r="QUV107" s="547"/>
      <c r="QUW107" s="547"/>
      <c r="QUX107" s="547"/>
      <c r="QUY107" s="547"/>
      <c r="QUZ107" s="547"/>
      <c r="QVA107" s="547"/>
      <c r="QVB107" s="547"/>
      <c r="QVC107" s="547"/>
      <c r="QVD107" s="547"/>
      <c r="QVE107" s="547"/>
      <c r="QVF107" s="547"/>
      <c r="QVG107" s="547"/>
      <c r="QVH107" s="548"/>
      <c r="QVI107" s="547"/>
      <c r="QVJ107" s="547"/>
      <c r="QVK107" s="547"/>
      <c r="QVL107" s="547"/>
      <c r="QVM107" s="547"/>
      <c r="QVN107" s="547"/>
      <c r="QVO107" s="547"/>
      <c r="QVP107" s="547"/>
      <c r="QVQ107" s="547"/>
      <c r="QVR107" s="547"/>
      <c r="QVS107" s="547"/>
      <c r="QVT107" s="547"/>
      <c r="QVU107" s="547"/>
      <c r="QVV107" s="547"/>
      <c r="QVW107" s="547"/>
      <c r="QVX107" s="548"/>
      <c r="QVY107" s="547"/>
      <c r="QVZ107" s="547"/>
      <c r="QWA107" s="547"/>
      <c r="QWB107" s="547"/>
      <c r="QWC107" s="547"/>
      <c r="QWD107" s="547"/>
      <c r="QWE107" s="547"/>
      <c r="QWF107" s="547"/>
      <c r="QWG107" s="547"/>
      <c r="QWH107" s="547"/>
      <c r="QWI107" s="547"/>
      <c r="QWJ107" s="547"/>
      <c r="QWK107" s="547"/>
      <c r="QWL107" s="547"/>
      <c r="QWM107" s="547"/>
      <c r="QWN107" s="548"/>
      <c r="QWO107" s="547"/>
      <c r="QWP107" s="547"/>
      <c r="QWQ107" s="547"/>
      <c r="QWR107" s="547"/>
      <c r="QWS107" s="547"/>
      <c r="QWT107" s="547"/>
      <c r="QWU107" s="547"/>
      <c r="QWV107" s="547"/>
      <c r="QWW107" s="547"/>
      <c r="QWX107" s="547"/>
      <c r="QWY107" s="547"/>
      <c r="QWZ107" s="547"/>
      <c r="QXA107" s="547"/>
      <c r="QXB107" s="547"/>
      <c r="QXC107" s="547"/>
      <c r="QXD107" s="548"/>
      <c r="QXE107" s="547"/>
      <c r="QXF107" s="547"/>
      <c r="QXG107" s="547"/>
      <c r="QXH107" s="547"/>
      <c r="QXI107" s="547"/>
      <c r="QXJ107" s="547"/>
      <c r="QXK107" s="547"/>
      <c r="QXL107" s="547"/>
      <c r="QXM107" s="547"/>
      <c r="QXN107" s="547"/>
      <c r="QXO107" s="547"/>
      <c r="QXP107" s="547"/>
      <c r="QXQ107" s="547"/>
      <c r="QXR107" s="547"/>
      <c r="QXS107" s="547"/>
      <c r="QXT107" s="548"/>
      <c r="QXU107" s="547"/>
      <c r="QXV107" s="547"/>
      <c r="QXW107" s="547"/>
      <c r="QXX107" s="547"/>
      <c r="QXY107" s="547"/>
      <c r="QXZ107" s="547"/>
      <c r="QYA107" s="547"/>
      <c r="QYB107" s="547"/>
      <c r="QYC107" s="547"/>
      <c r="QYD107" s="547"/>
      <c r="QYE107" s="547"/>
      <c r="QYF107" s="547"/>
      <c r="QYG107" s="547"/>
      <c r="QYH107" s="547"/>
      <c r="QYI107" s="547"/>
      <c r="QYJ107" s="548"/>
      <c r="QYK107" s="547"/>
      <c r="QYL107" s="547"/>
      <c r="QYM107" s="547"/>
      <c r="QYN107" s="547"/>
      <c r="QYO107" s="547"/>
      <c r="QYP107" s="547"/>
      <c r="QYQ107" s="547"/>
      <c r="QYR107" s="547"/>
      <c r="QYS107" s="547"/>
      <c r="QYT107" s="547"/>
      <c r="QYU107" s="547"/>
      <c r="QYV107" s="547"/>
      <c r="QYW107" s="547"/>
      <c r="QYX107" s="547"/>
      <c r="QYY107" s="547"/>
      <c r="QYZ107" s="548"/>
      <c r="QZA107" s="547"/>
      <c r="QZB107" s="547"/>
      <c r="QZC107" s="547"/>
      <c r="QZD107" s="547"/>
      <c r="QZE107" s="547"/>
      <c r="QZF107" s="547"/>
      <c r="QZG107" s="547"/>
      <c r="QZH107" s="547"/>
      <c r="QZI107" s="547"/>
      <c r="QZJ107" s="547"/>
      <c r="QZK107" s="547"/>
      <c r="QZL107" s="547"/>
      <c r="QZM107" s="547"/>
      <c r="QZN107" s="547"/>
      <c r="QZO107" s="547"/>
      <c r="QZP107" s="548"/>
      <c r="QZQ107" s="547"/>
      <c r="QZR107" s="547"/>
      <c r="QZS107" s="547"/>
      <c r="QZT107" s="547"/>
      <c r="QZU107" s="547"/>
      <c r="QZV107" s="547"/>
      <c r="QZW107" s="547"/>
      <c r="QZX107" s="547"/>
      <c r="QZY107" s="547"/>
      <c r="QZZ107" s="547"/>
      <c r="RAA107" s="547"/>
      <c r="RAB107" s="547"/>
      <c r="RAC107" s="547"/>
      <c r="RAD107" s="547"/>
      <c r="RAE107" s="547"/>
      <c r="RAF107" s="548"/>
      <c r="RAG107" s="547"/>
      <c r="RAH107" s="547"/>
      <c r="RAI107" s="547"/>
      <c r="RAJ107" s="547"/>
      <c r="RAK107" s="547"/>
      <c r="RAL107" s="547"/>
      <c r="RAM107" s="547"/>
      <c r="RAN107" s="547"/>
      <c r="RAO107" s="547"/>
      <c r="RAP107" s="547"/>
      <c r="RAQ107" s="547"/>
      <c r="RAR107" s="547"/>
      <c r="RAS107" s="547"/>
      <c r="RAT107" s="547"/>
      <c r="RAU107" s="547"/>
      <c r="RAV107" s="548"/>
      <c r="RAW107" s="547"/>
      <c r="RAX107" s="547"/>
      <c r="RAY107" s="547"/>
      <c r="RAZ107" s="547"/>
      <c r="RBA107" s="547"/>
      <c r="RBB107" s="547"/>
      <c r="RBC107" s="547"/>
      <c r="RBD107" s="547"/>
      <c r="RBE107" s="547"/>
      <c r="RBF107" s="547"/>
      <c r="RBG107" s="547"/>
      <c r="RBH107" s="547"/>
      <c r="RBI107" s="547"/>
      <c r="RBJ107" s="547"/>
      <c r="RBK107" s="547"/>
      <c r="RBL107" s="548"/>
      <c r="RBM107" s="547"/>
      <c r="RBN107" s="547"/>
      <c r="RBO107" s="547"/>
      <c r="RBP107" s="547"/>
      <c r="RBQ107" s="547"/>
      <c r="RBR107" s="547"/>
      <c r="RBS107" s="547"/>
      <c r="RBT107" s="547"/>
      <c r="RBU107" s="547"/>
      <c r="RBV107" s="547"/>
      <c r="RBW107" s="547"/>
      <c r="RBX107" s="547"/>
      <c r="RBY107" s="547"/>
      <c r="RBZ107" s="547"/>
      <c r="RCA107" s="547"/>
      <c r="RCB107" s="548"/>
      <c r="RCC107" s="547"/>
      <c r="RCD107" s="547"/>
      <c r="RCE107" s="547"/>
      <c r="RCF107" s="547"/>
      <c r="RCG107" s="547"/>
      <c r="RCH107" s="547"/>
      <c r="RCI107" s="547"/>
      <c r="RCJ107" s="547"/>
      <c r="RCK107" s="547"/>
      <c r="RCL107" s="547"/>
      <c r="RCM107" s="547"/>
      <c r="RCN107" s="547"/>
      <c r="RCO107" s="547"/>
      <c r="RCP107" s="547"/>
      <c r="RCQ107" s="547"/>
      <c r="RCR107" s="548"/>
      <c r="RCS107" s="547"/>
      <c r="RCT107" s="547"/>
      <c r="RCU107" s="547"/>
      <c r="RCV107" s="547"/>
      <c r="RCW107" s="547"/>
      <c r="RCX107" s="547"/>
      <c r="RCY107" s="547"/>
      <c r="RCZ107" s="547"/>
      <c r="RDA107" s="547"/>
      <c r="RDB107" s="547"/>
      <c r="RDC107" s="547"/>
      <c r="RDD107" s="547"/>
      <c r="RDE107" s="547"/>
      <c r="RDF107" s="547"/>
      <c r="RDG107" s="547"/>
      <c r="RDH107" s="548"/>
      <c r="RDI107" s="547"/>
      <c r="RDJ107" s="547"/>
      <c r="RDK107" s="547"/>
      <c r="RDL107" s="547"/>
      <c r="RDM107" s="547"/>
      <c r="RDN107" s="547"/>
      <c r="RDO107" s="547"/>
      <c r="RDP107" s="547"/>
      <c r="RDQ107" s="547"/>
      <c r="RDR107" s="547"/>
      <c r="RDS107" s="547"/>
      <c r="RDT107" s="547"/>
      <c r="RDU107" s="547"/>
      <c r="RDV107" s="547"/>
      <c r="RDW107" s="547"/>
      <c r="RDX107" s="548"/>
      <c r="RDY107" s="547"/>
      <c r="RDZ107" s="547"/>
      <c r="REA107" s="547"/>
      <c r="REB107" s="547"/>
      <c r="REC107" s="547"/>
      <c r="RED107" s="547"/>
      <c r="REE107" s="547"/>
      <c r="REF107" s="547"/>
      <c r="REG107" s="547"/>
      <c r="REH107" s="547"/>
      <c r="REI107" s="547"/>
      <c r="REJ107" s="547"/>
      <c r="REK107" s="547"/>
      <c r="REL107" s="547"/>
      <c r="REM107" s="547"/>
      <c r="REN107" s="548"/>
      <c r="REO107" s="547"/>
      <c r="REP107" s="547"/>
      <c r="REQ107" s="547"/>
      <c r="RER107" s="547"/>
      <c r="RES107" s="547"/>
      <c r="RET107" s="547"/>
      <c r="REU107" s="547"/>
      <c r="REV107" s="547"/>
      <c r="REW107" s="547"/>
      <c r="REX107" s="547"/>
      <c r="REY107" s="547"/>
      <c r="REZ107" s="547"/>
      <c r="RFA107" s="547"/>
      <c r="RFB107" s="547"/>
      <c r="RFC107" s="547"/>
      <c r="RFD107" s="548"/>
      <c r="RFE107" s="547"/>
      <c r="RFF107" s="547"/>
      <c r="RFG107" s="547"/>
      <c r="RFH107" s="547"/>
      <c r="RFI107" s="547"/>
      <c r="RFJ107" s="547"/>
      <c r="RFK107" s="547"/>
      <c r="RFL107" s="547"/>
      <c r="RFM107" s="547"/>
      <c r="RFN107" s="547"/>
      <c r="RFO107" s="547"/>
      <c r="RFP107" s="547"/>
      <c r="RFQ107" s="547"/>
      <c r="RFR107" s="547"/>
      <c r="RFS107" s="547"/>
      <c r="RFT107" s="548"/>
      <c r="RFU107" s="547"/>
      <c r="RFV107" s="547"/>
      <c r="RFW107" s="547"/>
      <c r="RFX107" s="547"/>
      <c r="RFY107" s="547"/>
      <c r="RFZ107" s="547"/>
      <c r="RGA107" s="547"/>
      <c r="RGB107" s="547"/>
      <c r="RGC107" s="547"/>
      <c r="RGD107" s="547"/>
      <c r="RGE107" s="547"/>
      <c r="RGF107" s="547"/>
      <c r="RGG107" s="547"/>
      <c r="RGH107" s="547"/>
      <c r="RGI107" s="547"/>
      <c r="RGJ107" s="548"/>
      <c r="RGK107" s="547"/>
      <c r="RGL107" s="547"/>
      <c r="RGM107" s="547"/>
      <c r="RGN107" s="547"/>
      <c r="RGO107" s="547"/>
      <c r="RGP107" s="547"/>
      <c r="RGQ107" s="547"/>
      <c r="RGR107" s="547"/>
      <c r="RGS107" s="547"/>
      <c r="RGT107" s="547"/>
      <c r="RGU107" s="547"/>
      <c r="RGV107" s="547"/>
      <c r="RGW107" s="547"/>
      <c r="RGX107" s="547"/>
      <c r="RGY107" s="547"/>
      <c r="RGZ107" s="548"/>
      <c r="RHA107" s="547"/>
      <c r="RHB107" s="547"/>
      <c r="RHC107" s="547"/>
      <c r="RHD107" s="547"/>
      <c r="RHE107" s="547"/>
      <c r="RHF107" s="547"/>
      <c r="RHG107" s="547"/>
      <c r="RHH107" s="547"/>
      <c r="RHI107" s="547"/>
      <c r="RHJ107" s="547"/>
      <c r="RHK107" s="547"/>
      <c r="RHL107" s="547"/>
      <c r="RHM107" s="547"/>
      <c r="RHN107" s="547"/>
      <c r="RHO107" s="547"/>
      <c r="RHP107" s="548"/>
      <c r="RHQ107" s="547"/>
      <c r="RHR107" s="547"/>
      <c r="RHS107" s="547"/>
      <c r="RHT107" s="547"/>
      <c r="RHU107" s="547"/>
      <c r="RHV107" s="547"/>
      <c r="RHW107" s="547"/>
      <c r="RHX107" s="547"/>
      <c r="RHY107" s="547"/>
      <c r="RHZ107" s="547"/>
      <c r="RIA107" s="547"/>
      <c r="RIB107" s="547"/>
      <c r="RIC107" s="547"/>
      <c r="RID107" s="547"/>
      <c r="RIE107" s="547"/>
      <c r="RIF107" s="548"/>
      <c r="RIG107" s="547"/>
      <c r="RIH107" s="547"/>
      <c r="RII107" s="547"/>
      <c r="RIJ107" s="547"/>
      <c r="RIK107" s="547"/>
      <c r="RIL107" s="547"/>
      <c r="RIM107" s="547"/>
      <c r="RIN107" s="547"/>
      <c r="RIO107" s="547"/>
      <c r="RIP107" s="547"/>
      <c r="RIQ107" s="547"/>
      <c r="RIR107" s="547"/>
      <c r="RIS107" s="547"/>
      <c r="RIT107" s="547"/>
      <c r="RIU107" s="547"/>
      <c r="RIV107" s="548"/>
      <c r="RIW107" s="547"/>
      <c r="RIX107" s="547"/>
      <c r="RIY107" s="547"/>
      <c r="RIZ107" s="547"/>
      <c r="RJA107" s="547"/>
      <c r="RJB107" s="547"/>
      <c r="RJC107" s="547"/>
      <c r="RJD107" s="547"/>
      <c r="RJE107" s="547"/>
      <c r="RJF107" s="547"/>
      <c r="RJG107" s="547"/>
      <c r="RJH107" s="547"/>
      <c r="RJI107" s="547"/>
      <c r="RJJ107" s="547"/>
      <c r="RJK107" s="547"/>
      <c r="RJL107" s="548"/>
      <c r="RJM107" s="547"/>
      <c r="RJN107" s="547"/>
      <c r="RJO107" s="547"/>
      <c r="RJP107" s="547"/>
      <c r="RJQ107" s="547"/>
      <c r="RJR107" s="547"/>
      <c r="RJS107" s="547"/>
      <c r="RJT107" s="547"/>
      <c r="RJU107" s="547"/>
      <c r="RJV107" s="547"/>
      <c r="RJW107" s="547"/>
      <c r="RJX107" s="547"/>
      <c r="RJY107" s="547"/>
      <c r="RJZ107" s="547"/>
      <c r="RKA107" s="547"/>
      <c r="RKB107" s="548"/>
      <c r="RKC107" s="547"/>
      <c r="RKD107" s="547"/>
      <c r="RKE107" s="547"/>
      <c r="RKF107" s="547"/>
      <c r="RKG107" s="547"/>
      <c r="RKH107" s="547"/>
      <c r="RKI107" s="547"/>
      <c r="RKJ107" s="547"/>
      <c r="RKK107" s="547"/>
      <c r="RKL107" s="547"/>
      <c r="RKM107" s="547"/>
      <c r="RKN107" s="547"/>
      <c r="RKO107" s="547"/>
      <c r="RKP107" s="547"/>
      <c r="RKQ107" s="547"/>
      <c r="RKR107" s="548"/>
      <c r="RKS107" s="547"/>
      <c r="RKT107" s="547"/>
      <c r="RKU107" s="547"/>
      <c r="RKV107" s="547"/>
      <c r="RKW107" s="547"/>
      <c r="RKX107" s="547"/>
      <c r="RKY107" s="547"/>
      <c r="RKZ107" s="547"/>
      <c r="RLA107" s="547"/>
      <c r="RLB107" s="547"/>
      <c r="RLC107" s="547"/>
      <c r="RLD107" s="547"/>
      <c r="RLE107" s="547"/>
      <c r="RLF107" s="547"/>
      <c r="RLG107" s="547"/>
      <c r="RLH107" s="548"/>
      <c r="RLI107" s="547"/>
      <c r="RLJ107" s="547"/>
      <c r="RLK107" s="547"/>
      <c r="RLL107" s="547"/>
      <c r="RLM107" s="547"/>
      <c r="RLN107" s="547"/>
      <c r="RLO107" s="547"/>
      <c r="RLP107" s="547"/>
      <c r="RLQ107" s="547"/>
      <c r="RLR107" s="547"/>
      <c r="RLS107" s="547"/>
      <c r="RLT107" s="547"/>
      <c r="RLU107" s="547"/>
      <c r="RLV107" s="547"/>
      <c r="RLW107" s="547"/>
      <c r="RLX107" s="548"/>
      <c r="RLY107" s="547"/>
      <c r="RLZ107" s="547"/>
      <c r="RMA107" s="547"/>
      <c r="RMB107" s="547"/>
      <c r="RMC107" s="547"/>
      <c r="RMD107" s="547"/>
      <c r="RME107" s="547"/>
      <c r="RMF107" s="547"/>
      <c r="RMG107" s="547"/>
      <c r="RMH107" s="547"/>
      <c r="RMI107" s="547"/>
      <c r="RMJ107" s="547"/>
      <c r="RMK107" s="547"/>
      <c r="RML107" s="547"/>
      <c r="RMM107" s="547"/>
      <c r="RMN107" s="548"/>
      <c r="RMO107" s="547"/>
      <c r="RMP107" s="547"/>
      <c r="RMQ107" s="547"/>
      <c r="RMR107" s="547"/>
      <c r="RMS107" s="547"/>
      <c r="RMT107" s="547"/>
      <c r="RMU107" s="547"/>
      <c r="RMV107" s="547"/>
      <c r="RMW107" s="547"/>
      <c r="RMX107" s="547"/>
      <c r="RMY107" s="547"/>
      <c r="RMZ107" s="547"/>
      <c r="RNA107" s="547"/>
      <c r="RNB107" s="547"/>
      <c r="RNC107" s="547"/>
      <c r="RND107" s="548"/>
      <c r="RNE107" s="547"/>
      <c r="RNF107" s="547"/>
      <c r="RNG107" s="547"/>
      <c r="RNH107" s="547"/>
      <c r="RNI107" s="547"/>
      <c r="RNJ107" s="547"/>
      <c r="RNK107" s="547"/>
      <c r="RNL107" s="547"/>
      <c r="RNM107" s="547"/>
      <c r="RNN107" s="547"/>
      <c r="RNO107" s="547"/>
      <c r="RNP107" s="547"/>
      <c r="RNQ107" s="547"/>
      <c r="RNR107" s="547"/>
      <c r="RNS107" s="547"/>
      <c r="RNT107" s="548"/>
      <c r="RNU107" s="547"/>
      <c r="RNV107" s="547"/>
      <c r="RNW107" s="547"/>
      <c r="RNX107" s="547"/>
      <c r="RNY107" s="547"/>
      <c r="RNZ107" s="547"/>
      <c r="ROA107" s="547"/>
      <c r="ROB107" s="547"/>
      <c r="ROC107" s="547"/>
      <c r="ROD107" s="547"/>
      <c r="ROE107" s="547"/>
      <c r="ROF107" s="547"/>
      <c r="ROG107" s="547"/>
      <c r="ROH107" s="547"/>
      <c r="ROI107" s="547"/>
      <c r="ROJ107" s="548"/>
      <c r="ROK107" s="547"/>
      <c r="ROL107" s="547"/>
      <c r="ROM107" s="547"/>
      <c r="RON107" s="547"/>
      <c r="ROO107" s="547"/>
      <c r="ROP107" s="547"/>
      <c r="ROQ107" s="547"/>
      <c r="ROR107" s="547"/>
      <c r="ROS107" s="547"/>
      <c r="ROT107" s="547"/>
      <c r="ROU107" s="547"/>
      <c r="ROV107" s="547"/>
      <c r="ROW107" s="547"/>
      <c r="ROX107" s="547"/>
      <c r="ROY107" s="547"/>
      <c r="ROZ107" s="548"/>
      <c r="RPA107" s="547"/>
      <c r="RPB107" s="547"/>
      <c r="RPC107" s="547"/>
      <c r="RPD107" s="547"/>
      <c r="RPE107" s="547"/>
      <c r="RPF107" s="547"/>
      <c r="RPG107" s="547"/>
      <c r="RPH107" s="547"/>
      <c r="RPI107" s="547"/>
      <c r="RPJ107" s="547"/>
      <c r="RPK107" s="547"/>
      <c r="RPL107" s="547"/>
      <c r="RPM107" s="547"/>
      <c r="RPN107" s="547"/>
      <c r="RPO107" s="547"/>
      <c r="RPP107" s="548"/>
      <c r="RPQ107" s="547"/>
      <c r="RPR107" s="547"/>
      <c r="RPS107" s="547"/>
      <c r="RPT107" s="547"/>
      <c r="RPU107" s="547"/>
      <c r="RPV107" s="547"/>
      <c r="RPW107" s="547"/>
      <c r="RPX107" s="547"/>
      <c r="RPY107" s="547"/>
      <c r="RPZ107" s="547"/>
      <c r="RQA107" s="547"/>
      <c r="RQB107" s="547"/>
      <c r="RQC107" s="547"/>
      <c r="RQD107" s="547"/>
      <c r="RQE107" s="547"/>
      <c r="RQF107" s="548"/>
      <c r="RQG107" s="547"/>
      <c r="RQH107" s="547"/>
      <c r="RQI107" s="547"/>
      <c r="RQJ107" s="547"/>
      <c r="RQK107" s="547"/>
      <c r="RQL107" s="547"/>
      <c r="RQM107" s="547"/>
      <c r="RQN107" s="547"/>
      <c r="RQO107" s="547"/>
      <c r="RQP107" s="547"/>
      <c r="RQQ107" s="547"/>
      <c r="RQR107" s="547"/>
      <c r="RQS107" s="547"/>
      <c r="RQT107" s="547"/>
      <c r="RQU107" s="547"/>
      <c r="RQV107" s="548"/>
      <c r="RQW107" s="547"/>
      <c r="RQX107" s="547"/>
      <c r="RQY107" s="547"/>
      <c r="RQZ107" s="547"/>
      <c r="RRA107" s="547"/>
      <c r="RRB107" s="547"/>
      <c r="RRC107" s="547"/>
      <c r="RRD107" s="547"/>
      <c r="RRE107" s="547"/>
      <c r="RRF107" s="547"/>
      <c r="RRG107" s="547"/>
      <c r="RRH107" s="547"/>
      <c r="RRI107" s="547"/>
      <c r="RRJ107" s="547"/>
      <c r="RRK107" s="547"/>
      <c r="RRL107" s="548"/>
      <c r="RRM107" s="547"/>
      <c r="RRN107" s="547"/>
      <c r="RRO107" s="547"/>
      <c r="RRP107" s="547"/>
      <c r="RRQ107" s="547"/>
      <c r="RRR107" s="547"/>
      <c r="RRS107" s="547"/>
      <c r="RRT107" s="547"/>
      <c r="RRU107" s="547"/>
      <c r="RRV107" s="547"/>
      <c r="RRW107" s="547"/>
      <c r="RRX107" s="547"/>
      <c r="RRY107" s="547"/>
      <c r="RRZ107" s="547"/>
      <c r="RSA107" s="547"/>
      <c r="RSB107" s="548"/>
      <c r="RSC107" s="547"/>
      <c r="RSD107" s="547"/>
      <c r="RSE107" s="547"/>
      <c r="RSF107" s="547"/>
      <c r="RSG107" s="547"/>
      <c r="RSH107" s="547"/>
      <c r="RSI107" s="547"/>
      <c r="RSJ107" s="547"/>
      <c r="RSK107" s="547"/>
      <c r="RSL107" s="547"/>
      <c r="RSM107" s="547"/>
      <c r="RSN107" s="547"/>
      <c r="RSO107" s="547"/>
      <c r="RSP107" s="547"/>
      <c r="RSQ107" s="547"/>
      <c r="RSR107" s="548"/>
      <c r="RSS107" s="547"/>
      <c r="RST107" s="547"/>
      <c r="RSU107" s="547"/>
      <c r="RSV107" s="547"/>
      <c r="RSW107" s="547"/>
      <c r="RSX107" s="547"/>
      <c r="RSY107" s="547"/>
      <c r="RSZ107" s="547"/>
      <c r="RTA107" s="547"/>
      <c r="RTB107" s="547"/>
      <c r="RTC107" s="547"/>
      <c r="RTD107" s="547"/>
      <c r="RTE107" s="547"/>
      <c r="RTF107" s="547"/>
      <c r="RTG107" s="547"/>
      <c r="RTH107" s="548"/>
      <c r="RTI107" s="547"/>
      <c r="RTJ107" s="547"/>
      <c r="RTK107" s="547"/>
      <c r="RTL107" s="547"/>
      <c r="RTM107" s="547"/>
      <c r="RTN107" s="547"/>
      <c r="RTO107" s="547"/>
      <c r="RTP107" s="547"/>
      <c r="RTQ107" s="547"/>
      <c r="RTR107" s="547"/>
      <c r="RTS107" s="547"/>
      <c r="RTT107" s="547"/>
      <c r="RTU107" s="547"/>
      <c r="RTV107" s="547"/>
      <c r="RTW107" s="547"/>
      <c r="RTX107" s="548"/>
      <c r="RTY107" s="547"/>
      <c r="RTZ107" s="547"/>
      <c r="RUA107" s="547"/>
      <c r="RUB107" s="547"/>
      <c r="RUC107" s="547"/>
      <c r="RUD107" s="547"/>
      <c r="RUE107" s="547"/>
      <c r="RUF107" s="547"/>
      <c r="RUG107" s="547"/>
      <c r="RUH107" s="547"/>
      <c r="RUI107" s="547"/>
      <c r="RUJ107" s="547"/>
      <c r="RUK107" s="547"/>
      <c r="RUL107" s="547"/>
      <c r="RUM107" s="547"/>
      <c r="RUN107" s="548"/>
      <c r="RUO107" s="547"/>
      <c r="RUP107" s="547"/>
      <c r="RUQ107" s="547"/>
      <c r="RUR107" s="547"/>
      <c r="RUS107" s="547"/>
      <c r="RUT107" s="547"/>
      <c r="RUU107" s="547"/>
      <c r="RUV107" s="547"/>
      <c r="RUW107" s="547"/>
      <c r="RUX107" s="547"/>
      <c r="RUY107" s="547"/>
      <c r="RUZ107" s="547"/>
      <c r="RVA107" s="547"/>
      <c r="RVB107" s="547"/>
      <c r="RVC107" s="547"/>
      <c r="RVD107" s="548"/>
      <c r="RVE107" s="547"/>
      <c r="RVF107" s="547"/>
      <c r="RVG107" s="547"/>
      <c r="RVH107" s="547"/>
      <c r="RVI107" s="547"/>
      <c r="RVJ107" s="547"/>
      <c r="RVK107" s="547"/>
      <c r="RVL107" s="547"/>
      <c r="RVM107" s="547"/>
      <c r="RVN107" s="547"/>
      <c r="RVO107" s="547"/>
      <c r="RVP107" s="547"/>
      <c r="RVQ107" s="547"/>
      <c r="RVR107" s="547"/>
      <c r="RVS107" s="547"/>
      <c r="RVT107" s="548"/>
      <c r="RVU107" s="547"/>
      <c r="RVV107" s="547"/>
      <c r="RVW107" s="547"/>
      <c r="RVX107" s="547"/>
      <c r="RVY107" s="547"/>
      <c r="RVZ107" s="547"/>
      <c r="RWA107" s="547"/>
      <c r="RWB107" s="547"/>
      <c r="RWC107" s="547"/>
      <c r="RWD107" s="547"/>
      <c r="RWE107" s="547"/>
      <c r="RWF107" s="547"/>
      <c r="RWG107" s="547"/>
      <c r="RWH107" s="547"/>
      <c r="RWI107" s="547"/>
      <c r="RWJ107" s="548"/>
      <c r="RWK107" s="547"/>
      <c r="RWL107" s="547"/>
      <c r="RWM107" s="547"/>
      <c r="RWN107" s="547"/>
      <c r="RWO107" s="547"/>
      <c r="RWP107" s="547"/>
      <c r="RWQ107" s="547"/>
      <c r="RWR107" s="547"/>
      <c r="RWS107" s="547"/>
      <c r="RWT107" s="547"/>
      <c r="RWU107" s="547"/>
      <c r="RWV107" s="547"/>
      <c r="RWW107" s="547"/>
      <c r="RWX107" s="547"/>
      <c r="RWY107" s="547"/>
      <c r="RWZ107" s="548"/>
      <c r="RXA107" s="547"/>
      <c r="RXB107" s="547"/>
      <c r="RXC107" s="547"/>
      <c r="RXD107" s="547"/>
      <c r="RXE107" s="547"/>
      <c r="RXF107" s="547"/>
      <c r="RXG107" s="547"/>
      <c r="RXH107" s="547"/>
      <c r="RXI107" s="547"/>
      <c r="RXJ107" s="547"/>
      <c r="RXK107" s="547"/>
      <c r="RXL107" s="547"/>
      <c r="RXM107" s="547"/>
      <c r="RXN107" s="547"/>
      <c r="RXO107" s="547"/>
      <c r="RXP107" s="548"/>
      <c r="RXQ107" s="547"/>
      <c r="RXR107" s="547"/>
      <c r="RXS107" s="547"/>
      <c r="RXT107" s="547"/>
      <c r="RXU107" s="547"/>
      <c r="RXV107" s="547"/>
      <c r="RXW107" s="547"/>
      <c r="RXX107" s="547"/>
      <c r="RXY107" s="547"/>
      <c r="RXZ107" s="547"/>
      <c r="RYA107" s="547"/>
      <c r="RYB107" s="547"/>
      <c r="RYC107" s="547"/>
      <c r="RYD107" s="547"/>
      <c r="RYE107" s="547"/>
      <c r="RYF107" s="548"/>
      <c r="RYG107" s="547"/>
      <c r="RYH107" s="547"/>
      <c r="RYI107" s="547"/>
      <c r="RYJ107" s="547"/>
      <c r="RYK107" s="547"/>
      <c r="RYL107" s="547"/>
      <c r="RYM107" s="547"/>
      <c r="RYN107" s="547"/>
      <c r="RYO107" s="547"/>
      <c r="RYP107" s="547"/>
      <c r="RYQ107" s="547"/>
      <c r="RYR107" s="547"/>
      <c r="RYS107" s="547"/>
      <c r="RYT107" s="547"/>
      <c r="RYU107" s="547"/>
      <c r="RYV107" s="548"/>
      <c r="RYW107" s="547"/>
      <c r="RYX107" s="547"/>
      <c r="RYY107" s="547"/>
      <c r="RYZ107" s="547"/>
      <c r="RZA107" s="547"/>
      <c r="RZB107" s="547"/>
      <c r="RZC107" s="547"/>
      <c r="RZD107" s="547"/>
      <c r="RZE107" s="547"/>
      <c r="RZF107" s="547"/>
      <c r="RZG107" s="547"/>
      <c r="RZH107" s="547"/>
      <c r="RZI107" s="547"/>
      <c r="RZJ107" s="547"/>
      <c r="RZK107" s="547"/>
      <c r="RZL107" s="548"/>
      <c r="RZM107" s="547"/>
      <c r="RZN107" s="547"/>
      <c r="RZO107" s="547"/>
      <c r="RZP107" s="547"/>
      <c r="RZQ107" s="547"/>
      <c r="RZR107" s="547"/>
      <c r="RZS107" s="547"/>
      <c r="RZT107" s="547"/>
      <c r="RZU107" s="547"/>
      <c r="RZV107" s="547"/>
      <c r="RZW107" s="547"/>
      <c r="RZX107" s="547"/>
      <c r="RZY107" s="547"/>
      <c r="RZZ107" s="547"/>
      <c r="SAA107" s="547"/>
      <c r="SAB107" s="548"/>
      <c r="SAC107" s="547"/>
      <c r="SAD107" s="547"/>
      <c r="SAE107" s="547"/>
      <c r="SAF107" s="547"/>
      <c r="SAG107" s="547"/>
      <c r="SAH107" s="547"/>
      <c r="SAI107" s="547"/>
      <c r="SAJ107" s="547"/>
      <c r="SAK107" s="547"/>
      <c r="SAL107" s="547"/>
      <c r="SAM107" s="547"/>
      <c r="SAN107" s="547"/>
      <c r="SAO107" s="547"/>
      <c r="SAP107" s="547"/>
      <c r="SAQ107" s="547"/>
      <c r="SAR107" s="548"/>
      <c r="SAS107" s="547"/>
      <c r="SAT107" s="547"/>
      <c r="SAU107" s="547"/>
      <c r="SAV107" s="547"/>
      <c r="SAW107" s="547"/>
      <c r="SAX107" s="547"/>
      <c r="SAY107" s="547"/>
      <c r="SAZ107" s="547"/>
      <c r="SBA107" s="547"/>
      <c r="SBB107" s="547"/>
      <c r="SBC107" s="547"/>
      <c r="SBD107" s="547"/>
      <c r="SBE107" s="547"/>
      <c r="SBF107" s="547"/>
      <c r="SBG107" s="547"/>
      <c r="SBH107" s="548"/>
      <c r="SBI107" s="547"/>
      <c r="SBJ107" s="547"/>
      <c r="SBK107" s="547"/>
      <c r="SBL107" s="547"/>
      <c r="SBM107" s="547"/>
      <c r="SBN107" s="547"/>
      <c r="SBO107" s="547"/>
      <c r="SBP107" s="547"/>
      <c r="SBQ107" s="547"/>
      <c r="SBR107" s="547"/>
      <c r="SBS107" s="547"/>
      <c r="SBT107" s="547"/>
      <c r="SBU107" s="547"/>
      <c r="SBV107" s="547"/>
      <c r="SBW107" s="547"/>
      <c r="SBX107" s="548"/>
      <c r="SBY107" s="547"/>
      <c r="SBZ107" s="547"/>
      <c r="SCA107" s="547"/>
      <c r="SCB107" s="547"/>
      <c r="SCC107" s="547"/>
      <c r="SCD107" s="547"/>
      <c r="SCE107" s="547"/>
      <c r="SCF107" s="547"/>
      <c r="SCG107" s="547"/>
      <c r="SCH107" s="547"/>
      <c r="SCI107" s="547"/>
      <c r="SCJ107" s="547"/>
      <c r="SCK107" s="547"/>
      <c r="SCL107" s="547"/>
      <c r="SCM107" s="547"/>
      <c r="SCN107" s="548"/>
      <c r="SCO107" s="547"/>
      <c r="SCP107" s="547"/>
      <c r="SCQ107" s="547"/>
      <c r="SCR107" s="547"/>
      <c r="SCS107" s="547"/>
      <c r="SCT107" s="547"/>
      <c r="SCU107" s="547"/>
      <c r="SCV107" s="547"/>
      <c r="SCW107" s="547"/>
      <c r="SCX107" s="547"/>
      <c r="SCY107" s="547"/>
      <c r="SCZ107" s="547"/>
      <c r="SDA107" s="547"/>
      <c r="SDB107" s="547"/>
      <c r="SDC107" s="547"/>
      <c r="SDD107" s="548"/>
      <c r="SDE107" s="547"/>
      <c r="SDF107" s="547"/>
      <c r="SDG107" s="547"/>
      <c r="SDH107" s="547"/>
      <c r="SDI107" s="547"/>
      <c r="SDJ107" s="547"/>
      <c r="SDK107" s="547"/>
      <c r="SDL107" s="547"/>
      <c r="SDM107" s="547"/>
      <c r="SDN107" s="547"/>
      <c r="SDO107" s="547"/>
      <c r="SDP107" s="547"/>
      <c r="SDQ107" s="547"/>
      <c r="SDR107" s="547"/>
      <c r="SDS107" s="547"/>
      <c r="SDT107" s="548"/>
      <c r="SDU107" s="547"/>
      <c r="SDV107" s="547"/>
      <c r="SDW107" s="547"/>
      <c r="SDX107" s="547"/>
      <c r="SDY107" s="547"/>
      <c r="SDZ107" s="547"/>
      <c r="SEA107" s="547"/>
      <c r="SEB107" s="547"/>
      <c r="SEC107" s="547"/>
      <c r="SED107" s="547"/>
      <c r="SEE107" s="547"/>
      <c r="SEF107" s="547"/>
      <c r="SEG107" s="547"/>
      <c r="SEH107" s="547"/>
      <c r="SEI107" s="547"/>
      <c r="SEJ107" s="548"/>
      <c r="SEK107" s="547"/>
      <c r="SEL107" s="547"/>
      <c r="SEM107" s="547"/>
      <c r="SEN107" s="547"/>
      <c r="SEO107" s="547"/>
      <c r="SEP107" s="547"/>
      <c r="SEQ107" s="547"/>
      <c r="SER107" s="547"/>
      <c r="SES107" s="547"/>
      <c r="SET107" s="547"/>
      <c r="SEU107" s="547"/>
      <c r="SEV107" s="547"/>
      <c r="SEW107" s="547"/>
      <c r="SEX107" s="547"/>
      <c r="SEY107" s="547"/>
      <c r="SEZ107" s="548"/>
      <c r="SFA107" s="547"/>
      <c r="SFB107" s="547"/>
      <c r="SFC107" s="547"/>
      <c r="SFD107" s="547"/>
      <c r="SFE107" s="547"/>
      <c r="SFF107" s="547"/>
      <c r="SFG107" s="547"/>
      <c r="SFH107" s="547"/>
      <c r="SFI107" s="547"/>
      <c r="SFJ107" s="547"/>
      <c r="SFK107" s="547"/>
      <c r="SFL107" s="547"/>
      <c r="SFM107" s="547"/>
      <c r="SFN107" s="547"/>
      <c r="SFO107" s="547"/>
      <c r="SFP107" s="548"/>
      <c r="SFQ107" s="547"/>
      <c r="SFR107" s="547"/>
      <c r="SFS107" s="547"/>
      <c r="SFT107" s="547"/>
      <c r="SFU107" s="547"/>
      <c r="SFV107" s="547"/>
      <c r="SFW107" s="547"/>
      <c r="SFX107" s="547"/>
      <c r="SFY107" s="547"/>
      <c r="SFZ107" s="547"/>
      <c r="SGA107" s="547"/>
      <c r="SGB107" s="547"/>
      <c r="SGC107" s="547"/>
      <c r="SGD107" s="547"/>
      <c r="SGE107" s="547"/>
      <c r="SGF107" s="548"/>
      <c r="SGG107" s="547"/>
      <c r="SGH107" s="547"/>
      <c r="SGI107" s="547"/>
      <c r="SGJ107" s="547"/>
      <c r="SGK107" s="547"/>
      <c r="SGL107" s="547"/>
      <c r="SGM107" s="547"/>
      <c r="SGN107" s="547"/>
      <c r="SGO107" s="547"/>
      <c r="SGP107" s="547"/>
      <c r="SGQ107" s="547"/>
      <c r="SGR107" s="547"/>
      <c r="SGS107" s="547"/>
      <c r="SGT107" s="547"/>
      <c r="SGU107" s="547"/>
      <c r="SGV107" s="548"/>
      <c r="SGW107" s="547"/>
      <c r="SGX107" s="547"/>
      <c r="SGY107" s="547"/>
      <c r="SGZ107" s="547"/>
      <c r="SHA107" s="547"/>
      <c r="SHB107" s="547"/>
      <c r="SHC107" s="547"/>
      <c r="SHD107" s="547"/>
      <c r="SHE107" s="547"/>
      <c r="SHF107" s="547"/>
      <c r="SHG107" s="547"/>
      <c r="SHH107" s="547"/>
      <c r="SHI107" s="547"/>
      <c r="SHJ107" s="547"/>
      <c r="SHK107" s="547"/>
      <c r="SHL107" s="548"/>
      <c r="SHM107" s="547"/>
      <c r="SHN107" s="547"/>
      <c r="SHO107" s="547"/>
      <c r="SHP107" s="547"/>
      <c r="SHQ107" s="547"/>
      <c r="SHR107" s="547"/>
      <c r="SHS107" s="547"/>
      <c r="SHT107" s="547"/>
      <c r="SHU107" s="547"/>
      <c r="SHV107" s="547"/>
      <c r="SHW107" s="547"/>
      <c r="SHX107" s="547"/>
      <c r="SHY107" s="547"/>
      <c r="SHZ107" s="547"/>
      <c r="SIA107" s="547"/>
      <c r="SIB107" s="548"/>
      <c r="SIC107" s="547"/>
      <c r="SID107" s="547"/>
      <c r="SIE107" s="547"/>
      <c r="SIF107" s="547"/>
      <c r="SIG107" s="547"/>
      <c r="SIH107" s="547"/>
      <c r="SII107" s="547"/>
      <c r="SIJ107" s="547"/>
      <c r="SIK107" s="547"/>
      <c r="SIL107" s="547"/>
      <c r="SIM107" s="547"/>
      <c r="SIN107" s="547"/>
      <c r="SIO107" s="547"/>
      <c r="SIP107" s="547"/>
      <c r="SIQ107" s="547"/>
      <c r="SIR107" s="548"/>
      <c r="SIS107" s="547"/>
      <c r="SIT107" s="547"/>
      <c r="SIU107" s="547"/>
      <c r="SIV107" s="547"/>
      <c r="SIW107" s="547"/>
      <c r="SIX107" s="547"/>
      <c r="SIY107" s="547"/>
      <c r="SIZ107" s="547"/>
      <c r="SJA107" s="547"/>
      <c r="SJB107" s="547"/>
      <c r="SJC107" s="547"/>
      <c r="SJD107" s="547"/>
      <c r="SJE107" s="547"/>
      <c r="SJF107" s="547"/>
      <c r="SJG107" s="547"/>
      <c r="SJH107" s="548"/>
      <c r="SJI107" s="547"/>
      <c r="SJJ107" s="547"/>
      <c r="SJK107" s="547"/>
      <c r="SJL107" s="547"/>
      <c r="SJM107" s="547"/>
      <c r="SJN107" s="547"/>
      <c r="SJO107" s="547"/>
      <c r="SJP107" s="547"/>
      <c r="SJQ107" s="547"/>
      <c r="SJR107" s="547"/>
      <c r="SJS107" s="547"/>
      <c r="SJT107" s="547"/>
      <c r="SJU107" s="547"/>
      <c r="SJV107" s="547"/>
      <c r="SJW107" s="547"/>
      <c r="SJX107" s="548"/>
      <c r="SJY107" s="547"/>
      <c r="SJZ107" s="547"/>
      <c r="SKA107" s="547"/>
      <c r="SKB107" s="547"/>
      <c r="SKC107" s="547"/>
      <c r="SKD107" s="547"/>
      <c r="SKE107" s="547"/>
      <c r="SKF107" s="547"/>
      <c r="SKG107" s="547"/>
      <c r="SKH107" s="547"/>
      <c r="SKI107" s="547"/>
      <c r="SKJ107" s="547"/>
      <c r="SKK107" s="547"/>
      <c r="SKL107" s="547"/>
      <c r="SKM107" s="547"/>
      <c r="SKN107" s="548"/>
      <c r="SKO107" s="547"/>
      <c r="SKP107" s="547"/>
      <c r="SKQ107" s="547"/>
      <c r="SKR107" s="547"/>
      <c r="SKS107" s="547"/>
      <c r="SKT107" s="547"/>
      <c r="SKU107" s="547"/>
      <c r="SKV107" s="547"/>
      <c r="SKW107" s="547"/>
      <c r="SKX107" s="547"/>
      <c r="SKY107" s="547"/>
      <c r="SKZ107" s="547"/>
      <c r="SLA107" s="547"/>
      <c r="SLB107" s="547"/>
      <c r="SLC107" s="547"/>
      <c r="SLD107" s="548"/>
      <c r="SLE107" s="547"/>
      <c r="SLF107" s="547"/>
      <c r="SLG107" s="547"/>
      <c r="SLH107" s="547"/>
      <c r="SLI107" s="547"/>
      <c r="SLJ107" s="547"/>
      <c r="SLK107" s="547"/>
      <c r="SLL107" s="547"/>
      <c r="SLM107" s="547"/>
      <c r="SLN107" s="547"/>
      <c r="SLO107" s="547"/>
      <c r="SLP107" s="547"/>
      <c r="SLQ107" s="547"/>
      <c r="SLR107" s="547"/>
      <c r="SLS107" s="547"/>
      <c r="SLT107" s="548"/>
      <c r="SLU107" s="547"/>
      <c r="SLV107" s="547"/>
      <c r="SLW107" s="547"/>
      <c r="SLX107" s="547"/>
      <c r="SLY107" s="547"/>
      <c r="SLZ107" s="547"/>
      <c r="SMA107" s="547"/>
      <c r="SMB107" s="547"/>
      <c r="SMC107" s="547"/>
      <c r="SMD107" s="547"/>
      <c r="SME107" s="547"/>
      <c r="SMF107" s="547"/>
      <c r="SMG107" s="547"/>
      <c r="SMH107" s="547"/>
      <c r="SMI107" s="547"/>
      <c r="SMJ107" s="548"/>
      <c r="SMK107" s="547"/>
      <c r="SML107" s="547"/>
      <c r="SMM107" s="547"/>
      <c r="SMN107" s="547"/>
      <c r="SMO107" s="547"/>
      <c r="SMP107" s="547"/>
      <c r="SMQ107" s="547"/>
      <c r="SMR107" s="547"/>
      <c r="SMS107" s="547"/>
      <c r="SMT107" s="547"/>
      <c r="SMU107" s="547"/>
      <c r="SMV107" s="547"/>
      <c r="SMW107" s="547"/>
      <c r="SMX107" s="547"/>
      <c r="SMY107" s="547"/>
      <c r="SMZ107" s="548"/>
      <c r="SNA107" s="547"/>
      <c r="SNB107" s="547"/>
      <c r="SNC107" s="547"/>
      <c r="SND107" s="547"/>
      <c r="SNE107" s="547"/>
      <c r="SNF107" s="547"/>
      <c r="SNG107" s="547"/>
      <c r="SNH107" s="547"/>
      <c r="SNI107" s="547"/>
      <c r="SNJ107" s="547"/>
      <c r="SNK107" s="547"/>
      <c r="SNL107" s="547"/>
      <c r="SNM107" s="547"/>
      <c r="SNN107" s="547"/>
      <c r="SNO107" s="547"/>
      <c r="SNP107" s="548"/>
      <c r="SNQ107" s="547"/>
      <c r="SNR107" s="547"/>
      <c r="SNS107" s="547"/>
      <c r="SNT107" s="547"/>
      <c r="SNU107" s="547"/>
      <c r="SNV107" s="547"/>
      <c r="SNW107" s="547"/>
      <c r="SNX107" s="547"/>
      <c r="SNY107" s="547"/>
      <c r="SNZ107" s="547"/>
      <c r="SOA107" s="547"/>
      <c r="SOB107" s="547"/>
      <c r="SOC107" s="547"/>
      <c r="SOD107" s="547"/>
      <c r="SOE107" s="547"/>
      <c r="SOF107" s="548"/>
      <c r="SOG107" s="547"/>
      <c r="SOH107" s="547"/>
      <c r="SOI107" s="547"/>
      <c r="SOJ107" s="547"/>
      <c r="SOK107" s="547"/>
      <c r="SOL107" s="547"/>
      <c r="SOM107" s="547"/>
      <c r="SON107" s="547"/>
      <c r="SOO107" s="547"/>
      <c r="SOP107" s="547"/>
      <c r="SOQ107" s="547"/>
      <c r="SOR107" s="547"/>
      <c r="SOS107" s="547"/>
      <c r="SOT107" s="547"/>
      <c r="SOU107" s="547"/>
      <c r="SOV107" s="548"/>
      <c r="SOW107" s="547"/>
      <c r="SOX107" s="547"/>
      <c r="SOY107" s="547"/>
      <c r="SOZ107" s="547"/>
      <c r="SPA107" s="547"/>
      <c r="SPB107" s="547"/>
      <c r="SPC107" s="547"/>
      <c r="SPD107" s="547"/>
      <c r="SPE107" s="547"/>
      <c r="SPF107" s="547"/>
      <c r="SPG107" s="547"/>
      <c r="SPH107" s="547"/>
      <c r="SPI107" s="547"/>
      <c r="SPJ107" s="547"/>
      <c r="SPK107" s="547"/>
      <c r="SPL107" s="548"/>
      <c r="SPM107" s="547"/>
      <c r="SPN107" s="547"/>
      <c r="SPO107" s="547"/>
      <c r="SPP107" s="547"/>
      <c r="SPQ107" s="547"/>
      <c r="SPR107" s="547"/>
      <c r="SPS107" s="547"/>
      <c r="SPT107" s="547"/>
      <c r="SPU107" s="547"/>
      <c r="SPV107" s="547"/>
      <c r="SPW107" s="547"/>
      <c r="SPX107" s="547"/>
      <c r="SPY107" s="547"/>
      <c r="SPZ107" s="547"/>
      <c r="SQA107" s="547"/>
      <c r="SQB107" s="548"/>
      <c r="SQC107" s="547"/>
      <c r="SQD107" s="547"/>
      <c r="SQE107" s="547"/>
      <c r="SQF107" s="547"/>
      <c r="SQG107" s="547"/>
      <c r="SQH107" s="547"/>
      <c r="SQI107" s="547"/>
      <c r="SQJ107" s="547"/>
      <c r="SQK107" s="547"/>
      <c r="SQL107" s="547"/>
      <c r="SQM107" s="547"/>
      <c r="SQN107" s="547"/>
      <c r="SQO107" s="547"/>
      <c r="SQP107" s="547"/>
      <c r="SQQ107" s="547"/>
      <c r="SQR107" s="548"/>
      <c r="SQS107" s="547"/>
      <c r="SQT107" s="547"/>
      <c r="SQU107" s="547"/>
      <c r="SQV107" s="547"/>
      <c r="SQW107" s="547"/>
      <c r="SQX107" s="547"/>
      <c r="SQY107" s="547"/>
      <c r="SQZ107" s="547"/>
      <c r="SRA107" s="547"/>
      <c r="SRB107" s="547"/>
      <c r="SRC107" s="547"/>
      <c r="SRD107" s="547"/>
      <c r="SRE107" s="547"/>
      <c r="SRF107" s="547"/>
      <c r="SRG107" s="547"/>
      <c r="SRH107" s="548"/>
      <c r="SRI107" s="547"/>
      <c r="SRJ107" s="547"/>
      <c r="SRK107" s="547"/>
      <c r="SRL107" s="547"/>
      <c r="SRM107" s="547"/>
      <c r="SRN107" s="547"/>
      <c r="SRO107" s="547"/>
      <c r="SRP107" s="547"/>
      <c r="SRQ107" s="547"/>
      <c r="SRR107" s="547"/>
      <c r="SRS107" s="547"/>
      <c r="SRT107" s="547"/>
      <c r="SRU107" s="547"/>
      <c r="SRV107" s="547"/>
      <c r="SRW107" s="547"/>
      <c r="SRX107" s="548"/>
      <c r="SRY107" s="547"/>
      <c r="SRZ107" s="547"/>
      <c r="SSA107" s="547"/>
      <c r="SSB107" s="547"/>
      <c r="SSC107" s="547"/>
      <c r="SSD107" s="547"/>
      <c r="SSE107" s="547"/>
      <c r="SSF107" s="547"/>
      <c r="SSG107" s="547"/>
      <c r="SSH107" s="547"/>
      <c r="SSI107" s="547"/>
      <c r="SSJ107" s="547"/>
      <c r="SSK107" s="547"/>
      <c r="SSL107" s="547"/>
      <c r="SSM107" s="547"/>
      <c r="SSN107" s="548"/>
      <c r="SSO107" s="547"/>
      <c r="SSP107" s="547"/>
      <c r="SSQ107" s="547"/>
      <c r="SSR107" s="547"/>
      <c r="SSS107" s="547"/>
      <c r="SST107" s="547"/>
      <c r="SSU107" s="547"/>
      <c r="SSV107" s="547"/>
      <c r="SSW107" s="547"/>
      <c r="SSX107" s="547"/>
      <c r="SSY107" s="547"/>
      <c r="SSZ107" s="547"/>
      <c r="STA107" s="547"/>
      <c r="STB107" s="547"/>
      <c r="STC107" s="547"/>
      <c r="STD107" s="548"/>
      <c r="STE107" s="547"/>
      <c r="STF107" s="547"/>
      <c r="STG107" s="547"/>
      <c r="STH107" s="547"/>
      <c r="STI107" s="547"/>
      <c r="STJ107" s="547"/>
      <c r="STK107" s="547"/>
      <c r="STL107" s="547"/>
      <c r="STM107" s="547"/>
      <c r="STN107" s="547"/>
      <c r="STO107" s="547"/>
      <c r="STP107" s="547"/>
      <c r="STQ107" s="547"/>
      <c r="STR107" s="547"/>
      <c r="STS107" s="547"/>
      <c r="STT107" s="548"/>
      <c r="STU107" s="547"/>
      <c r="STV107" s="547"/>
      <c r="STW107" s="547"/>
      <c r="STX107" s="547"/>
      <c r="STY107" s="547"/>
      <c r="STZ107" s="547"/>
      <c r="SUA107" s="547"/>
      <c r="SUB107" s="547"/>
      <c r="SUC107" s="547"/>
      <c r="SUD107" s="547"/>
      <c r="SUE107" s="547"/>
      <c r="SUF107" s="547"/>
      <c r="SUG107" s="547"/>
      <c r="SUH107" s="547"/>
      <c r="SUI107" s="547"/>
      <c r="SUJ107" s="548"/>
      <c r="SUK107" s="547"/>
      <c r="SUL107" s="547"/>
      <c r="SUM107" s="547"/>
      <c r="SUN107" s="547"/>
      <c r="SUO107" s="547"/>
      <c r="SUP107" s="547"/>
      <c r="SUQ107" s="547"/>
      <c r="SUR107" s="547"/>
      <c r="SUS107" s="547"/>
      <c r="SUT107" s="547"/>
      <c r="SUU107" s="547"/>
      <c r="SUV107" s="547"/>
      <c r="SUW107" s="547"/>
      <c r="SUX107" s="547"/>
      <c r="SUY107" s="547"/>
      <c r="SUZ107" s="548"/>
      <c r="SVA107" s="547"/>
      <c r="SVB107" s="547"/>
      <c r="SVC107" s="547"/>
      <c r="SVD107" s="547"/>
      <c r="SVE107" s="547"/>
      <c r="SVF107" s="547"/>
      <c r="SVG107" s="547"/>
      <c r="SVH107" s="547"/>
      <c r="SVI107" s="547"/>
      <c r="SVJ107" s="547"/>
      <c r="SVK107" s="547"/>
      <c r="SVL107" s="547"/>
      <c r="SVM107" s="547"/>
      <c r="SVN107" s="547"/>
      <c r="SVO107" s="547"/>
      <c r="SVP107" s="548"/>
      <c r="SVQ107" s="547"/>
      <c r="SVR107" s="547"/>
      <c r="SVS107" s="547"/>
      <c r="SVT107" s="547"/>
      <c r="SVU107" s="547"/>
      <c r="SVV107" s="547"/>
      <c r="SVW107" s="547"/>
      <c r="SVX107" s="547"/>
      <c r="SVY107" s="547"/>
      <c r="SVZ107" s="547"/>
      <c r="SWA107" s="547"/>
      <c r="SWB107" s="547"/>
      <c r="SWC107" s="547"/>
      <c r="SWD107" s="547"/>
      <c r="SWE107" s="547"/>
      <c r="SWF107" s="548"/>
      <c r="SWG107" s="547"/>
      <c r="SWH107" s="547"/>
      <c r="SWI107" s="547"/>
      <c r="SWJ107" s="547"/>
      <c r="SWK107" s="547"/>
      <c r="SWL107" s="547"/>
      <c r="SWM107" s="547"/>
      <c r="SWN107" s="547"/>
      <c r="SWO107" s="547"/>
      <c r="SWP107" s="547"/>
      <c r="SWQ107" s="547"/>
      <c r="SWR107" s="547"/>
      <c r="SWS107" s="547"/>
      <c r="SWT107" s="547"/>
      <c r="SWU107" s="547"/>
      <c r="SWV107" s="548"/>
      <c r="SWW107" s="547"/>
      <c r="SWX107" s="547"/>
      <c r="SWY107" s="547"/>
      <c r="SWZ107" s="547"/>
      <c r="SXA107" s="547"/>
      <c r="SXB107" s="547"/>
      <c r="SXC107" s="547"/>
      <c r="SXD107" s="547"/>
      <c r="SXE107" s="547"/>
      <c r="SXF107" s="547"/>
      <c r="SXG107" s="547"/>
      <c r="SXH107" s="547"/>
      <c r="SXI107" s="547"/>
      <c r="SXJ107" s="547"/>
      <c r="SXK107" s="547"/>
      <c r="SXL107" s="548"/>
      <c r="SXM107" s="547"/>
      <c r="SXN107" s="547"/>
      <c r="SXO107" s="547"/>
      <c r="SXP107" s="547"/>
      <c r="SXQ107" s="547"/>
      <c r="SXR107" s="547"/>
      <c r="SXS107" s="547"/>
      <c r="SXT107" s="547"/>
      <c r="SXU107" s="547"/>
      <c r="SXV107" s="547"/>
      <c r="SXW107" s="547"/>
      <c r="SXX107" s="547"/>
      <c r="SXY107" s="547"/>
      <c r="SXZ107" s="547"/>
      <c r="SYA107" s="547"/>
      <c r="SYB107" s="548"/>
      <c r="SYC107" s="547"/>
      <c r="SYD107" s="547"/>
      <c r="SYE107" s="547"/>
      <c r="SYF107" s="547"/>
      <c r="SYG107" s="547"/>
      <c r="SYH107" s="547"/>
      <c r="SYI107" s="547"/>
      <c r="SYJ107" s="547"/>
      <c r="SYK107" s="547"/>
      <c r="SYL107" s="547"/>
      <c r="SYM107" s="547"/>
      <c r="SYN107" s="547"/>
      <c r="SYO107" s="547"/>
      <c r="SYP107" s="547"/>
      <c r="SYQ107" s="547"/>
      <c r="SYR107" s="548"/>
      <c r="SYS107" s="547"/>
      <c r="SYT107" s="547"/>
      <c r="SYU107" s="547"/>
      <c r="SYV107" s="547"/>
      <c r="SYW107" s="547"/>
      <c r="SYX107" s="547"/>
      <c r="SYY107" s="547"/>
      <c r="SYZ107" s="547"/>
      <c r="SZA107" s="547"/>
      <c r="SZB107" s="547"/>
      <c r="SZC107" s="547"/>
      <c r="SZD107" s="547"/>
      <c r="SZE107" s="547"/>
      <c r="SZF107" s="547"/>
      <c r="SZG107" s="547"/>
      <c r="SZH107" s="548"/>
      <c r="SZI107" s="547"/>
      <c r="SZJ107" s="547"/>
      <c r="SZK107" s="547"/>
      <c r="SZL107" s="547"/>
      <c r="SZM107" s="547"/>
      <c r="SZN107" s="547"/>
      <c r="SZO107" s="547"/>
      <c r="SZP107" s="547"/>
      <c r="SZQ107" s="547"/>
      <c r="SZR107" s="547"/>
      <c r="SZS107" s="547"/>
      <c r="SZT107" s="547"/>
      <c r="SZU107" s="547"/>
      <c r="SZV107" s="547"/>
      <c r="SZW107" s="547"/>
      <c r="SZX107" s="548"/>
      <c r="SZY107" s="547"/>
      <c r="SZZ107" s="547"/>
      <c r="TAA107" s="547"/>
      <c r="TAB107" s="547"/>
      <c r="TAC107" s="547"/>
      <c r="TAD107" s="547"/>
      <c r="TAE107" s="547"/>
      <c r="TAF107" s="547"/>
      <c r="TAG107" s="547"/>
      <c r="TAH107" s="547"/>
      <c r="TAI107" s="547"/>
      <c r="TAJ107" s="547"/>
      <c r="TAK107" s="547"/>
      <c r="TAL107" s="547"/>
      <c r="TAM107" s="547"/>
      <c r="TAN107" s="548"/>
      <c r="TAO107" s="547"/>
      <c r="TAP107" s="547"/>
      <c r="TAQ107" s="547"/>
      <c r="TAR107" s="547"/>
      <c r="TAS107" s="547"/>
      <c r="TAT107" s="547"/>
      <c r="TAU107" s="547"/>
      <c r="TAV107" s="547"/>
      <c r="TAW107" s="547"/>
      <c r="TAX107" s="547"/>
      <c r="TAY107" s="547"/>
      <c r="TAZ107" s="547"/>
      <c r="TBA107" s="547"/>
      <c r="TBB107" s="547"/>
      <c r="TBC107" s="547"/>
      <c r="TBD107" s="548"/>
      <c r="TBE107" s="547"/>
      <c r="TBF107" s="547"/>
      <c r="TBG107" s="547"/>
      <c r="TBH107" s="547"/>
      <c r="TBI107" s="547"/>
      <c r="TBJ107" s="547"/>
      <c r="TBK107" s="547"/>
      <c r="TBL107" s="547"/>
      <c r="TBM107" s="547"/>
      <c r="TBN107" s="547"/>
      <c r="TBO107" s="547"/>
      <c r="TBP107" s="547"/>
      <c r="TBQ107" s="547"/>
      <c r="TBR107" s="547"/>
      <c r="TBS107" s="547"/>
      <c r="TBT107" s="548"/>
      <c r="TBU107" s="547"/>
      <c r="TBV107" s="547"/>
      <c r="TBW107" s="547"/>
      <c r="TBX107" s="547"/>
      <c r="TBY107" s="547"/>
      <c r="TBZ107" s="547"/>
      <c r="TCA107" s="547"/>
      <c r="TCB107" s="547"/>
      <c r="TCC107" s="547"/>
      <c r="TCD107" s="547"/>
      <c r="TCE107" s="547"/>
      <c r="TCF107" s="547"/>
      <c r="TCG107" s="547"/>
      <c r="TCH107" s="547"/>
      <c r="TCI107" s="547"/>
      <c r="TCJ107" s="548"/>
      <c r="TCK107" s="547"/>
      <c r="TCL107" s="547"/>
      <c r="TCM107" s="547"/>
      <c r="TCN107" s="547"/>
      <c r="TCO107" s="547"/>
      <c r="TCP107" s="547"/>
      <c r="TCQ107" s="547"/>
      <c r="TCR107" s="547"/>
      <c r="TCS107" s="547"/>
      <c r="TCT107" s="547"/>
      <c r="TCU107" s="547"/>
      <c r="TCV107" s="547"/>
      <c r="TCW107" s="547"/>
      <c r="TCX107" s="547"/>
      <c r="TCY107" s="547"/>
      <c r="TCZ107" s="548"/>
      <c r="TDA107" s="547"/>
      <c r="TDB107" s="547"/>
      <c r="TDC107" s="547"/>
      <c r="TDD107" s="547"/>
      <c r="TDE107" s="547"/>
      <c r="TDF107" s="547"/>
      <c r="TDG107" s="547"/>
      <c r="TDH107" s="547"/>
      <c r="TDI107" s="547"/>
      <c r="TDJ107" s="547"/>
      <c r="TDK107" s="547"/>
      <c r="TDL107" s="547"/>
      <c r="TDM107" s="547"/>
      <c r="TDN107" s="547"/>
      <c r="TDO107" s="547"/>
      <c r="TDP107" s="548"/>
      <c r="TDQ107" s="547"/>
      <c r="TDR107" s="547"/>
      <c r="TDS107" s="547"/>
      <c r="TDT107" s="547"/>
      <c r="TDU107" s="547"/>
      <c r="TDV107" s="547"/>
      <c r="TDW107" s="547"/>
      <c r="TDX107" s="547"/>
      <c r="TDY107" s="547"/>
      <c r="TDZ107" s="547"/>
      <c r="TEA107" s="547"/>
      <c r="TEB107" s="547"/>
      <c r="TEC107" s="547"/>
      <c r="TED107" s="547"/>
      <c r="TEE107" s="547"/>
      <c r="TEF107" s="548"/>
      <c r="TEG107" s="547"/>
      <c r="TEH107" s="547"/>
      <c r="TEI107" s="547"/>
      <c r="TEJ107" s="547"/>
      <c r="TEK107" s="547"/>
      <c r="TEL107" s="547"/>
      <c r="TEM107" s="547"/>
      <c r="TEN107" s="547"/>
      <c r="TEO107" s="547"/>
      <c r="TEP107" s="547"/>
      <c r="TEQ107" s="547"/>
      <c r="TER107" s="547"/>
      <c r="TES107" s="547"/>
      <c r="TET107" s="547"/>
      <c r="TEU107" s="547"/>
      <c r="TEV107" s="548"/>
      <c r="TEW107" s="547"/>
      <c r="TEX107" s="547"/>
      <c r="TEY107" s="547"/>
      <c r="TEZ107" s="547"/>
      <c r="TFA107" s="547"/>
      <c r="TFB107" s="547"/>
      <c r="TFC107" s="547"/>
      <c r="TFD107" s="547"/>
      <c r="TFE107" s="547"/>
      <c r="TFF107" s="547"/>
      <c r="TFG107" s="547"/>
      <c r="TFH107" s="547"/>
      <c r="TFI107" s="547"/>
      <c r="TFJ107" s="547"/>
      <c r="TFK107" s="547"/>
      <c r="TFL107" s="548"/>
      <c r="TFM107" s="547"/>
      <c r="TFN107" s="547"/>
      <c r="TFO107" s="547"/>
      <c r="TFP107" s="547"/>
      <c r="TFQ107" s="547"/>
      <c r="TFR107" s="547"/>
      <c r="TFS107" s="547"/>
      <c r="TFT107" s="547"/>
      <c r="TFU107" s="547"/>
      <c r="TFV107" s="547"/>
      <c r="TFW107" s="547"/>
      <c r="TFX107" s="547"/>
      <c r="TFY107" s="547"/>
      <c r="TFZ107" s="547"/>
      <c r="TGA107" s="547"/>
      <c r="TGB107" s="548"/>
      <c r="TGC107" s="547"/>
      <c r="TGD107" s="547"/>
      <c r="TGE107" s="547"/>
      <c r="TGF107" s="547"/>
      <c r="TGG107" s="547"/>
      <c r="TGH107" s="547"/>
      <c r="TGI107" s="547"/>
      <c r="TGJ107" s="547"/>
      <c r="TGK107" s="547"/>
      <c r="TGL107" s="547"/>
      <c r="TGM107" s="547"/>
      <c r="TGN107" s="547"/>
      <c r="TGO107" s="547"/>
      <c r="TGP107" s="547"/>
      <c r="TGQ107" s="547"/>
      <c r="TGR107" s="548"/>
      <c r="TGS107" s="547"/>
      <c r="TGT107" s="547"/>
      <c r="TGU107" s="547"/>
      <c r="TGV107" s="547"/>
      <c r="TGW107" s="547"/>
      <c r="TGX107" s="547"/>
      <c r="TGY107" s="547"/>
      <c r="TGZ107" s="547"/>
      <c r="THA107" s="547"/>
      <c r="THB107" s="547"/>
      <c r="THC107" s="547"/>
      <c r="THD107" s="547"/>
      <c r="THE107" s="547"/>
      <c r="THF107" s="547"/>
      <c r="THG107" s="547"/>
      <c r="THH107" s="548"/>
      <c r="THI107" s="547"/>
      <c r="THJ107" s="547"/>
      <c r="THK107" s="547"/>
      <c r="THL107" s="547"/>
      <c r="THM107" s="547"/>
      <c r="THN107" s="547"/>
      <c r="THO107" s="547"/>
      <c r="THP107" s="547"/>
      <c r="THQ107" s="547"/>
      <c r="THR107" s="547"/>
      <c r="THS107" s="547"/>
      <c r="THT107" s="547"/>
      <c r="THU107" s="547"/>
      <c r="THV107" s="547"/>
      <c r="THW107" s="547"/>
      <c r="THX107" s="548"/>
      <c r="THY107" s="547"/>
      <c r="THZ107" s="547"/>
      <c r="TIA107" s="547"/>
      <c r="TIB107" s="547"/>
      <c r="TIC107" s="547"/>
      <c r="TID107" s="547"/>
      <c r="TIE107" s="547"/>
      <c r="TIF107" s="547"/>
      <c r="TIG107" s="547"/>
      <c r="TIH107" s="547"/>
      <c r="TII107" s="547"/>
      <c r="TIJ107" s="547"/>
      <c r="TIK107" s="547"/>
      <c r="TIL107" s="547"/>
      <c r="TIM107" s="547"/>
      <c r="TIN107" s="548"/>
      <c r="TIO107" s="547"/>
      <c r="TIP107" s="547"/>
      <c r="TIQ107" s="547"/>
      <c r="TIR107" s="547"/>
      <c r="TIS107" s="547"/>
      <c r="TIT107" s="547"/>
      <c r="TIU107" s="547"/>
      <c r="TIV107" s="547"/>
      <c r="TIW107" s="547"/>
      <c r="TIX107" s="547"/>
      <c r="TIY107" s="547"/>
      <c r="TIZ107" s="547"/>
      <c r="TJA107" s="547"/>
      <c r="TJB107" s="547"/>
      <c r="TJC107" s="547"/>
      <c r="TJD107" s="548"/>
      <c r="TJE107" s="547"/>
      <c r="TJF107" s="547"/>
      <c r="TJG107" s="547"/>
      <c r="TJH107" s="547"/>
      <c r="TJI107" s="547"/>
      <c r="TJJ107" s="547"/>
      <c r="TJK107" s="547"/>
      <c r="TJL107" s="547"/>
      <c r="TJM107" s="547"/>
      <c r="TJN107" s="547"/>
      <c r="TJO107" s="547"/>
      <c r="TJP107" s="547"/>
      <c r="TJQ107" s="547"/>
      <c r="TJR107" s="547"/>
      <c r="TJS107" s="547"/>
      <c r="TJT107" s="548"/>
      <c r="TJU107" s="547"/>
      <c r="TJV107" s="547"/>
      <c r="TJW107" s="547"/>
      <c r="TJX107" s="547"/>
      <c r="TJY107" s="547"/>
      <c r="TJZ107" s="547"/>
      <c r="TKA107" s="547"/>
      <c r="TKB107" s="547"/>
      <c r="TKC107" s="547"/>
      <c r="TKD107" s="547"/>
      <c r="TKE107" s="547"/>
      <c r="TKF107" s="547"/>
      <c r="TKG107" s="547"/>
      <c r="TKH107" s="547"/>
      <c r="TKI107" s="547"/>
      <c r="TKJ107" s="548"/>
      <c r="TKK107" s="547"/>
      <c r="TKL107" s="547"/>
      <c r="TKM107" s="547"/>
      <c r="TKN107" s="547"/>
      <c r="TKO107" s="547"/>
      <c r="TKP107" s="547"/>
      <c r="TKQ107" s="547"/>
      <c r="TKR107" s="547"/>
      <c r="TKS107" s="547"/>
      <c r="TKT107" s="547"/>
      <c r="TKU107" s="547"/>
      <c r="TKV107" s="547"/>
      <c r="TKW107" s="547"/>
      <c r="TKX107" s="547"/>
      <c r="TKY107" s="547"/>
      <c r="TKZ107" s="548"/>
      <c r="TLA107" s="547"/>
      <c r="TLB107" s="547"/>
      <c r="TLC107" s="547"/>
      <c r="TLD107" s="547"/>
      <c r="TLE107" s="547"/>
      <c r="TLF107" s="547"/>
      <c r="TLG107" s="547"/>
      <c r="TLH107" s="547"/>
      <c r="TLI107" s="547"/>
      <c r="TLJ107" s="547"/>
      <c r="TLK107" s="547"/>
      <c r="TLL107" s="547"/>
      <c r="TLM107" s="547"/>
      <c r="TLN107" s="547"/>
      <c r="TLO107" s="547"/>
      <c r="TLP107" s="548"/>
      <c r="TLQ107" s="547"/>
      <c r="TLR107" s="547"/>
      <c r="TLS107" s="547"/>
      <c r="TLT107" s="547"/>
      <c r="TLU107" s="547"/>
      <c r="TLV107" s="547"/>
      <c r="TLW107" s="547"/>
      <c r="TLX107" s="547"/>
      <c r="TLY107" s="547"/>
      <c r="TLZ107" s="547"/>
      <c r="TMA107" s="547"/>
      <c r="TMB107" s="547"/>
      <c r="TMC107" s="547"/>
      <c r="TMD107" s="547"/>
      <c r="TME107" s="547"/>
      <c r="TMF107" s="548"/>
      <c r="TMG107" s="547"/>
      <c r="TMH107" s="547"/>
      <c r="TMI107" s="547"/>
      <c r="TMJ107" s="547"/>
      <c r="TMK107" s="547"/>
      <c r="TML107" s="547"/>
      <c r="TMM107" s="547"/>
      <c r="TMN107" s="547"/>
      <c r="TMO107" s="547"/>
      <c r="TMP107" s="547"/>
      <c r="TMQ107" s="547"/>
      <c r="TMR107" s="547"/>
      <c r="TMS107" s="547"/>
      <c r="TMT107" s="547"/>
      <c r="TMU107" s="547"/>
      <c r="TMV107" s="548"/>
      <c r="TMW107" s="547"/>
      <c r="TMX107" s="547"/>
      <c r="TMY107" s="547"/>
      <c r="TMZ107" s="547"/>
      <c r="TNA107" s="547"/>
      <c r="TNB107" s="547"/>
      <c r="TNC107" s="547"/>
      <c r="TND107" s="547"/>
      <c r="TNE107" s="547"/>
      <c r="TNF107" s="547"/>
      <c r="TNG107" s="547"/>
      <c r="TNH107" s="547"/>
      <c r="TNI107" s="547"/>
      <c r="TNJ107" s="547"/>
      <c r="TNK107" s="547"/>
      <c r="TNL107" s="548"/>
      <c r="TNM107" s="547"/>
      <c r="TNN107" s="547"/>
      <c r="TNO107" s="547"/>
      <c r="TNP107" s="547"/>
      <c r="TNQ107" s="547"/>
      <c r="TNR107" s="547"/>
      <c r="TNS107" s="547"/>
      <c r="TNT107" s="547"/>
      <c r="TNU107" s="547"/>
      <c r="TNV107" s="547"/>
      <c r="TNW107" s="547"/>
      <c r="TNX107" s="547"/>
      <c r="TNY107" s="547"/>
      <c r="TNZ107" s="547"/>
      <c r="TOA107" s="547"/>
      <c r="TOB107" s="548"/>
      <c r="TOC107" s="547"/>
      <c r="TOD107" s="547"/>
      <c r="TOE107" s="547"/>
      <c r="TOF107" s="547"/>
      <c r="TOG107" s="547"/>
      <c r="TOH107" s="547"/>
      <c r="TOI107" s="547"/>
      <c r="TOJ107" s="547"/>
      <c r="TOK107" s="547"/>
      <c r="TOL107" s="547"/>
      <c r="TOM107" s="547"/>
      <c r="TON107" s="547"/>
      <c r="TOO107" s="547"/>
      <c r="TOP107" s="547"/>
      <c r="TOQ107" s="547"/>
      <c r="TOR107" s="548"/>
      <c r="TOS107" s="547"/>
      <c r="TOT107" s="547"/>
      <c r="TOU107" s="547"/>
      <c r="TOV107" s="547"/>
      <c r="TOW107" s="547"/>
      <c r="TOX107" s="547"/>
      <c r="TOY107" s="547"/>
      <c r="TOZ107" s="547"/>
      <c r="TPA107" s="547"/>
      <c r="TPB107" s="547"/>
      <c r="TPC107" s="547"/>
      <c r="TPD107" s="547"/>
      <c r="TPE107" s="547"/>
      <c r="TPF107" s="547"/>
      <c r="TPG107" s="547"/>
      <c r="TPH107" s="548"/>
      <c r="TPI107" s="547"/>
      <c r="TPJ107" s="547"/>
      <c r="TPK107" s="547"/>
      <c r="TPL107" s="547"/>
      <c r="TPM107" s="547"/>
      <c r="TPN107" s="547"/>
      <c r="TPO107" s="547"/>
      <c r="TPP107" s="547"/>
      <c r="TPQ107" s="547"/>
      <c r="TPR107" s="547"/>
      <c r="TPS107" s="547"/>
      <c r="TPT107" s="547"/>
      <c r="TPU107" s="547"/>
      <c r="TPV107" s="547"/>
      <c r="TPW107" s="547"/>
      <c r="TPX107" s="548"/>
      <c r="TPY107" s="547"/>
      <c r="TPZ107" s="547"/>
      <c r="TQA107" s="547"/>
      <c r="TQB107" s="547"/>
      <c r="TQC107" s="547"/>
      <c r="TQD107" s="547"/>
      <c r="TQE107" s="547"/>
      <c r="TQF107" s="547"/>
      <c r="TQG107" s="547"/>
      <c r="TQH107" s="547"/>
      <c r="TQI107" s="547"/>
      <c r="TQJ107" s="547"/>
      <c r="TQK107" s="547"/>
      <c r="TQL107" s="547"/>
      <c r="TQM107" s="547"/>
      <c r="TQN107" s="548"/>
      <c r="TQO107" s="547"/>
      <c r="TQP107" s="547"/>
      <c r="TQQ107" s="547"/>
      <c r="TQR107" s="547"/>
      <c r="TQS107" s="547"/>
      <c r="TQT107" s="547"/>
      <c r="TQU107" s="547"/>
      <c r="TQV107" s="547"/>
      <c r="TQW107" s="547"/>
      <c r="TQX107" s="547"/>
      <c r="TQY107" s="547"/>
      <c r="TQZ107" s="547"/>
      <c r="TRA107" s="547"/>
      <c r="TRB107" s="547"/>
      <c r="TRC107" s="547"/>
      <c r="TRD107" s="548"/>
      <c r="TRE107" s="547"/>
      <c r="TRF107" s="547"/>
      <c r="TRG107" s="547"/>
      <c r="TRH107" s="547"/>
      <c r="TRI107" s="547"/>
      <c r="TRJ107" s="547"/>
      <c r="TRK107" s="547"/>
      <c r="TRL107" s="547"/>
      <c r="TRM107" s="547"/>
      <c r="TRN107" s="547"/>
      <c r="TRO107" s="547"/>
      <c r="TRP107" s="547"/>
      <c r="TRQ107" s="547"/>
      <c r="TRR107" s="547"/>
      <c r="TRS107" s="547"/>
      <c r="TRT107" s="548"/>
      <c r="TRU107" s="547"/>
      <c r="TRV107" s="547"/>
      <c r="TRW107" s="547"/>
      <c r="TRX107" s="547"/>
      <c r="TRY107" s="547"/>
      <c r="TRZ107" s="547"/>
      <c r="TSA107" s="547"/>
      <c r="TSB107" s="547"/>
      <c r="TSC107" s="547"/>
      <c r="TSD107" s="547"/>
      <c r="TSE107" s="547"/>
      <c r="TSF107" s="547"/>
      <c r="TSG107" s="547"/>
      <c r="TSH107" s="547"/>
      <c r="TSI107" s="547"/>
      <c r="TSJ107" s="548"/>
      <c r="TSK107" s="547"/>
      <c r="TSL107" s="547"/>
      <c r="TSM107" s="547"/>
      <c r="TSN107" s="547"/>
      <c r="TSO107" s="547"/>
      <c r="TSP107" s="547"/>
      <c r="TSQ107" s="547"/>
      <c r="TSR107" s="547"/>
      <c r="TSS107" s="547"/>
      <c r="TST107" s="547"/>
      <c r="TSU107" s="547"/>
      <c r="TSV107" s="547"/>
      <c r="TSW107" s="547"/>
      <c r="TSX107" s="547"/>
      <c r="TSY107" s="547"/>
      <c r="TSZ107" s="548"/>
      <c r="TTA107" s="547"/>
      <c r="TTB107" s="547"/>
      <c r="TTC107" s="547"/>
      <c r="TTD107" s="547"/>
      <c r="TTE107" s="547"/>
      <c r="TTF107" s="547"/>
      <c r="TTG107" s="547"/>
      <c r="TTH107" s="547"/>
      <c r="TTI107" s="547"/>
      <c r="TTJ107" s="547"/>
      <c r="TTK107" s="547"/>
      <c r="TTL107" s="547"/>
      <c r="TTM107" s="547"/>
      <c r="TTN107" s="547"/>
      <c r="TTO107" s="547"/>
      <c r="TTP107" s="548"/>
      <c r="TTQ107" s="547"/>
      <c r="TTR107" s="547"/>
      <c r="TTS107" s="547"/>
      <c r="TTT107" s="547"/>
      <c r="TTU107" s="547"/>
      <c r="TTV107" s="547"/>
      <c r="TTW107" s="547"/>
      <c r="TTX107" s="547"/>
      <c r="TTY107" s="547"/>
      <c r="TTZ107" s="547"/>
      <c r="TUA107" s="547"/>
      <c r="TUB107" s="547"/>
      <c r="TUC107" s="547"/>
      <c r="TUD107" s="547"/>
      <c r="TUE107" s="547"/>
      <c r="TUF107" s="548"/>
      <c r="TUG107" s="547"/>
      <c r="TUH107" s="547"/>
      <c r="TUI107" s="547"/>
      <c r="TUJ107" s="547"/>
      <c r="TUK107" s="547"/>
      <c r="TUL107" s="547"/>
      <c r="TUM107" s="547"/>
      <c r="TUN107" s="547"/>
      <c r="TUO107" s="547"/>
      <c r="TUP107" s="547"/>
      <c r="TUQ107" s="547"/>
      <c r="TUR107" s="547"/>
      <c r="TUS107" s="547"/>
      <c r="TUT107" s="547"/>
      <c r="TUU107" s="547"/>
      <c r="TUV107" s="548"/>
      <c r="TUW107" s="547"/>
      <c r="TUX107" s="547"/>
      <c r="TUY107" s="547"/>
      <c r="TUZ107" s="547"/>
      <c r="TVA107" s="547"/>
      <c r="TVB107" s="547"/>
      <c r="TVC107" s="547"/>
      <c r="TVD107" s="547"/>
      <c r="TVE107" s="547"/>
      <c r="TVF107" s="547"/>
      <c r="TVG107" s="547"/>
      <c r="TVH107" s="547"/>
      <c r="TVI107" s="547"/>
      <c r="TVJ107" s="547"/>
      <c r="TVK107" s="547"/>
      <c r="TVL107" s="548"/>
      <c r="TVM107" s="547"/>
      <c r="TVN107" s="547"/>
      <c r="TVO107" s="547"/>
      <c r="TVP107" s="547"/>
      <c r="TVQ107" s="547"/>
      <c r="TVR107" s="547"/>
      <c r="TVS107" s="547"/>
      <c r="TVT107" s="547"/>
      <c r="TVU107" s="547"/>
      <c r="TVV107" s="547"/>
      <c r="TVW107" s="547"/>
      <c r="TVX107" s="547"/>
      <c r="TVY107" s="547"/>
      <c r="TVZ107" s="547"/>
      <c r="TWA107" s="547"/>
      <c r="TWB107" s="548"/>
      <c r="TWC107" s="547"/>
      <c r="TWD107" s="547"/>
      <c r="TWE107" s="547"/>
      <c r="TWF107" s="547"/>
      <c r="TWG107" s="547"/>
      <c r="TWH107" s="547"/>
      <c r="TWI107" s="547"/>
      <c r="TWJ107" s="547"/>
      <c r="TWK107" s="547"/>
      <c r="TWL107" s="547"/>
      <c r="TWM107" s="547"/>
      <c r="TWN107" s="547"/>
      <c r="TWO107" s="547"/>
      <c r="TWP107" s="547"/>
      <c r="TWQ107" s="547"/>
      <c r="TWR107" s="548"/>
      <c r="TWS107" s="547"/>
      <c r="TWT107" s="547"/>
      <c r="TWU107" s="547"/>
      <c r="TWV107" s="547"/>
      <c r="TWW107" s="547"/>
      <c r="TWX107" s="547"/>
      <c r="TWY107" s="547"/>
      <c r="TWZ107" s="547"/>
      <c r="TXA107" s="547"/>
      <c r="TXB107" s="547"/>
      <c r="TXC107" s="547"/>
      <c r="TXD107" s="547"/>
      <c r="TXE107" s="547"/>
      <c r="TXF107" s="547"/>
      <c r="TXG107" s="547"/>
      <c r="TXH107" s="548"/>
      <c r="TXI107" s="547"/>
      <c r="TXJ107" s="547"/>
      <c r="TXK107" s="547"/>
      <c r="TXL107" s="547"/>
      <c r="TXM107" s="547"/>
      <c r="TXN107" s="547"/>
      <c r="TXO107" s="547"/>
      <c r="TXP107" s="547"/>
      <c r="TXQ107" s="547"/>
      <c r="TXR107" s="547"/>
      <c r="TXS107" s="547"/>
      <c r="TXT107" s="547"/>
      <c r="TXU107" s="547"/>
      <c r="TXV107" s="547"/>
      <c r="TXW107" s="547"/>
      <c r="TXX107" s="548"/>
      <c r="TXY107" s="547"/>
      <c r="TXZ107" s="547"/>
      <c r="TYA107" s="547"/>
      <c r="TYB107" s="547"/>
      <c r="TYC107" s="547"/>
      <c r="TYD107" s="547"/>
      <c r="TYE107" s="547"/>
      <c r="TYF107" s="547"/>
      <c r="TYG107" s="547"/>
      <c r="TYH107" s="547"/>
      <c r="TYI107" s="547"/>
      <c r="TYJ107" s="547"/>
      <c r="TYK107" s="547"/>
      <c r="TYL107" s="547"/>
      <c r="TYM107" s="547"/>
      <c r="TYN107" s="548"/>
      <c r="TYO107" s="547"/>
      <c r="TYP107" s="547"/>
      <c r="TYQ107" s="547"/>
      <c r="TYR107" s="547"/>
      <c r="TYS107" s="547"/>
      <c r="TYT107" s="547"/>
      <c r="TYU107" s="547"/>
      <c r="TYV107" s="547"/>
      <c r="TYW107" s="547"/>
      <c r="TYX107" s="547"/>
      <c r="TYY107" s="547"/>
      <c r="TYZ107" s="547"/>
      <c r="TZA107" s="547"/>
      <c r="TZB107" s="547"/>
      <c r="TZC107" s="547"/>
      <c r="TZD107" s="548"/>
      <c r="TZE107" s="547"/>
      <c r="TZF107" s="547"/>
      <c r="TZG107" s="547"/>
      <c r="TZH107" s="547"/>
      <c r="TZI107" s="547"/>
      <c r="TZJ107" s="547"/>
      <c r="TZK107" s="547"/>
      <c r="TZL107" s="547"/>
      <c r="TZM107" s="547"/>
      <c r="TZN107" s="547"/>
      <c r="TZO107" s="547"/>
      <c r="TZP107" s="547"/>
      <c r="TZQ107" s="547"/>
      <c r="TZR107" s="547"/>
      <c r="TZS107" s="547"/>
      <c r="TZT107" s="548"/>
      <c r="TZU107" s="547"/>
      <c r="TZV107" s="547"/>
      <c r="TZW107" s="547"/>
      <c r="TZX107" s="547"/>
      <c r="TZY107" s="547"/>
      <c r="TZZ107" s="547"/>
      <c r="UAA107" s="547"/>
      <c r="UAB107" s="547"/>
      <c r="UAC107" s="547"/>
      <c r="UAD107" s="547"/>
      <c r="UAE107" s="547"/>
      <c r="UAF107" s="547"/>
      <c r="UAG107" s="547"/>
      <c r="UAH107" s="547"/>
      <c r="UAI107" s="547"/>
      <c r="UAJ107" s="548"/>
      <c r="UAK107" s="547"/>
      <c r="UAL107" s="547"/>
      <c r="UAM107" s="547"/>
      <c r="UAN107" s="547"/>
      <c r="UAO107" s="547"/>
      <c r="UAP107" s="547"/>
      <c r="UAQ107" s="547"/>
      <c r="UAR107" s="547"/>
      <c r="UAS107" s="547"/>
      <c r="UAT107" s="547"/>
      <c r="UAU107" s="547"/>
      <c r="UAV107" s="547"/>
      <c r="UAW107" s="547"/>
      <c r="UAX107" s="547"/>
      <c r="UAY107" s="547"/>
      <c r="UAZ107" s="548"/>
      <c r="UBA107" s="547"/>
      <c r="UBB107" s="547"/>
      <c r="UBC107" s="547"/>
      <c r="UBD107" s="547"/>
      <c r="UBE107" s="547"/>
      <c r="UBF107" s="547"/>
      <c r="UBG107" s="547"/>
      <c r="UBH107" s="547"/>
      <c r="UBI107" s="547"/>
      <c r="UBJ107" s="547"/>
      <c r="UBK107" s="547"/>
      <c r="UBL107" s="547"/>
      <c r="UBM107" s="547"/>
      <c r="UBN107" s="547"/>
      <c r="UBO107" s="547"/>
      <c r="UBP107" s="548"/>
      <c r="UBQ107" s="547"/>
      <c r="UBR107" s="547"/>
      <c r="UBS107" s="547"/>
      <c r="UBT107" s="547"/>
      <c r="UBU107" s="547"/>
      <c r="UBV107" s="547"/>
      <c r="UBW107" s="547"/>
      <c r="UBX107" s="547"/>
      <c r="UBY107" s="547"/>
      <c r="UBZ107" s="547"/>
      <c r="UCA107" s="547"/>
      <c r="UCB107" s="547"/>
      <c r="UCC107" s="547"/>
      <c r="UCD107" s="547"/>
      <c r="UCE107" s="547"/>
      <c r="UCF107" s="548"/>
      <c r="UCG107" s="547"/>
      <c r="UCH107" s="547"/>
      <c r="UCI107" s="547"/>
      <c r="UCJ107" s="547"/>
      <c r="UCK107" s="547"/>
      <c r="UCL107" s="547"/>
      <c r="UCM107" s="547"/>
      <c r="UCN107" s="547"/>
      <c r="UCO107" s="547"/>
      <c r="UCP107" s="547"/>
      <c r="UCQ107" s="547"/>
      <c r="UCR107" s="547"/>
      <c r="UCS107" s="547"/>
      <c r="UCT107" s="547"/>
      <c r="UCU107" s="547"/>
      <c r="UCV107" s="548"/>
      <c r="UCW107" s="547"/>
      <c r="UCX107" s="547"/>
      <c r="UCY107" s="547"/>
      <c r="UCZ107" s="547"/>
      <c r="UDA107" s="547"/>
      <c r="UDB107" s="547"/>
      <c r="UDC107" s="547"/>
      <c r="UDD107" s="547"/>
      <c r="UDE107" s="547"/>
      <c r="UDF107" s="547"/>
      <c r="UDG107" s="547"/>
      <c r="UDH107" s="547"/>
      <c r="UDI107" s="547"/>
      <c r="UDJ107" s="547"/>
      <c r="UDK107" s="547"/>
      <c r="UDL107" s="548"/>
      <c r="UDM107" s="547"/>
      <c r="UDN107" s="547"/>
      <c r="UDO107" s="547"/>
      <c r="UDP107" s="547"/>
      <c r="UDQ107" s="547"/>
      <c r="UDR107" s="547"/>
      <c r="UDS107" s="547"/>
      <c r="UDT107" s="547"/>
      <c r="UDU107" s="547"/>
      <c r="UDV107" s="547"/>
      <c r="UDW107" s="547"/>
      <c r="UDX107" s="547"/>
      <c r="UDY107" s="547"/>
      <c r="UDZ107" s="547"/>
      <c r="UEA107" s="547"/>
      <c r="UEB107" s="548"/>
      <c r="UEC107" s="547"/>
      <c r="UED107" s="547"/>
      <c r="UEE107" s="547"/>
      <c r="UEF107" s="547"/>
      <c r="UEG107" s="547"/>
      <c r="UEH107" s="547"/>
      <c r="UEI107" s="547"/>
      <c r="UEJ107" s="547"/>
      <c r="UEK107" s="547"/>
      <c r="UEL107" s="547"/>
      <c r="UEM107" s="547"/>
      <c r="UEN107" s="547"/>
      <c r="UEO107" s="547"/>
      <c r="UEP107" s="547"/>
      <c r="UEQ107" s="547"/>
      <c r="UER107" s="548"/>
      <c r="UES107" s="547"/>
      <c r="UET107" s="547"/>
      <c r="UEU107" s="547"/>
      <c r="UEV107" s="547"/>
      <c r="UEW107" s="547"/>
      <c r="UEX107" s="547"/>
      <c r="UEY107" s="547"/>
      <c r="UEZ107" s="547"/>
      <c r="UFA107" s="547"/>
      <c r="UFB107" s="547"/>
      <c r="UFC107" s="547"/>
      <c r="UFD107" s="547"/>
      <c r="UFE107" s="547"/>
      <c r="UFF107" s="547"/>
      <c r="UFG107" s="547"/>
      <c r="UFH107" s="548"/>
      <c r="UFI107" s="547"/>
      <c r="UFJ107" s="547"/>
      <c r="UFK107" s="547"/>
      <c r="UFL107" s="547"/>
      <c r="UFM107" s="547"/>
      <c r="UFN107" s="547"/>
      <c r="UFO107" s="547"/>
      <c r="UFP107" s="547"/>
      <c r="UFQ107" s="547"/>
      <c r="UFR107" s="547"/>
      <c r="UFS107" s="547"/>
      <c r="UFT107" s="547"/>
      <c r="UFU107" s="547"/>
      <c r="UFV107" s="547"/>
      <c r="UFW107" s="547"/>
      <c r="UFX107" s="548"/>
      <c r="UFY107" s="547"/>
      <c r="UFZ107" s="547"/>
      <c r="UGA107" s="547"/>
      <c r="UGB107" s="547"/>
      <c r="UGC107" s="547"/>
      <c r="UGD107" s="547"/>
      <c r="UGE107" s="547"/>
      <c r="UGF107" s="547"/>
      <c r="UGG107" s="547"/>
      <c r="UGH107" s="547"/>
      <c r="UGI107" s="547"/>
      <c r="UGJ107" s="547"/>
      <c r="UGK107" s="547"/>
      <c r="UGL107" s="547"/>
      <c r="UGM107" s="547"/>
      <c r="UGN107" s="548"/>
      <c r="UGO107" s="547"/>
      <c r="UGP107" s="547"/>
      <c r="UGQ107" s="547"/>
      <c r="UGR107" s="547"/>
      <c r="UGS107" s="547"/>
      <c r="UGT107" s="547"/>
      <c r="UGU107" s="547"/>
      <c r="UGV107" s="547"/>
      <c r="UGW107" s="547"/>
      <c r="UGX107" s="547"/>
      <c r="UGY107" s="547"/>
      <c r="UGZ107" s="547"/>
      <c r="UHA107" s="547"/>
      <c r="UHB107" s="547"/>
      <c r="UHC107" s="547"/>
      <c r="UHD107" s="548"/>
      <c r="UHE107" s="547"/>
      <c r="UHF107" s="547"/>
      <c r="UHG107" s="547"/>
      <c r="UHH107" s="547"/>
      <c r="UHI107" s="547"/>
      <c r="UHJ107" s="547"/>
      <c r="UHK107" s="547"/>
      <c r="UHL107" s="547"/>
      <c r="UHM107" s="547"/>
      <c r="UHN107" s="547"/>
      <c r="UHO107" s="547"/>
      <c r="UHP107" s="547"/>
      <c r="UHQ107" s="547"/>
      <c r="UHR107" s="547"/>
      <c r="UHS107" s="547"/>
      <c r="UHT107" s="548"/>
      <c r="UHU107" s="547"/>
      <c r="UHV107" s="547"/>
      <c r="UHW107" s="547"/>
      <c r="UHX107" s="547"/>
      <c r="UHY107" s="547"/>
      <c r="UHZ107" s="547"/>
      <c r="UIA107" s="547"/>
      <c r="UIB107" s="547"/>
      <c r="UIC107" s="547"/>
      <c r="UID107" s="547"/>
      <c r="UIE107" s="547"/>
      <c r="UIF107" s="547"/>
      <c r="UIG107" s="547"/>
      <c r="UIH107" s="547"/>
      <c r="UII107" s="547"/>
      <c r="UIJ107" s="548"/>
      <c r="UIK107" s="547"/>
      <c r="UIL107" s="547"/>
      <c r="UIM107" s="547"/>
      <c r="UIN107" s="547"/>
      <c r="UIO107" s="547"/>
      <c r="UIP107" s="547"/>
      <c r="UIQ107" s="547"/>
      <c r="UIR107" s="547"/>
      <c r="UIS107" s="547"/>
      <c r="UIT107" s="547"/>
      <c r="UIU107" s="547"/>
      <c r="UIV107" s="547"/>
      <c r="UIW107" s="547"/>
      <c r="UIX107" s="547"/>
      <c r="UIY107" s="547"/>
      <c r="UIZ107" s="548"/>
      <c r="UJA107" s="547"/>
      <c r="UJB107" s="547"/>
      <c r="UJC107" s="547"/>
      <c r="UJD107" s="547"/>
      <c r="UJE107" s="547"/>
      <c r="UJF107" s="547"/>
      <c r="UJG107" s="547"/>
      <c r="UJH107" s="547"/>
      <c r="UJI107" s="547"/>
      <c r="UJJ107" s="547"/>
      <c r="UJK107" s="547"/>
      <c r="UJL107" s="547"/>
      <c r="UJM107" s="547"/>
      <c r="UJN107" s="547"/>
      <c r="UJO107" s="547"/>
      <c r="UJP107" s="548"/>
      <c r="UJQ107" s="547"/>
      <c r="UJR107" s="547"/>
      <c r="UJS107" s="547"/>
      <c r="UJT107" s="547"/>
      <c r="UJU107" s="547"/>
      <c r="UJV107" s="547"/>
      <c r="UJW107" s="547"/>
      <c r="UJX107" s="547"/>
      <c r="UJY107" s="547"/>
      <c r="UJZ107" s="547"/>
      <c r="UKA107" s="547"/>
      <c r="UKB107" s="547"/>
      <c r="UKC107" s="547"/>
      <c r="UKD107" s="547"/>
      <c r="UKE107" s="547"/>
      <c r="UKF107" s="548"/>
      <c r="UKG107" s="547"/>
      <c r="UKH107" s="547"/>
      <c r="UKI107" s="547"/>
      <c r="UKJ107" s="547"/>
      <c r="UKK107" s="547"/>
      <c r="UKL107" s="547"/>
      <c r="UKM107" s="547"/>
      <c r="UKN107" s="547"/>
      <c r="UKO107" s="547"/>
      <c r="UKP107" s="547"/>
      <c r="UKQ107" s="547"/>
      <c r="UKR107" s="547"/>
      <c r="UKS107" s="547"/>
      <c r="UKT107" s="547"/>
      <c r="UKU107" s="547"/>
      <c r="UKV107" s="548"/>
      <c r="UKW107" s="547"/>
      <c r="UKX107" s="547"/>
      <c r="UKY107" s="547"/>
      <c r="UKZ107" s="547"/>
      <c r="ULA107" s="547"/>
      <c r="ULB107" s="547"/>
      <c r="ULC107" s="547"/>
      <c r="ULD107" s="547"/>
      <c r="ULE107" s="547"/>
      <c r="ULF107" s="547"/>
      <c r="ULG107" s="547"/>
      <c r="ULH107" s="547"/>
      <c r="ULI107" s="547"/>
      <c r="ULJ107" s="547"/>
      <c r="ULK107" s="547"/>
      <c r="ULL107" s="548"/>
      <c r="ULM107" s="547"/>
      <c r="ULN107" s="547"/>
      <c r="ULO107" s="547"/>
      <c r="ULP107" s="547"/>
      <c r="ULQ107" s="547"/>
      <c r="ULR107" s="547"/>
      <c r="ULS107" s="547"/>
      <c r="ULT107" s="547"/>
      <c r="ULU107" s="547"/>
      <c r="ULV107" s="547"/>
      <c r="ULW107" s="547"/>
      <c r="ULX107" s="547"/>
      <c r="ULY107" s="547"/>
      <c r="ULZ107" s="547"/>
      <c r="UMA107" s="547"/>
      <c r="UMB107" s="548"/>
      <c r="UMC107" s="547"/>
      <c r="UMD107" s="547"/>
      <c r="UME107" s="547"/>
      <c r="UMF107" s="547"/>
      <c r="UMG107" s="547"/>
      <c r="UMH107" s="547"/>
      <c r="UMI107" s="547"/>
      <c r="UMJ107" s="547"/>
      <c r="UMK107" s="547"/>
      <c r="UML107" s="547"/>
      <c r="UMM107" s="547"/>
      <c r="UMN107" s="547"/>
      <c r="UMO107" s="547"/>
      <c r="UMP107" s="547"/>
      <c r="UMQ107" s="547"/>
      <c r="UMR107" s="548"/>
      <c r="UMS107" s="547"/>
      <c r="UMT107" s="547"/>
      <c r="UMU107" s="547"/>
      <c r="UMV107" s="547"/>
      <c r="UMW107" s="547"/>
      <c r="UMX107" s="547"/>
      <c r="UMY107" s="547"/>
      <c r="UMZ107" s="547"/>
      <c r="UNA107" s="547"/>
      <c r="UNB107" s="547"/>
      <c r="UNC107" s="547"/>
      <c r="UND107" s="547"/>
      <c r="UNE107" s="547"/>
      <c r="UNF107" s="547"/>
      <c r="UNG107" s="547"/>
      <c r="UNH107" s="548"/>
      <c r="UNI107" s="547"/>
      <c r="UNJ107" s="547"/>
      <c r="UNK107" s="547"/>
      <c r="UNL107" s="547"/>
      <c r="UNM107" s="547"/>
      <c r="UNN107" s="547"/>
      <c r="UNO107" s="547"/>
      <c r="UNP107" s="547"/>
      <c r="UNQ107" s="547"/>
      <c r="UNR107" s="547"/>
      <c r="UNS107" s="547"/>
      <c r="UNT107" s="547"/>
      <c r="UNU107" s="547"/>
      <c r="UNV107" s="547"/>
      <c r="UNW107" s="547"/>
      <c r="UNX107" s="548"/>
      <c r="UNY107" s="547"/>
      <c r="UNZ107" s="547"/>
      <c r="UOA107" s="547"/>
      <c r="UOB107" s="547"/>
      <c r="UOC107" s="547"/>
      <c r="UOD107" s="547"/>
      <c r="UOE107" s="547"/>
      <c r="UOF107" s="547"/>
      <c r="UOG107" s="547"/>
      <c r="UOH107" s="547"/>
      <c r="UOI107" s="547"/>
      <c r="UOJ107" s="547"/>
      <c r="UOK107" s="547"/>
      <c r="UOL107" s="547"/>
      <c r="UOM107" s="547"/>
      <c r="UON107" s="548"/>
      <c r="UOO107" s="547"/>
      <c r="UOP107" s="547"/>
      <c r="UOQ107" s="547"/>
      <c r="UOR107" s="547"/>
      <c r="UOS107" s="547"/>
      <c r="UOT107" s="547"/>
      <c r="UOU107" s="547"/>
      <c r="UOV107" s="547"/>
      <c r="UOW107" s="547"/>
      <c r="UOX107" s="547"/>
      <c r="UOY107" s="547"/>
      <c r="UOZ107" s="547"/>
      <c r="UPA107" s="547"/>
      <c r="UPB107" s="547"/>
      <c r="UPC107" s="547"/>
      <c r="UPD107" s="548"/>
      <c r="UPE107" s="547"/>
      <c r="UPF107" s="547"/>
      <c r="UPG107" s="547"/>
      <c r="UPH107" s="547"/>
      <c r="UPI107" s="547"/>
      <c r="UPJ107" s="547"/>
      <c r="UPK107" s="547"/>
      <c r="UPL107" s="547"/>
      <c r="UPM107" s="547"/>
      <c r="UPN107" s="547"/>
      <c r="UPO107" s="547"/>
      <c r="UPP107" s="547"/>
      <c r="UPQ107" s="547"/>
      <c r="UPR107" s="547"/>
      <c r="UPS107" s="547"/>
      <c r="UPT107" s="548"/>
      <c r="UPU107" s="547"/>
      <c r="UPV107" s="547"/>
      <c r="UPW107" s="547"/>
      <c r="UPX107" s="547"/>
      <c r="UPY107" s="547"/>
      <c r="UPZ107" s="547"/>
      <c r="UQA107" s="547"/>
      <c r="UQB107" s="547"/>
      <c r="UQC107" s="547"/>
      <c r="UQD107" s="547"/>
      <c r="UQE107" s="547"/>
      <c r="UQF107" s="547"/>
      <c r="UQG107" s="547"/>
      <c r="UQH107" s="547"/>
      <c r="UQI107" s="547"/>
      <c r="UQJ107" s="548"/>
      <c r="UQK107" s="547"/>
      <c r="UQL107" s="547"/>
      <c r="UQM107" s="547"/>
      <c r="UQN107" s="547"/>
      <c r="UQO107" s="547"/>
      <c r="UQP107" s="547"/>
      <c r="UQQ107" s="547"/>
      <c r="UQR107" s="547"/>
      <c r="UQS107" s="547"/>
      <c r="UQT107" s="547"/>
      <c r="UQU107" s="547"/>
      <c r="UQV107" s="547"/>
      <c r="UQW107" s="547"/>
      <c r="UQX107" s="547"/>
      <c r="UQY107" s="547"/>
      <c r="UQZ107" s="548"/>
      <c r="URA107" s="547"/>
      <c r="URB107" s="547"/>
      <c r="URC107" s="547"/>
      <c r="URD107" s="547"/>
      <c r="URE107" s="547"/>
      <c r="URF107" s="547"/>
      <c r="URG107" s="547"/>
      <c r="URH107" s="547"/>
      <c r="URI107" s="547"/>
      <c r="URJ107" s="547"/>
      <c r="URK107" s="547"/>
      <c r="URL107" s="547"/>
      <c r="URM107" s="547"/>
      <c r="URN107" s="547"/>
      <c r="URO107" s="547"/>
      <c r="URP107" s="548"/>
      <c r="URQ107" s="547"/>
      <c r="URR107" s="547"/>
      <c r="URS107" s="547"/>
      <c r="URT107" s="547"/>
      <c r="URU107" s="547"/>
      <c r="URV107" s="547"/>
      <c r="URW107" s="547"/>
      <c r="URX107" s="547"/>
      <c r="URY107" s="547"/>
      <c r="URZ107" s="547"/>
      <c r="USA107" s="547"/>
      <c r="USB107" s="547"/>
      <c r="USC107" s="547"/>
      <c r="USD107" s="547"/>
      <c r="USE107" s="547"/>
      <c r="USF107" s="548"/>
      <c r="USG107" s="547"/>
      <c r="USH107" s="547"/>
      <c r="USI107" s="547"/>
      <c r="USJ107" s="547"/>
      <c r="USK107" s="547"/>
      <c r="USL107" s="547"/>
      <c r="USM107" s="547"/>
      <c r="USN107" s="547"/>
      <c r="USO107" s="547"/>
      <c r="USP107" s="547"/>
      <c r="USQ107" s="547"/>
      <c r="USR107" s="547"/>
      <c r="USS107" s="547"/>
      <c r="UST107" s="547"/>
      <c r="USU107" s="547"/>
      <c r="USV107" s="548"/>
      <c r="USW107" s="547"/>
      <c r="USX107" s="547"/>
      <c r="USY107" s="547"/>
      <c r="USZ107" s="547"/>
      <c r="UTA107" s="547"/>
      <c r="UTB107" s="547"/>
      <c r="UTC107" s="547"/>
      <c r="UTD107" s="547"/>
      <c r="UTE107" s="547"/>
      <c r="UTF107" s="547"/>
      <c r="UTG107" s="547"/>
      <c r="UTH107" s="547"/>
      <c r="UTI107" s="547"/>
      <c r="UTJ107" s="547"/>
      <c r="UTK107" s="547"/>
      <c r="UTL107" s="548"/>
      <c r="UTM107" s="547"/>
      <c r="UTN107" s="547"/>
      <c r="UTO107" s="547"/>
      <c r="UTP107" s="547"/>
      <c r="UTQ107" s="547"/>
      <c r="UTR107" s="547"/>
      <c r="UTS107" s="547"/>
      <c r="UTT107" s="547"/>
      <c r="UTU107" s="547"/>
      <c r="UTV107" s="547"/>
      <c r="UTW107" s="547"/>
      <c r="UTX107" s="547"/>
      <c r="UTY107" s="547"/>
      <c r="UTZ107" s="547"/>
      <c r="UUA107" s="547"/>
      <c r="UUB107" s="548"/>
      <c r="UUC107" s="547"/>
      <c r="UUD107" s="547"/>
      <c r="UUE107" s="547"/>
      <c r="UUF107" s="547"/>
      <c r="UUG107" s="547"/>
      <c r="UUH107" s="547"/>
      <c r="UUI107" s="547"/>
      <c r="UUJ107" s="547"/>
      <c r="UUK107" s="547"/>
      <c r="UUL107" s="547"/>
      <c r="UUM107" s="547"/>
      <c r="UUN107" s="547"/>
      <c r="UUO107" s="547"/>
      <c r="UUP107" s="547"/>
      <c r="UUQ107" s="547"/>
      <c r="UUR107" s="548"/>
      <c r="UUS107" s="547"/>
      <c r="UUT107" s="547"/>
      <c r="UUU107" s="547"/>
      <c r="UUV107" s="547"/>
      <c r="UUW107" s="547"/>
      <c r="UUX107" s="547"/>
      <c r="UUY107" s="547"/>
      <c r="UUZ107" s="547"/>
      <c r="UVA107" s="547"/>
      <c r="UVB107" s="547"/>
      <c r="UVC107" s="547"/>
      <c r="UVD107" s="547"/>
      <c r="UVE107" s="547"/>
      <c r="UVF107" s="547"/>
      <c r="UVG107" s="547"/>
      <c r="UVH107" s="548"/>
      <c r="UVI107" s="547"/>
      <c r="UVJ107" s="547"/>
      <c r="UVK107" s="547"/>
      <c r="UVL107" s="547"/>
      <c r="UVM107" s="547"/>
      <c r="UVN107" s="547"/>
      <c r="UVO107" s="547"/>
      <c r="UVP107" s="547"/>
      <c r="UVQ107" s="547"/>
      <c r="UVR107" s="547"/>
      <c r="UVS107" s="547"/>
      <c r="UVT107" s="547"/>
      <c r="UVU107" s="547"/>
      <c r="UVV107" s="547"/>
      <c r="UVW107" s="547"/>
      <c r="UVX107" s="548"/>
      <c r="UVY107" s="547"/>
      <c r="UVZ107" s="547"/>
      <c r="UWA107" s="547"/>
      <c r="UWB107" s="547"/>
      <c r="UWC107" s="547"/>
      <c r="UWD107" s="547"/>
      <c r="UWE107" s="547"/>
      <c r="UWF107" s="547"/>
      <c r="UWG107" s="547"/>
      <c r="UWH107" s="547"/>
      <c r="UWI107" s="547"/>
      <c r="UWJ107" s="547"/>
      <c r="UWK107" s="547"/>
      <c r="UWL107" s="547"/>
      <c r="UWM107" s="547"/>
      <c r="UWN107" s="548"/>
      <c r="UWO107" s="547"/>
      <c r="UWP107" s="547"/>
      <c r="UWQ107" s="547"/>
      <c r="UWR107" s="547"/>
      <c r="UWS107" s="547"/>
      <c r="UWT107" s="547"/>
      <c r="UWU107" s="547"/>
      <c r="UWV107" s="547"/>
      <c r="UWW107" s="547"/>
      <c r="UWX107" s="547"/>
      <c r="UWY107" s="547"/>
      <c r="UWZ107" s="547"/>
      <c r="UXA107" s="547"/>
      <c r="UXB107" s="547"/>
      <c r="UXC107" s="547"/>
      <c r="UXD107" s="548"/>
      <c r="UXE107" s="547"/>
      <c r="UXF107" s="547"/>
      <c r="UXG107" s="547"/>
      <c r="UXH107" s="547"/>
      <c r="UXI107" s="547"/>
      <c r="UXJ107" s="547"/>
      <c r="UXK107" s="547"/>
      <c r="UXL107" s="547"/>
      <c r="UXM107" s="547"/>
      <c r="UXN107" s="547"/>
      <c r="UXO107" s="547"/>
      <c r="UXP107" s="547"/>
      <c r="UXQ107" s="547"/>
      <c r="UXR107" s="547"/>
      <c r="UXS107" s="547"/>
      <c r="UXT107" s="548"/>
      <c r="UXU107" s="547"/>
      <c r="UXV107" s="547"/>
      <c r="UXW107" s="547"/>
      <c r="UXX107" s="547"/>
      <c r="UXY107" s="547"/>
      <c r="UXZ107" s="547"/>
      <c r="UYA107" s="547"/>
      <c r="UYB107" s="547"/>
      <c r="UYC107" s="547"/>
      <c r="UYD107" s="547"/>
      <c r="UYE107" s="547"/>
      <c r="UYF107" s="547"/>
      <c r="UYG107" s="547"/>
      <c r="UYH107" s="547"/>
      <c r="UYI107" s="547"/>
      <c r="UYJ107" s="548"/>
      <c r="UYK107" s="547"/>
      <c r="UYL107" s="547"/>
      <c r="UYM107" s="547"/>
      <c r="UYN107" s="547"/>
      <c r="UYO107" s="547"/>
      <c r="UYP107" s="547"/>
      <c r="UYQ107" s="547"/>
      <c r="UYR107" s="547"/>
      <c r="UYS107" s="547"/>
      <c r="UYT107" s="547"/>
      <c r="UYU107" s="547"/>
      <c r="UYV107" s="547"/>
      <c r="UYW107" s="547"/>
      <c r="UYX107" s="547"/>
      <c r="UYY107" s="547"/>
      <c r="UYZ107" s="548"/>
      <c r="UZA107" s="547"/>
      <c r="UZB107" s="547"/>
      <c r="UZC107" s="547"/>
      <c r="UZD107" s="547"/>
      <c r="UZE107" s="547"/>
      <c r="UZF107" s="547"/>
      <c r="UZG107" s="547"/>
      <c r="UZH107" s="547"/>
      <c r="UZI107" s="547"/>
      <c r="UZJ107" s="547"/>
      <c r="UZK107" s="547"/>
      <c r="UZL107" s="547"/>
      <c r="UZM107" s="547"/>
      <c r="UZN107" s="547"/>
      <c r="UZO107" s="547"/>
      <c r="UZP107" s="548"/>
      <c r="UZQ107" s="547"/>
      <c r="UZR107" s="547"/>
      <c r="UZS107" s="547"/>
      <c r="UZT107" s="547"/>
      <c r="UZU107" s="547"/>
      <c r="UZV107" s="547"/>
      <c r="UZW107" s="547"/>
      <c r="UZX107" s="547"/>
      <c r="UZY107" s="547"/>
      <c r="UZZ107" s="547"/>
      <c r="VAA107" s="547"/>
      <c r="VAB107" s="547"/>
      <c r="VAC107" s="547"/>
      <c r="VAD107" s="547"/>
      <c r="VAE107" s="547"/>
      <c r="VAF107" s="548"/>
      <c r="VAG107" s="547"/>
      <c r="VAH107" s="547"/>
      <c r="VAI107" s="547"/>
      <c r="VAJ107" s="547"/>
      <c r="VAK107" s="547"/>
      <c r="VAL107" s="547"/>
      <c r="VAM107" s="547"/>
      <c r="VAN107" s="547"/>
      <c r="VAO107" s="547"/>
      <c r="VAP107" s="547"/>
      <c r="VAQ107" s="547"/>
      <c r="VAR107" s="547"/>
      <c r="VAS107" s="547"/>
      <c r="VAT107" s="547"/>
      <c r="VAU107" s="547"/>
      <c r="VAV107" s="548"/>
      <c r="VAW107" s="547"/>
      <c r="VAX107" s="547"/>
      <c r="VAY107" s="547"/>
      <c r="VAZ107" s="547"/>
      <c r="VBA107" s="547"/>
      <c r="VBB107" s="547"/>
      <c r="VBC107" s="547"/>
      <c r="VBD107" s="547"/>
      <c r="VBE107" s="547"/>
      <c r="VBF107" s="547"/>
      <c r="VBG107" s="547"/>
      <c r="VBH107" s="547"/>
      <c r="VBI107" s="547"/>
      <c r="VBJ107" s="547"/>
      <c r="VBK107" s="547"/>
      <c r="VBL107" s="548"/>
      <c r="VBM107" s="547"/>
      <c r="VBN107" s="547"/>
      <c r="VBO107" s="547"/>
      <c r="VBP107" s="547"/>
      <c r="VBQ107" s="547"/>
      <c r="VBR107" s="547"/>
      <c r="VBS107" s="547"/>
      <c r="VBT107" s="547"/>
      <c r="VBU107" s="547"/>
      <c r="VBV107" s="547"/>
      <c r="VBW107" s="547"/>
      <c r="VBX107" s="547"/>
      <c r="VBY107" s="547"/>
      <c r="VBZ107" s="547"/>
      <c r="VCA107" s="547"/>
      <c r="VCB107" s="548"/>
      <c r="VCC107" s="547"/>
      <c r="VCD107" s="547"/>
      <c r="VCE107" s="547"/>
      <c r="VCF107" s="547"/>
      <c r="VCG107" s="547"/>
      <c r="VCH107" s="547"/>
      <c r="VCI107" s="547"/>
      <c r="VCJ107" s="547"/>
      <c r="VCK107" s="547"/>
      <c r="VCL107" s="547"/>
      <c r="VCM107" s="547"/>
      <c r="VCN107" s="547"/>
      <c r="VCO107" s="547"/>
      <c r="VCP107" s="547"/>
      <c r="VCQ107" s="547"/>
      <c r="VCR107" s="548"/>
      <c r="VCS107" s="547"/>
      <c r="VCT107" s="547"/>
      <c r="VCU107" s="547"/>
      <c r="VCV107" s="547"/>
      <c r="VCW107" s="547"/>
      <c r="VCX107" s="547"/>
      <c r="VCY107" s="547"/>
      <c r="VCZ107" s="547"/>
      <c r="VDA107" s="547"/>
      <c r="VDB107" s="547"/>
      <c r="VDC107" s="547"/>
      <c r="VDD107" s="547"/>
      <c r="VDE107" s="547"/>
      <c r="VDF107" s="547"/>
      <c r="VDG107" s="547"/>
      <c r="VDH107" s="548"/>
      <c r="VDI107" s="547"/>
      <c r="VDJ107" s="547"/>
      <c r="VDK107" s="547"/>
      <c r="VDL107" s="547"/>
      <c r="VDM107" s="547"/>
      <c r="VDN107" s="547"/>
      <c r="VDO107" s="547"/>
      <c r="VDP107" s="547"/>
      <c r="VDQ107" s="547"/>
      <c r="VDR107" s="547"/>
      <c r="VDS107" s="547"/>
      <c r="VDT107" s="547"/>
      <c r="VDU107" s="547"/>
      <c r="VDV107" s="547"/>
      <c r="VDW107" s="547"/>
      <c r="VDX107" s="548"/>
      <c r="VDY107" s="547"/>
      <c r="VDZ107" s="547"/>
      <c r="VEA107" s="547"/>
      <c r="VEB107" s="547"/>
      <c r="VEC107" s="547"/>
      <c r="VED107" s="547"/>
      <c r="VEE107" s="547"/>
      <c r="VEF107" s="547"/>
      <c r="VEG107" s="547"/>
      <c r="VEH107" s="547"/>
      <c r="VEI107" s="547"/>
      <c r="VEJ107" s="547"/>
      <c r="VEK107" s="547"/>
      <c r="VEL107" s="547"/>
      <c r="VEM107" s="547"/>
      <c r="VEN107" s="548"/>
      <c r="VEO107" s="547"/>
      <c r="VEP107" s="547"/>
      <c r="VEQ107" s="547"/>
      <c r="VER107" s="547"/>
      <c r="VES107" s="547"/>
      <c r="VET107" s="547"/>
      <c r="VEU107" s="547"/>
      <c r="VEV107" s="547"/>
      <c r="VEW107" s="547"/>
      <c r="VEX107" s="547"/>
      <c r="VEY107" s="547"/>
      <c r="VEZ107" s="547"/>
      <c r="VFA107" s="547"/>
      <c r="VFB107" s="547"/>
      <c r="VFC107" s="547"/>
      <c r="VFD107" s="548"/>
      <c r="VFE107" s="547"/>
      <c r="VFF107" s="547"/>
      <c r="VFG107" s="547"/>
      <c r="VFH107" s="547"/>
      <c r="VFI107" s="547"/>
      <c r="VFJ107" s="547"/>
      <c r="VFK107" s="547"/>
      <c r="VFL107" s="547"/>
      <c r="VFM107" s="547"/>
      <c r="VFN107" s="547"/>
      <c r="VFO107" s="547"/>
      <c r="VFP107" s="547"/>
      <c r="VFQ107" s="547"/>
      <c r="VFR107" s="547"/>
      <c r="VFS107" s="547"/>
      <c r="VFT107" s="548"/>
      <c r="VFU107" s="547"/>
      <c r="VFV107" s="547"/>
      <c r="VFW107" s="547"/>
      <c r="VFX107" s="547"/>
      <c r="VFY107" s="547"/>
      <c r="VFZ107" s="547"/>
      <c r="VGA107" s="547"/>
      <c r="VGB107" s="547"/>
      <c r="VGC107" s="547"/>
      <c r="VGD107" s="547"/>
      <c r="VGE107" s="547"/>
      <c r="VGF107" s="547"/>
      <c r="VGG107" s="547"/>
      <c r="VGH107" s="547"/>
      <c r="VGI107" s="547"/>
      <c r="VGJ107" s="548"/>
      <c r="VGK107" s="547"/>
      <c r="VGL107" s="547"/>
      <c r="VGM107" s="547"/>
      <c r="VGN107" s="547"/>
      <c r="VGO107" s="547"/>
      <c r="VGP107" s="547"/>
      <c r="VGQ107" s="547"/>
      <c r="VGR107" s="547"/>
      <c r="VGS107" s="547"/>
      <c r="VGT107" s="547"/>
      <c r="VGU107" s="547"/>
      <c r="VGV107" s="547"/>
      <c r="VGW107" s="547"/>
      <c r="VGX107" s="547"/>
      <c r="VGY107" s="547"/>
      <c r="VGZ107" s="548"/>
      <c r="VHA107" s="547"/>
      <c r="VHB107" s="547"/>
      <c r="VHC107" s="547"/>
      <c r="VHD107" s="547"/>
      <c r="VHE107" s="547"/>
      <c r="VHF107" s="547"/>
      <c r="VHG107" s="547"/>
      <c r="VHH107" s="547"/>
      <c r="VHI107" s="547"/>
      <c r="VHJ107" s="547"/>
      <c r="VHK107" s="547"/>
      <c r="VHL107" s="547"/>
      <c r="VHM107" s="547"/>
      <c r="VHN107" s="547"/>
      <c r="VHO107" s="547"/>
      <c r="VHP107" s="548"/>
      <c r="VHQ107" s="547"/>
      <c r="VHR107" s="547"/>
      <c r="VHS107" s="547"/>
      <c r="VHT107" s="547"/>
      <c r="VHU107" s="547"/>
      <c r="VHV107" s="547"/>
      <c r="VHW107" s="547"/>
      <c r="VHX107" s="547"/>
      <c r="VHY107" s="547"/>
      <c r="VHZ107" s="547"/>
      <c r="VIA107" s="547"/>
      <c r="VIB107" s="547"/>
      <c r="VIC107" s="547"/>
      <c r="VID107" s="547"/>
      <c r="VIE107" s="547"/>
      <c r="VIF107" s="548"/>
      <c r="VIG107" s="547"/>
      <c r="VIH107" s="547"/>
      <c r="VII107" s="547"/>
      <c r="VIJ107" s="547"/>
      <c r="VIK107" s="547"/>
      <c r="VIL107" s="547"/>
      <c r="VIM107" s="547"/>
      <c r="VIN107" s="547"/>
      <c r="VIO107" s="547"/>
      <c r="VIP107" s="547"/>
      <c r="VIQ107" s="547"/>
      <c r="VIR107" s="547"/>
      <c r="VIS107" s="547"/>
      <c r="VIT107" s="547"/>
      <c r="VIU107" s="547"/>
      <c r="VIV107" s="548"/>
      <c r="VIW107" s="547"/>
      <c r="VIX107" s="547"/>
      <c r="VIY107" s="547"/>
      <c r="VIZ107" s="547"/>
      <c r="VJA107" s="547"/>
      <c r="VJB107" s="547"/>
      <c r="VJC107" s="547"/>
      <c r="VJD107" s="547"/>
      <c r="VJE107" s="547"/>
      <c r="VJF107" s="547"/>
      <c r="VJG107" s="547"/>
      <c r="VJH107" s="547"/>
      <c r="VJI107" s="547"/>
      <c r="VJJ107" s="547"/>
      <c r="VJK107" s="547"/>
      <c r="VJL107" s="548"/>
      <c r="VJM107" s="547"/>
      <c r="VJN107" s="547"/>
      <c r="VJO107" s="547"/>
      <c r="VJP107" s="547"/>
      <c r="VJQ107" s="547"/>
      <c r="VJR107" s="547"/>
      <c r="VJS107" s="547"/>
      <c r="VJT107" s="547"/>
      <c r="VJU107" s="547"/>
      <c r="VJV107" s="547"/>
      <c r="VJW107" s="547"/>
      <c r="VJX107" s="547"/>
      <c r="VJY107" s="547"/>
      <c r="VJZ107" s="547"/>
      <c r="VKA107" s="547"/>
      <c r="VKB107" s="548"/>
      <c r="VKC107" s="547"/>
      <c r="VKD107" s="547"/>
      <c r="VKE107" s="547"/>
      <c r="VKF107" s="547"/>
      <c r="VKG107" s="547"/>
      <c r="VKH107" s="547"/>
      <c r="VKI107" s="547"/>
      <c r="VKJ107" s="547"/>
      <c r="VKK107" s="547"/>
      <c r="VKL107" s="547"/>
      <c r="VKM107" s="547"/>
      <c r="VKN107" s="547"/>
      <c r="VKO107" s="547"/>
      <c r="VKP107" s="547"/>
      <c r="VKQ107" s="547"/>
      <c r="VKR107" s="548"/>
      <c r="VKS107" s="547"/>
      <c r="VKT107" s="547"/>
      <c r="VKU107" s="547"/>
      <c r="VKV107" s="547"/>
      <c r="VKW107" s="547"/>
      <c r="VKX107" s="547"/>
      <c r="VKY107" s="547"/>
      <c r="VKZ107" s="547"/>
      <c r="VLA107" s="547"/>
      <c r="VLB107" s="547"/>
      <c r="VLC107" s="547"/>
      <c r="VLD107" s="547"/>
      <c r="VLE107" s="547"/>
      <c r="VLF107" s="547"/>
      <c r="VLG107" s="547"/>
      <c r="VLH107" s="548"/>
      <c r="VLI107" s="547"/>
      <c r="VLJ107" s="547"/>
      <c r="VLK107" s="547"/>
      <c r="VLL107" s="547"/>
      <c r="VLM107" s="547"/>
      <c r="VLN107" s="547"/>
      <c r="VLO107" s="547"/>
      <c r="VLP107" s="547"/>
      <c r="VLQ107" s="547"/>
      <c r="VLR107" s="547"/>
      <c r="VLS107" s="547"/>
      <c r="VLT107" s="547"/>
      <c r="VLU107" s="547"/>
      <c r="VLV107" s="547"/>
      <c r="VLW107" s="547"/>
      <c r="VLX107" s="548"/>
      <c r="VLY107" s="547"/>
      <c r="VLZ107" s="547"/>
      <c r="VMA107" s="547"/>
      <c r="VMB107" s="547"/>
      <c r="VMC107" s="547"/>
      <c r="VMD107" s="547"/>
      <c r="VME107" s="547"/>
      <c r="VMF107" s="547"/>
      <c r="VMG107" s="547"/>
      <c r="VMH107" s="547"/>
      <c r="VMI107" s="547"/>
      <c r="VMJ107" s="547"/>
      <c r="VMK107" s="547"/>
      <c r="VML107" s="547"/>
      <c r="VMM107" s="547"/>
      <c r="VMN107" s="548"/>
      <c r="VMO107" s="547"/>
      <c r="VMP107" s="547"/>
      <c r="VMQ107" s="547"/>
      <c r="VMR107" s="547"/>
      <c r="VMS107" s="547"/>
      <c r="VMT107" s="547"/>
      <c r="VMU107" s="547"/>
      <c r="VMV107" s="547"/>
      <c r="VMW107" s="547"/>
      <c r="VMX107" s="547"/>
      <c r="VMY107" s="547"/>
      <c r="VMZ107" s="547"/>
      <c r="VNA107" s="547"/>
      <c r="VNB107" s="547"/>
      <c r="VNC107" s="547"/>
      <c r="VND107" s="548"/>
      <c r="VNE107" s="547"/>
      <c r="VNF107" s="547"/>
      <c r="VNG107" s="547"/>
      <c r="VNH107" s="547"/>
      <c r="VNI107" s="547"/>
      <c r="VNJ107" s="547"/>
      <c r="VNK107" s="547"/>
      <c r="VNL107" s="547"/>
      <c r="VNM107" s="547"/>
      <c r="VNN107" s="547"/>
      <c r="VNO107" s="547"/>
      <c r="VNP107" s="547"/>
      <c r="VNQ107" s="547"/>
      <c r="VNR107" s="547"/>
      <c r="VNS107" s="547"/>
      <c r="VNT107" s="548"/>
      <c r="VNU107" s="547"/>
      <c r="VNV107" s="547"/>
      <c r="VNW107" s="547"/>
      <c r="VNX107" s="547"/>
      <c r="VNY107" s="547"/>
      <c r="VNZ107" s="547"/>
      <c r="VOA107" s="547"/>
      <c r="VOB107" s="547"/>
      <c r="VOC107" s="547"/>
      <c r="VOD107" s="547"/>
      <c r="VOE107" s="547"/>
      <c r="VOF107" s="547"/>
      <c r="VOG107" s="547"/>
      <c r="VOH107" s="547"/>
      <c r="VOI107" s="547"/>
      <c r="VOJ107" s="548"/>
      <c r="VOK107" s="547"/>
      <c r="VOL107" s="547"/>
      <c r="VOM107" s="547"/>
      <c r="VON107" s="547"/>
      <c r="VOO107" s="547"/>
      <c r="VOP107" s="547"/>
      <c r="VOQ107" s="547"/>
      <c r="VOR107" s="547"/>
      <c r="VOS107" s="547"/>
      <c r="VOT107" s="547"/>
      <c r="VOU107" s="547"/>
      <c r="VOV107" s="547"/>
      <c r="VOW107" s="547"/>
      <c r="VOX107" s="547"/>
      <c r="VOY107" s="547"/>
      <c r="VOZ107" s="548"/>
      <c r="VPA107" s="547"/>
      <c r="VPB107" s="547"/>
      <c r="VPC107" s="547"/>
      <c r="VPD107" s="547"/>
      <c r="VPE107" s="547"/>
      <c r="VPF107" s="547"/>
      <c r="VPG107" s="547"/>
      <c r="VPH107" s="547"/>
      <c r="VPI107" s="547"/>
      <c r="VPJ107" s="547"/>
      <c r="VPK107" s="547"/>
      <c r="VPL107" s="547"/>
      <c r="VPM107" s="547"/>
      <c r="VPN107" s="547"/>
      <c r="VPO107" s="547"/>
      <c r="VPP107" s="548"/>
      <c r="VPQ107" s="547"/>
      <c r="VPR107" s="547"/>
      <c r="VPS107" s="547"/>
      <c r="VPT107" s="547"/>
      <c r="VPU107" s="547"/>
      <c r="VPV107" s="547"/>
      <c r="VPW107" s="547"/>
      <c r="VPX107" s="547"/>
      <c r="VPY107" s="547"/>
      <c r="VPZ107" s="547"/>
      <c r="VQA107" s="547"/>
      <c r="VQB107" s="547"/>
      <c r="VQC107" s="547"/>
      <c r="VQD107" s="547"/>
      <c r="VQE107" s="547"/>
      <c r="VQF107" s="548"/>
      <c r="VQG107" s="547"/>
      <c r="VQH107" s="547"/>
      <c r="VQI107" s="547"/>
      <c r="VQJ107" s="547"/>
      <c r="VQK107" s="547"/>
      <c r="VQL107" s="547"/>
      <c r="VQM107" s="547"/>
      <c r="VQN107" s="547"/>
      <c r="VQO107" s="547"/>
      <c r="VQP107" s="547"/>
      <c r="VQQ107" s="547"/>
      <c r="VQR107" s="547"/>
      <c r="VQS107" s="547"/>
      <c r="VQT107" s="547"/>
      <c r="VQU107" s="547"/>
      <c r="VQV107" s="548"/>
      <c r="VQW107" s="547"/>
      <c r="VQX107" s="547"/>
      <c r="VQY107" s="547"/>
      <c r="VQZ107" s="547"/>
      <c r="VRA107" s="547"/>
      <c r="VRB107" s="547"/>
      <c r="VRC107" s="547"/>
      <c r="VRD107" s="547"/>
      <c r="VRE107" s="547"/>
      <c r="VRF107" s="547"/>
      <c r="VRG107" s="547"/>
      <c r="VRH107" s="547"/>
      <c r="VRI107" s="547"/>
      <c r="VRJ107" s="547"/>
      <c r="VRK107" s="547"/>
      <c r="VRL107" s="548"/>
      <c r="VRM107" s="547"/>
      <c r="VRN107" s="547"/>
      <c r="VRO107" s="547"/>
      <c r="VRP107" s="547"/>
      <c r="VRQ107" s="547"/>
      <c r="VRR107" s="547"/>
      <c r="VRS107" s="547"/>
      <c r="VRT107" s="547"/>
      <c r="VRU107" s="547"/>
      <c r="VRV107" s="547"/>
      <c r="VRW107" s="547"/>
      <c r="VRX107" s="547"/>
      <c r="VRY107" s="547"/>
      <c r="VRZ107" s="547"/>
      <c r="VSA107" s="547"/>
      <c r="VSB107" s="548"/>
      <c r="VSC107" s="547"/>
      <c r="VSD107" s="547"/>
      <c r="VSE107" s="547"/>
      <c r="VSF107" s="547"/>
      <c r="VSG107" s="547"/>
      <c r="VSH107" s="547"/>
      <c r="VSI107" s="547"/>
      <c r="VSJ107" s="547"/>
      <c r="VSK107" s="547"/>
      <c r="VSL107" s="547"/>
      <c r="VSM107" s="547"/>
      <c r="VSN107" s="547"/>
      <c r="VSO107" s="547"/>
      <c r="VSP107" s="547"/>
      <c r="VSQ107" s="547"/>
      <c r="VSR107" s="548"/>
      <c r="VSS107" s="547"/>
      <c r="VST107" s="547"/>
      <c r="VSU107" s="547"/>
      <c r="VSV107" s="547"/>
      <c r="VSW107" s="547"/>
      <c r="VSX107" s="547"/>
      <c r="VSY107" s="547"/>
      <c r="VSZ107" s="547"/>
      <c r="VTA107" s="547"/>
      <c r="VTB107" s="547"/>
      <c r="VTC107" s="547"/>
      <c r="VTD107" s="547"/>
      <c r="VTE107" s="547"/>
      <c r="VTF107" s="547"/>
      <c r="VTG107" s="547"/>
      <c r="VTH107" s="548"/>
      <c r="VTI107" s="547"/>
      <c r="VTJ107" s="547"/>
      <c r="VTK107" s="547"/>
      <c r="VTL107" s="547"/>
      <c r="VTM107" s="547"/>
      <c r="VTN107" s="547"/>
      <c r="VTO107" s="547"/>
      <c r="VTP107" s="547"/>
      <c r="VTQ107" s="547"/>
      <c r="VTR107" s="547"/>
      <c r="VTS107" s="547"/>
      <c r="VTT107" s="547"/>
      <c r="VTU107" s="547"/>
      <c r="VTV107" s="547"/>
      <c r="VTW107" s="547"/>
      <c r="VTX107" s="548"/>
      <c r="VTY107" s="547"/>
      <c r="VTZ107" s="547"/>
      <c r="VUA107" s="547"/>
      <c r="VUB107" s="547"/>
      <c r="VUC107" s="547"/>
      <c r="VUD107" s="547"/>
      <c r="VUE107" s="547"/>
      <c r="VUF107" s="547"/>
      <c r="VUG107" s="547"/>
      <c r="VUH107" s="547"/>
      <c r="VUI107" s="547"/>
      <c r="VUJ107" s="547"/>
      <c r="VUK107" s="547"/>
      <c r="VUL107" s="547"/>
      <c r="VUM107" s="547"/>
      <c r="VUN107" s="548"/>
      <c r="VUO107" s="547"/>
      <c r="VUP107" s="547"/>
      <c r="VUQ107" s="547"/>
      <c r="VUR107" s="547"/>
      <c r="VUS107" s="547"/>
      <c r="VUT107" s="547"/>
      <c r="VUU107" s="547"/>
      <c r="VUV107" s="547"/>
      <c r="VUW107" s="547"/>
      <c r="VUX107" s="547"/>
      <c r="VUY107" s="547"/>
      <c r="VUZ107" s="547"/>
      <c r="VVA107" s="547"/>
      <c r="VVB107" s="547"/>
      <c r="VVC107" s="547"/>
      <c r="VVD107" s="548"/>
      <c r="VVE107" s="547"/>
      <c r="VVF107" s="547"/>
      <c r="VVG107" s="547"/>
      <c r="VVH107" s="547"/>
      <c r="VVI107" s="547"/>
      <c r="VVJ107" s="547"/>
      <c r="VVK107" s="547"/>
      <c r="VVL107" s="547"/>
      <c r="VVM107" s="547"/>
      <c r="VVN107" s="547"/>
      <c r="VVO107" s="547"/>
      <c r="VVP107" s="547"/>
      <c r="VVQ107" s="547"/>
      <c r="VVR107" s="547"/>
      <c r="VVS107" s="547"/>
      <c r="VVT107" s="548"/>
      <c r="VVU107" s="547"/>
      <c r="VVV107" s="547"/>
      <c r="VVW107" s="547"/>
      <c r="VVX107" s="547"/>
      <c r="VVY107" s="547"/>
      <c r="VVZ107" s="547"/>
      <c r="VWA107" s="547"/>
      <c r="VWB107" s="547"/>
      <c r="VWC107" s="547"/>
      <c r="VWD107" s="547"/>
      <c r="VWE107" s="547"/>
      <c r="VWF107" s="547"/>
      <c r="VWG107" s="547"/>
      <c r="VWH107" s="547"/>
      <c r="VWI107" s="547"/>
      <c r="VWJ107" s="548"/>
      <c r="VWK107" s="547"/>
      <c r="VWL107" s="547"/>
      <c r="VWM107" s="547"/>
      <c r="VWN107" s="547"/>
      <c r="VWO107" s="547"/>
      <c r="VWP107" s="547"/>
      <c r="VWQ107" s="547"/>
      <c r="VWR107" s="547"/>
      <c r="VWS107" s="547"/>
      <c r="VWT107" s="547"/>
      <c r="VWU107" s="547"/>
      <c r="VWV107" s="547"/>
      <c r="VWW107" s="547"/>
      <c r="VWX107" s="547"/>
      <c r="VWY107" s="547"/>
      <c r="VWZ107" s="548"/>
      <c r="VXA107" s="547"/>
      <c r="VXB107" s="547"/>
      <c r="VXC107" s="547"/>
      <c r="VXD107" s="547"/>
      <c r="VXE107" s="547"/>
      <c r="VXF107" s="547"/>
      <c r="VXG107" s="547"/>
      <c r="VXH107" s="547"/>
      <c r="VXI107" s="547"/>
      <c r="VXJ107" s="547"/>
      <c r="VXK107" s="547"/>
      <c r="VXL107" s="547"/>
      <c r="VXM107" s="547"/>
      <c r="VXN107" s="547"/>
      <c r="VXO107" s="547"/>
      <c r="VXP107" s="548"/>
      <c r="VXQ107" s="547"/>
      <c r="VXR107" s="547"/>
      <c r="VXS107" s="547"/>
      <c r="VXT107" s="547"/>
      <c r="VXU107" s="547"/>
      <c r="VXV107" s="547"/>
      <c r="VXW107" s="547"/>
      <c r="VXX107" s="547"/>
      <c r="VXY107" s="547"/>
      <c r="VXZ107" s="547"/>
      <c r="VYA107" s="547"/>
      <c r="VYB107" s="547"/>
      <c r="VYC107" s="547"/>
      <c r="VYD107" s="547"/>
      <c r="VYE107" s="547"/>
      <c r="VYF107" s="548"/>
      <c r="VYG107" s="547"/>
      <c r="VYH107" s="547"/>
      <c r="VYI107" s="547"/>
      <c r="VYJ107" s="547"/>
      <c r="VYK107" s="547"/>
      <c r="VYL107" s="547"/>
      <c r="VYM107" s="547"/>
      <c r="VYN107" s="547"/>
      <c r="VYO107" s="547"/>
      <c r="VYP107" s="547"/>
      <c r="VYQ107" s="547"/>
      <c r="VYR107" s="547"/>
      <c r="VYS107" s="547"/>
      <c r="VYT107" s="547"/>
      <c r="VYU107" s="547"/>
      <c r="VYV107" s="548"/>
      <c r="VYW107" s="547"/>
      <c r="VYX107" s="547"/>
      <c r="VYY107" s="547"/>
      <c r="VYZ107" s="547"/>
      <c r="VZA107" s="547"/>
      <c r="VZB107" s="547"/>
      <c r="VZC107" s="547"/>
      <c r="VZD107" s="547"/>
      <c r="VZE107" s="547"/>
      <c r="VZF107" s="547"/>
      <c r="VZG107" s="547"/>
      <c r="VZH107" s="547"/>
      <c r="VZI107" s="547"/>
      <c r="VZJ107" s="547"/>
      <c r="VZK107" s="547"/>
      <c r="VZL107" s="548"/>
      <c r="VZM107" s="547"/>
      <c r="VZN107" s="547"/>
      <c r="VZO107" s="547"/>
      <c r="VZP107" s="547"/>
      <c r="VZQ107" s="547"/>
      <c r="VZR107" s="547"/>
      <c r="VZS107" s="547"/>
      <c r="VZT107" s="547"/>
      <c r="VZU107" s="547"/>
      <c r="VZV107" s="547"/>
      <c r="VZW107" s="547"/>
      <c r="VZX107" s="547"/>
      <c r="VZY107" s="547"/>
      <c r="VZZ107" s="547"/>
      <c r="WAA107" s="547"/>
      <c r="WAB107" s="548"/>
      <c r="WAC107" s="547"/>
      <c r="WAD107" s="547"/>
      <c r="WAE107" s="547"/>
      <c r="WAF107" s="547"/>
      <c r="WAG107" s="547"/>
      <c r="WAH107" s="547"/>
      <c r="WAI107" s="547"/>
      <c r="WAJ107" s="547"/>
      <c r="WAK107" s="547"/>
      <c r="WAL107" s="547"/>
      <c r="WAM107" s="547"/>
      <c r="WAN107" s="547"/>
      <c r="WAO107" s="547"/>
      <c r="WAP107" s="547"/>
      <c r="WAQ107" s="547"/>
      <c r="WAR107" s="548"/>
      <c r="WAS107" s="547"/>
      <c r="WAT107" s="547"/>
      <c r="WAU107" s="547"/>
      <c r="WAV107" s="547"/>
      <c r="WAW107" s="547"/>
      <c r="WAX107" s="547"/>
      <c r="WAY107" s="547"/>
      <c r="WAZ107" s="547"/>
      <c r="WBA107" s="547"/>
      <c r="WBB107" s="547"/>
      <c r="WBC107" s="547"/>
      <c r="WBD107" s="547"/>
      <c r="WBE107" s="547"/>
      <c r="WBF107" s="547"/>
      <c r="WBG107" s="547"/>
      <c r="WBH107" s="548"/>
      <c r="WBI107" s="547"/>
      <c r="WBJ107" s="547"/>
      <c r="WBK107" s="547"/>
      <c r="WBL107" s="547"/>
      <c r="WBM107" s="547"/>
      <c r="WBN107" s="547"/>
      <c r="WBO107" s="547"/>
      <c r="WBP107" s="547"/>
      <c r="WBQ107" s="547"/>
      <c r="WBR107" s="547"/>
      <c r="WBS107" s="547"/>
      <c r="WBT107" s="547"/>
      <c r="WBU107" s="547"/>
      <c r="WBV107" s="547"/>
      <c r="WBW107" s="547"/>
      <c r="WBX107" s="548"/>
      <c r="WBY107" s="547"/>
      <c r="WBZ107" s="547"/>
      <c r="WCA107" s="547"/>
      <c r="WCB107" s="547"/>
      <c r="WCC107" s="547"/>
      <c r="WCD107" s="547"/>
      <c r="WCE107" s="547"/>
      <c r="WCF107" s="547"/>
      <c r="WCG107" s="547"/>
      <c r="WCH107" s="547"/>
      <c r="WCI107" s="547"/>
      <c r="WCJ107" s="547"/>
      <c r="WCK107" s="547"/>
      <c r="WCL107" s="547"/>
      <c r="WCM107" s="547"/>
      <c r="WCN107" s="548"/>
      <c r="WCO107" s="547"/>
      <c r="WCP107" s="547"/>
      <c r="WCQ107" s="547"/>
      <c r="WCR107" s="547"/>
      <c r="WCS107" s="547"/>
      <c r="WCT107" s="547"/>
      <c r="WCU107" s="547"/>
      <c r="WCV107" s="547"/>
      <c r="WCW107" s="547"/>
      <c r="WCX107" s="547"/>
      <c r="WCY107" s="547"/>
      <c r="WCZ107" s="547"/>
      <c r="WDA107" s="547"/>
      <c r="WDB107" s="547"/>
      <c r="WDC107" s="547"/>
      <c r="WDD107" s="548"/>
      <c r="WDE107" s="547"/>
      <c r="WDF107" s="547"/>
      <c r="WDG107" s="547"/>
      <c r="WDH107" s="547"/>
      <c r="WDI107" s="547"/>
      <c r="WDJ107" s="547"/>
      <c r="WDK107" s="547"/>
      <c r="WDL107" s="547"/>
      <c r="WDM107" s="547"/>
      <c r="WDN107" s="547"/>
      <c r="WDO107" s="547"/>
      <c r="WDP107" s="547"/>
      <c r="WDQ107" s="547"/>
      <c r="WDR107" s="547"/>
      <c r="WDS107" s="547"/>
      <c r="WDT107" s="548"/>
      <c r="WDU107" s="547"/>
      <c r="WDV107" s="547"/>
      <c r="WDW107" s="547"/>
      <c r="WDX107" s="547"/>
      <c r="WDY107" s="547"/>
      <c r="WDZ107" s="547"/>
      <c r="WEA107" s="547"/>
      <c r="WEB107" s="547"/>
      <c r="WEC107" s="547"/>
      <c r="WED107" s="547"/>
      <c r="WEE107" s="547"/>
      <c r="WEF107" s="547"/>
      <c r="WEG107" s="547"/>
      <c r="WEH107" s="547"/>
      <c r="WEI107" s="547"/>
      <c r="WEJ107" s="548"/>
      <c r="WEK107" s="547"/>
      <c r="WEL107" s="547"/>
      <c r="WEM107" s="547"/>
      <c r="WEN107" s="547"/>
      <c r="WEO107" s="547"/>
      <c r="WEP107" s="547"/>
      <c r="WEQ107" s="547"/>
      <c r="WER107" s="547"/>
      <c r="WES107" s="547"/>
      <c r="WET107" s="547"/>
      <c r="WEU107" s="547"/>
      <c r="WEV107" s="547"/>
      <c r="WEW107" s="547"/>
      <c r="WEX107" s="547"/>
      <c r="WEY107" s="547"/>
      <c r="WEZ107" s="548"/>
      <c r="WFA107" s="547"/>
      <c r="WFB107" s="547"/>
      <c r="WFC107" s="547"/>
      <c r="WFD107" s="547"/>
      <c r="WFE107" s="547"/>
      <c r="WFF107" s="547"/>
      <c r="WFG107" s="547"/>
      <c r="WFH107" s="547"/>
      <c r="WFI107" s="547"/>
      <c r="WFJ107" s="547"/>
      <c r="WFK107" s="547"/>
      <c r="WFL107" s="547"/>
      <c r="WFM107" s="547"/>
      <c r="WFN107" s="547"/>
      <c r="WFO107" s="547"/>
      <c r="WFP107" s="548"/>
      <c r="WFQ107" s="547"/>
      <c r="WFR107" s="547"/>
      <c r="WFS107" s="547"/>
      <c r="WFT107" s="547"/>
      <c r="WFU107" s="547"/>
      <c r="WFV107" s="547"/>
      <c r="WFW107" s="547"/>
      <c r="WFX107" s="547"/>
      <c r="WFY107" s="547"/>
      <c r="WFZ107" s="547"/>
      <c r="WGA107" s="547"/>
      <c r="WGB107" s="547"/>
      <c r="WGC107" s="547"/>
      <c r="WGD107" s="547"/>
      <c r="WGE107" s="547"/>
      <c r="WGF107" s="548"/>
      <c r="WGG107" s="547"/>
      <c r="WGH107" s="547"/>
      <c r="WGI107" s="547"/>
      <c r="WGJ107" s="547"/>
      <c r="WGK107" s="547"/>
      <c r="WGL107" s="547"/>
      <c r="WGM107" s="547"/>
      <c r="WGN107" s="547"/>
      <c r="WGO107" s="547"/>
      <c r="WGP107" s="547"/>
      <c r="WGQ107" s="547"/>
      <c r="WGR107" s="547"/>
      <c r="WGS107" s="547"/>
      <c r="WGT107" s="547"/>
      <c r="WGU107" s="547"/>
      <c r="WGV107" s="548"/>
      <c r="WGW107" s="547"/>
      <c r="WGX107" s="547"/>
      <c r="WGY107" s="547"/>
      <c r="WGZ107" s="547"/>
      <c r="WHA107" s="547"/>
      <c r="WHB107" s="547"/>
      <c r="WHC107" s="547"/>
      <c r="WHD107" s="547"/>
      <c r="WHE107" s="547"/>
      <c r="WHF107" s="547"/>
      <c r="WHG107" s="547"/>
      <c r="WHH107" s="547"/>
      <c r="WHI107" s="547"/>
      <c r="WHJ107" s="547"/>
      <c r="WHK107" s="547"/>
      <c r="WHL107" s="548"/>
      <c r="WHM107" s="547"/>
      <c r="WHN107" s="547"/>
      <c r="WHO107" s="547"/>
      <c r="WHP107" s="547"/>
      <c r="WHQ107" s="547"/>
      <c r="WHR107" s="547"/>
      <c r="WHS107" s="547"/>
      <c r="WHT107" s="547"/>
      <c r="WHU107" s="547"/>
      <c r="WHV107" s="547"/>
      <c r="WHW107" s="547"/>
      <c r="WHX107" s="547"/>
      <c r="WHY107" s="547"/>
      <c r="WHZ107" s="547"/>
      <c r="WIA107" s="547"/>
      <c r="WIB107" s="548"/>
      <c r="WIC107" s="547"/>
      <c r="WID107" s="547"/>
      <c r="WIE107" s="547"/>
      <c r="WIF107" s="547"/>
      <c r="WIG107" s="547"/>
      <c r="WIH107" s="547"/>
      <c r="WII107" s="547"/>
      <c r="WIJ107" s="547"/>
      <c r="WIK107" s="547"/>
      <c r="WIL107" s="547"/>
      <c r="WIM107" s="547"/>
      <c r="WIN107" s="547"/>
      <c r="WIO107" s="547"/>
      <c r="WIP107" s="547"/>
      <c r="WIQ107" s="547"/>
      <c r="WIR107" s="548"/>
      <c r="WIS107" s="547"/>
      <c r="WIT107" s="547"/>
      <c r="WIU107" s="547"/>
      <c r="WIV107" s="547"/>
      <c r="WIW107" s="547"/>
      <c r="WIX107" s="547"/>
      <c r="WIY107" s="547"/>
      <c r="WIZ107" s="547"/>
      <c r="WJA107" s="547"/>
      <c r="WJB107" s="547"/>
      <c r="WJC107" s="547"/>
      <c r="WJD107" s="547"/>
      <c r="WJE107" s="547"/>
      <c r="WJF107" s="547"/>
      <c r="WJG107" s="547"/>
      <c r="WJH107" s="548"/>
      <c r="WJI107" s="547"/>
      <c r="WJJ107" s="547"/>
      <c r="WJK107" s="547"/>
      <c r="WJL107" s="547"/>
      <c r="WJM107" s="547"/>
      <c r="WJN107" s="547"/>
      <c r="WJO107" s="547"/>
      <c r="WJP107" s="547"/>
      <c r="WJQ107" s="547"/>
      <c r="WJR107" s="547"/>
      <c r="WJS107" s="547"/>
      <c r="WJT107" s="547"/>
      <c r="WJU107" s="547"/>
      <c r="WJV107" s="547"/>
      <c r="WJW107" s="547"/>
      <c r="WJX107" s="548"/>
      <c r="WJY107" s="547"/>
      <c r="WJZ107" s="547"/>
      <c r="WKA107" s="547"/>
      <c r="WKB107" s="547"/>
      <c r="WKC107" s="547"/>
      <c r="WKD107" s="547"/>
      <c r="WKE107" s="547"/>
      <c r="WKF107" s="547"/>
      <c r="WKG107" s="547"/>
      <c r="WKH107" s="547"/>
      <c r="WKI107" s="547"/>
      <c r="WKJ107" s="547"/>
      <c r="WKK107" s="547"/>
      <c r="WKL107" s="547"/>
      <c r="WKM107" s="547"/>
      <c r="WKN107" s="548"/>
      <c r="WKO107" s="547"/>
      <c r="WKP107" s="547"/>
      <c r="WKQ107" s="547"/>
      <c r="WKR107" s="547"/>
      <c r="WKS107" s="547"/>
      <c r="WKT107" s="547"/>
      <c r="WKU107" s="547"/>
      <c r="WKV107" s="547"/>
      <c r="WKW107" s="547"/>
      <c r="WKX107" s="547"/>
      <c r="WKY107" s="547"/>
      <c r="WKZ107" s="547"/>
      <c r="WLA107" s="547"/>
      <c r="WLB107" s="547"/>
      <c r="WLC107" s="547"/>
      <c r="WLD107" s="548"/>
      <c r="WLE107" s="547"/>
      <c r="WLF107" s="547"/>
      <c r="WLG107" s="547"/>
      <c r="WLH107" s="547"/>
      <c r="WLI107" s="547"/>
      <c r="WLJ107" s="547"/>
      <c r="WLK107" s="547"/>
      <c r="WLL107" s="547"/>
      <c r="WLM107" s="547"/>
      <c r="WLN107" s="547"/>
      <c r="WLO107" s="547"/>
      <c r="WLP107" s="547"/>
      <c r="WLQ107" s="547"/>
      <c r="WLR107" s="547"/>
      <c r="WLS107" s="547"/>
      <c r="WLT107" s="548"/>
      <c r="WLU107" s="547"/>
      <c r="WLV107" s="547"/>
      <c r="WLW107" s="547"/>
      <c r="WLX107" s="547"/>
      <c r="WLY107" s="547"/>
      <c r="WLZ107" s="547"/>
      <c r="WMA107" s="547"/>
      <c r="WMB107" s="547"/>
      <c r="WMC107" s="547"/>
      <c r="WMD107" s="547"/>
      <c r="WME107" s="547"/>
      <c r="WMF107" s="547"/>
      <c r="WMG107" s="547"/>
      <c r="WMH107" s="547"/>
      <c r="WMI107" s="547"/>
      <c r="WMJ107" s="548"/>
      <c r="WMK107" s="547"/>
      <c r="WML107" s="547"/>
      <c r="WMM107" s="547"/>
      <c r="WMN107" s="547"/>
      <c r="WMO107" s="547"/>
      <c r="WMP107" s="547"/>
      <c r="WMQ107" s="547"/>
      <c r="WMR107" s="547"/>
      <c r="WMS107" s="547"/>
      <c r="WMT107" s="547"/>
      <c r="WMU107" s="547"/>
      <c r="WMV107" s="547"/>
      <c r="WMW107" s="547"/>
      <c r="WMX107" s="547"/>
      <c r="WMY107" s="547"/>
      <c r="WMZ107" s="548"/>
      <c r="WNA107" s="547"/>
      <c r="WNB107" s="547"/>
      <c r="WNC107" s="547"/>
      <c r="WND107" s="547"/>
      <c r="WNE107" s="547"/>
      <c r="WNF107" s="547"/>
      <c r="WNG107" s="547"/>
      <c r="WNH107" s="547"/>
      <c r="WNI107" s="547"/>
      <c r="WNJ107" s="547"/>
      <c r="WNK107" s="547"/>
      <c r="WNL107" s="547"/>
      <c r="WNM107" s="547"/>
      <c r="WNN107" s="547"/>
      <c r="WNO107" s="547"/>
      <c r="WNP107" s="548"/>
      <c r="WNQ107" s="547"/>
      <c r="WNR107" s="547"/>
      <c r="WNS107" s="547"/>
      <c r="WNT107" s="547"/>
      <c r="WNU107" s="547"/>
      <c r="WNV107" s="547"/>
      <c r="WNW107" s="547"/>
      <c r="WNX107" s="547"/>
      <c r="WNY107" s="547"/>
      <c r="WNZ107" s="547"/>
      <c r="WOA107" s="547"/>
      <c r="WOB107" s="547"/>
      <c r="WOC107" s="547"/>
      <c r="WOD107" s="547"/>
      <c r="WOE107" s="547"/>
      <c r="WOF107" s="548"/>
      <c r="WOG107" s="547"/>
      <c r="WOH107" s="547"/>
      <c r="WOI107" s="547"/>
      <c r="WOJ107" s="547"/>
      <c r="WOK107" s="547"/>
      <c r="WOL107" s="547"/>
      <c r="WOM107" s="547"/>
      <c r="WON107" s="547"/>
      <c r="WOO107" s="547"/>
      <c r="WOP107" s="547"/>
      <c r="WOQ107" s="547"/>
      <c r="WOR107" s="547"/>
      <c r="WOS107" s="547"/>
      <c r="WOT107" s="547"/>
      <c r="WOU107" s="547"/>
      <c r="WOV107" s="548"/>
      <c r="WOW107" s="547"/>
      <c r="WOX107" s="547"/>
      <c r="WOY107" s="547"/>
      <c r="WOZ107" s="547"/>
      <c r="WPA107" s="547"/>
      <c r="WPB107" s="547"/>
      <c r="WPC107" s="547"/>
      <c r="WPD107" s="547"/>
      <c r="WPE107" s="547"/>
      <c r="WPF107" s="547"/>
      <c r="WPG107" s="547"/>
      <c r="WPH107" s="547"/>
      <c r="WPI107" s="547"/>
      <c r="WPJ107" s="547"/>
      <c r="WPK107" s="547"/>
      <c r="WPL107" s="548"/>
      <c r="WPM107" s="547"/>
      <c r="WPN107" s="547"/>
      <c r="WPO107" s="547"/>
      <c r="WPP107" s="547"/>
      <c r="WPQ107" s="547"/>
      <c r="WPR107" s="547"/>
      <c r="WPS107" s="547"/>
      <c r="WPT107" s="547"/>
      <c r="WPU107" s="547"/>
      <c r="WPV107" s="547"/>
      <c r="WPW107" s="547"/>
      <c r="WPX107" s="547"/>
      <c r="WPY107" s="547"/>
      <c r="WPZ107" s="547"/>
      <c r="WQA107" s="547"/>
      <c r="WQB107" s="548"/>
      <c r="WQC107" s="547"/>
      <c r="WQD107" s="547"/>
      <c r="WQE107" s="547"/>
      <c r="WQF107" s="547"/>
      <c r="WQG107" s="547"/>
      <c r="WQH107" s="547"/>
      <c r="WQI107" s="547"/>
      <c r="WQJ107" s="547"/>
      <c r="WQK107" s="547"/>
      <c r="WQL107" s="547"/>
      <c r="WQM107" s="547"/>
      <c r="WQN107" s="547"/>
      <c r="WQO107" s="547"/>
      <c r="WQP107" s="547"/>
      <c r="WQQ107" s="547"/>
      <c r="WQR107" s="548"/>
      <c r="WQS107" s="547"/>
      <c r="WQT107" s="547"/>
      <c r="WQU107" s="547"/>
      <c r="WQV107" s="547"/>
      <c r="WQW107" s="547"/>
      <c r="WQX107" s="547"/>
      <c r="WQY107" s="547"/>
      <c r="WQZ107" s="547"/>
      <c r="WRA107" s="547"/>
      <c r="WRB107" s="547"/>
      <c r="WRC107" s="547"/>
      <c r="WRD107" s="547"/>
      <c r="WRE107" s="547"/>
      <c r="WRF107" s="547"/>
      <c r="WRG107" s="547"/>
      <c r="WRH107" s="548"/>
      <c r="WRI107" s="547"/>
      <c r="WRJ107" s="547"/>
      <c r="WRK107" s="547"/>
      <c r="WRL107" s="547"/>
      <c r="WRM107" s="547"/>
      <c r="WRN107" s="547"/>
      <c r="WRO107" s="547"/>
      <c r="WRP107" s="547"/>
      <c r="WRQ107" s="547"/>
      <c r="WRR107" s="547"/>
      <c r="WRS107" s="547"/>
      <c r="WRT107" s="547"/>
      <c r="WRU107" s="547"/>
      <c r="WRV107" s="547"/>
      <c r="WRW107" s="547"/>
      <c r="WRX107" s="548"/>
      <c r="WRY107" s="547"/>
      <c r="WRZ107" s="547"/>
      <c r="WSA107" s="547"/>
      <c r="WSB107" s="547"/>
      <c r="WSC107" s="547"/>
      <c r="WSD107" s="547"/>
      <c r="WSE107" s="547"/>
      <c r="WSF107" s="547"/>
      <c r="WSG107" s="547"/>
      <c r="WSH107" s="547"/>
      <c r="WSI107" s="547"/>
      <c r="WSJ107" s="547"/>
      <c r="WSK107" s="547"/>
      <c r="WSL107" s="547"/>
      <c r="WSM107" s="547"/>
      <c r="WSN107" s="548"/>
      <c r="WSO107" s="547"/>
      <c r="WSP107" s="547"/>
      <c r="WSQ107" s="547"/>
      <c r="WSR107" s="547"/>
      <c r="WSS107" s="547"/>
      <c r="WST107" s="547"/>
      <c r="WSU107" s="547"/>
      <c r="WSV107" s="547"/>
      <c r="WSW107" s="547"/>
      <c r="WSX107" s="547"/>
      <c r="WSY107" s="547"/>
      <c r="WSZ107" s="547"/>
      <c r="WTA107" s="547"/>
      <c r="WTB107" s="547"/>
      <c r="WTC107" s="547"/>
      <c r="WTD107" s="548"/>
      <c r="WTE107" s="547"/>
      <c r="WTF107" s="547"/>
      <c r="WTG107" s="547"/>
      <c r="WTH107" s="547"/>
      <c r="WTI107" s="547"/>
      <c r="WTJ107" s="547"/>
      <c r="WTK107" s="547"/>
      <c r="WTL107" s="547"/>
      <c r="WTM107" s="547"/>
      <c r="WTN107" s="547"/>
      <c r="WTO107" s="547"/>
      <c r="WTP107" s="547"/>
      <c r="WTQ107" s="547"/>
      <c r="WTR107" s="547"/>
      <c r="WTS107" s="547"/>
      <c r="WTT107" s="548"/>
      <c r="WTU107" s="547"/>
      <c r="WTV107" s="547"/>
      <c r="WTW107" s="547"/>
      <c r="WTX107" s="547"/>
      <c r="WTY107" s="547"/>
      <c r="WTZ107" s="547"/>
      <c r="WUA107" s="547"/>
      <c r="WUB107" s="547"/>
      <c r="WUC107" s="547"/>
      <c r="WUD107" s="547"/>
      <c r="WUE107" s="547"/>
      <c r="WUF107" s="547"/>
      <c r="WUG107" s="547"/>
      <c r="WUH107" s="547"/>
      <c r="WUI107" s="547"/>
      <c r="WUJ107" s="548"/>
      <c r="WUK107" s="547"/>
      <c r="WUL107" s="547"/>
      <c r="WUM107" s="547"/>
      <c r="WUN107" s="547"/>
      <c r="WUO107" s="547"/>
      <c r="WUP107" s="547"/>
      <c r="WUQ107" s="547"/>
      <c r="WUR107" s="547"/>
      <c r="WUS107" s="547"/>
      <c r="WUT107" s="547"/>
      <c r="WUU107" s="547"/>
      <c r="WUV107" s="547"/>
      <c r="WUW107" s="547"/>
      <c r="WUX107" s="547"/>
      <c r="WUY107" s="547"/>
      <c r="WUZ107" s="548"/>
      <c r="WVA107" s="547"/>
      <c r="WVB107" s="547"/>
      <c r="WVC107" s="547"/>
      <c r="WVD107" s="547"/>
      <c r="WVE107" s="547"/>
      <c r="WVF107" s="547"/>
      <c r="WVG107" s="547"/>
      <c r="WVH107" s="547"/>
      <c r="WVI107" s="547"/>
      <c r="WVJ107" s="547"/>
      <c r="WVK107" s="547"/>
      <c r="WVL107" s="547"/>
      <c r="WVM107" s="547"/>
      <c r="WVN107" s="547"/>
      <c r="WVO107" s="547"/>
      <c r="WVP107" s="548"/>
      <c r="WVQ107" s="547"/>
      <c r="WVR107" s="547"/>
      <c r="WVS107" s="547"/>
      <c r="WVT107" s="547"/>
      <c r="WVU107" s="547"/>
      <c r="WVV107" s="547"/>
      <c r="WVW107" s="547"/>
      <c r="WVX107" s="547"/>
      <c r="WVY107" s="547"/>
      <c r="WVZ107" s="547"/>
      <c r="WWA107" s="547"/>
      <c r="WWB107" s="547"/>
      <c r="WWC107" s="547"/>
      <c r="WWD107" s="547"/>
      <c r="WWE107" s="547"/>
      <c r="WWF107" s="548"/>
      <c r="WWG107" s="547"/>
      <c r="WWH107" s="547"/>
      <c r="WWI107" s="547"/>
      <c r="WWJ107" s="547"/>
      <c r="WWK107" s="547"/>
      <c r="WWL107" s="547"/>
      <c r="WWM107" s="547"/>
      <c r="WWN107" s="547"/>
      <c r="WWO107" s="547"/>
      <c r="WWP107" s="547"/>
      <c r="WWQ107" s="547"/>
      <c r="WWR107" s="547"/>
      <c r="WWS107" s="547"/>
      <c r="WWT107" s="547"/>
      <c r="WWU107" s="547"/>
      <c r="WWV107" s="548"/>
      <c r="WWW107" s="547"/>
      <c r="WWX107" s="547"/>
      <c r="WWY107" s="547"/>
      <c r="WWZ107" s="547"/>
      <c r="WXA107" s="547"/>
      <c r="WXB107" s="547"/>
      <c r="WXC107" s="547"/>
      <c r="WXD107" s="547"/>
      <c r="WXE107" s="547"/>
      <c r="WXF107" s="547"/>
      <c r="WXG107" s="547"/>
      <c r="WXH107" s="547"/>
      <c r="WXI107" s="547"/>
      <c r="WXJ107" s="547"/>
      <c r="WXK107" s="547"/>
      <c r="WXL107" s="548"/>
      <c r="WXM107" s="547"/>
      <c r="WXN107" s="547"/>
      <c r="WXO107" s="547"/>
      <c r="WXP107" s="547"/>
      <c r="WXQ107" s="547"/>
      <c r="WXR107" s="547"/>
      <c r="WXS107" s="547"/>
      <c r="WXT107" s="547"/>
      <c r="WXU107" s="547"/>
      <c r="WXV107" s="547"/>
      <c r="WXW107" s="547"/>
      <c r="WXX107" s="547"/>
      <c r="WXY107" s="547"/>
      <c r="WXZ107" s="547"/>
      <c r="WYA107" s="547"/>
      <c r="WYB107" s="548"/>
      <c r="WYC107" s="547"/>
      <c r="WYD107" s="547"/>
      <c r="WYE107" s="547"/>
      <c r="WYF107" s="547"/>
      <c r="WYG107" s="547"/>
      <c r="WYH107" s="547"/>
      <c r="WYI107" s="547"/>
      <c r="WYJ107" s="547"/>
      <c r="WYK107" s="547"/>
      <c r="WYL107" s="547"/>
      <c r="WYM107" s="547"/>
      <c r="WYN107" s="547"/>
      <c r="WYO107" s="547"/>
      <c r="WYP107" s="547"/>
      <c r="WYQ107" s="547"/>
      <c r="WYR107" s="548"/>
      <c r="WYS107" s="547"/>
      <c r="WYT107" s="547"/>
      <c r="WYU107" s="547"/>
      <c r="WYV107" s="547"/>
      <c r="WYW107" s="547"/>
      <c r="WYX107" s="547"/>
      <c r="WYY107" s="547"/>
      <c r="WYZ107" s="547"/>
      <c r="WZA107" s="547"/>
      <c r="WZB107" s="547"/>
      <c r="WZC107" s="547"/>
      <c r="WZD107" s="547"/>
      <c r="WZE107" s="547"/>
      <c r="WZF107" s="547"/>
      <c r="WZG107" s="547"/>
      <c r="WZH107" s="548"/>
      <c r="WZI107" s="547"/>
      <c r="WZJ107" s="547"/>
      <c r="WZK107" s="547"/>
      <c r="WZL107" s="547"/>
      <c r="WZM107" s="547"/>
      <c r="WZN107" s="547"/>
      <c r="WZO107" s="547"/>
      <c r="WZP107" s="547"/>
      <c r="WZQ107" s="547"/>
      <c r="WZR107" s="547"/>
      <c r="WZS107" s="547"/>
      <c r="WZT107" s="547"/>
      <c r="WZU107" s="547"/>
      <c r="WZV107" s="547"/>
      <c r="WZW107" s="547"/>
      <c r="WZX107" s="548"/>
      <c r="WZY107" s="547"/>
      <c r="WZZ107" s="547"/>
      <c r="XAA107" s="547"/>
      <c r="XAB107" s="547"/>
      <c r="XAC107" s="547"/>
      <c r="XAD107" s="547"/>
      <c r="XAE107" s="547"/>
      <c r="XAF107" s="547"/>
      <c r="XAG107" s="547"/>
      <c r="XAH107" s="547"/>
      <c r="XAI107" s="547"/>
      <c r="XAJ107" s="547"/>
      <c r="XAK107" s="547"/>
      <c r="XAL107" s="547"/>
      <c r="XAM107" s="547"/>
      <c r="XAN107" s="548"/>
      <c r="XAO107" s="547"/>
      <c r="XAP107" s="547"/>
      <c r="XAQ107" s="547"/>
      <c r="XAR107" s="547"/>
      <c r="XAS107" s="547"/>
      <c r="XAT107" s="547"/>
      <c r="XAU107" s="547"/>
      <c r="XAV107" s="547"/>
      <c r="XAW107" s="547"/>
      <c r="XAX107" s="547"/>
      <c r="XAY107" s="547"/>
      <c r="XAZ107" s="547"/>
      <c r="XBA107" s="547"/>
      <c r="XBB107" s="547"/>
      <c r="XBC107" s="547"/>
      <c r="XBD107" s="548"/>
      <c r="XBE107" s="547"/>
      <c r="XBF107" s="547"/>
      <c r="XBG107" s="547"/>
      <c r="XBH107" s="547"/>
      <c r="XBI107" s="547"/>
      <c r="XBJ107" s="547"/>
      <c r="XBK107" s="547"/>
      <c r="XBL107" s="547"/>
      <c r="XBM107" s="547"/>
      <c r="XBN107" s="547"/>
      <c r="XBO107" s="547"/>
      <c r="XBP107" s="547"/>
      <c r="XBQ107" s="547"/>
      <c r="XBR107" s="547"/>
      <c r="XBS107" s="547"/>
    </row>
    <row r="108" spans="1:16296" s="474" customFormat="1" ht="25.5" x14ac:dyDescent="0.2">
      <c r="A108" s="510"/>
      <c r="B108" s="552"/>
      <c r="C108" s="553"/>
      <c r="D108" s="553"/>
      <c r="E108" s="553"/>
      <c r="F108" s="553"/>
      <c r="G108" s="553"/>
      <c r="H108" s="554"/>
      <c r="I108" s="554"/>
      <c r="J108" s="551"/>
      <c r="K108" s="555"/>
      <c r="L108" s="555"/>
      <c r="M108" s="556"/>
      <c r="N108" s="547"/>
      <c r="O108" s="547"/>
      <c r="P108" s="547"/>
      <c r="Q108" s="547"/>
      <c r="R108" s="547"/>
      <c r="S108" s="547"/>
      <c r="T108" s="547"/>
      <c r="U108" s="547"/>
      <c r="V108" s="547"/>
      <c r="W108" s="547"/>
      <c r="X108" s="547"/>
      <c r="Y108" s="548"/>
      <c r="Z108" s="547"/>
      <c r="AA108" s="547"/>
      <c r="AB108" s="547"/>
      <c r="AC108" s="547"/>
      <c r="AD108" s="547"/>
      <c r="AE108" s="547"/>
      <c r="AF108" s="547"/>
      <c r="AG108" s="547"/>
      <c r="AH108" s="547"/>
      <c r="AI108" s="547"/>
      <c r="AJ108" s="547"/>
      <c r="AK108" s="547"/>
      <c r="AL108" s="547"/>
      <c r="AM108" s="547"/>
      <c r="AN108" s="547"/>
      <c r="AO108" s="548"/>
      <c r="AP108" s="547"/>
      <c r="AQ108" s="547"/>
      <c r="AR108" s="547"/>
      <c r="AS108" s="547"/>
      <c r="AT108" s="547"/>
      <c r="AU108" s="547"/>
      <c r="AV108" s="547"/>
      <c r="AW108" s="547"/>
      <c r="AX108" s="547"/>
      <c r="AY108" s="547"/>
      <c r="AZ108" s="547"/>
      <c r="BA108" s="547"/>
      <c r="BB108" s="547"/>
      <c r="BC108" s="547"/>
      <c r="BD108" s="547"/>
      <c r="BE108" s="548"/>
      <c r="BF108" s="547"/>
      <c r="BG108" s="547"/>
      <c r="BH108" s="547"/>
      <c r="BI108" s="547"/>
      <c r="BJ108" s="547"/>
      <c r="BK108" s="547"/>
      <c r="BL108" s="547"/>
      <c r="BM108" s="547"/>
      <c r="BN108" s="547"/>
      <c r="BO108" s="547"/>
      <c r="BP108" s="547"/>
      <c r="BQ108" s="547"/>
      <c r="BR108" s="547"/>
      <c r="BS108" s="547"/>
      <c r="BT108" s="547"/>
      <c r="BU108" s="548"/>
      <c r="BV108" s="547"/>
      <c r="BW108" s="547"/>
      <c r="BX108" s="547"/>
      <c r="BY108" s="547"/>
      <c r="BZ108" s="547"/>
      <c r="CA108" s="547"/>
      <c r="CB108" s="547"/>
      <c r="CC108" s="547"/>
      <c r="CD108" s="547"/>
      <c r="CE108" s="547"/>
      <c r="CF108" s="547"/>
      <c r="CG108" s="547"/>
      <c r="CH108" s="547"/>
      <c r="CI108" s="547"/>
      <c r="CJ108" s="547"/>
      <c r="CK108" s="548"/>
      <c r="CL108" s="547"/>
      <c r="CM108" s="547"/>
      <c r="CN108" s="547"/>
      <c r="CO108" s="547"/>
      <c r="CP108" s="547"/>
      <c r="CQ108" s="547"/>
      <c r="CR108" s="547"/>
      <c r="CS108" s="547"/>
      <c r="CT108" s="547"/>
      <c r="CU108" s="547"/>
      <c r="CV108" s="547"/>
      <c r="CW108" s="547"/>
      <c r="CX108" s="547"/>
      <c r="CY108" s="547"/>
      <c r="CZ108" s="547"/>
      <c r="DA108" s="548"/>
      <c r="DB108" s="547"/>
      <c r="DC108" s="547"/>
      <c r="DD108" s="547"/>
      <c r="DE108" s="547"/>
      <c r="DF108" s="547"/>
      <c r="DG108" s="547"/>
      <c r="DH108" s="547"/>
      <c r="DI108" s="547"/>
      <c r="DJ108" s="547"/>
      <c r="DK108" s="547"/>
      <c r="DL108" s="547"/>
      <c r="DM108" s="547"/>
      <c r="DN108" s="547"/>
      <c r="DO108" s="547"/>
      <c r="DP108" s="547"/>
      <c r="DQ108" s="548"/>
      <c r="DR108" s="547"/>
      <c r="DS108" s="547"/>
      <c r="DT108" s="547"/>
      <c r="DU108" s="547"/>
      <c r="DV108" s="547"/>
      <c r="DW108" s="547"/>
      <c r="DX108" s="547"/>
      <c r="DY108" s="547"/>
      <c r="DZ108" s="547"/>
      <c r="EA108" s="547"/>
      <c r="EB108" s="547"/>
      <c r="EC108" s="547"/>
      <c r="ED108" s="547"/>
      <c r="EE108" s="547"/>
      <c r="EF108" s="547"/>
      <c r="EG108" s="548"/>
      <c r="EH108" s="547"/>
      <c r="EI108" s="547"/>
      <c r="EJ108" s="547"/>
      <c r="EK108" s="547"/>
      <c r="EL108" s="547"/>
      <c r="EM108" s="547"/>
      <c r="EN108" s="547"/>
      <c r="EO108" s="547"/>
      <c r="EP108" s="547"/>
      <c r="EQ108" s="547"/>
      <c r="ER108" s="547"/>
      <c r="ES108" s="547"/>
      <c r="ET108" s="547"/>
      <c r="EU108" s="547"/>
      <c r="EV108" s="547"/>
      <c r="EW108" s="548"/>
      <c r="EX108" s="547"/>
      <c r="EY108" s="547"/>
      <c r="EZ108" s="547"/>
      <c r="FA108" s="547"/>
      <c r="FB108" s="547"/>
      <c r="FC108" s="547"/>
      <c r="FD108" s="547"/>
      <c r="FE108" s="547"/>
      <c r="FF108" s="547"/>
      <c r="FG108" s="547"/>
      <c r="FH108" s="547"/>
      <c r="FI108" s="547"/>
      <c r="FJ108" s="547"/>
      <c r="FK108" s="547"/>
      <c r="FL108" s="547"/>
      <c r="FM108" s="548"/>
      <c r="FN108" s="547"/>
      <c r="FO108" s="547"/>
      <c r="FP108" s="547"/>
      <c r="FQ108" s="547"/>
      <c r="FR108" s="547"/>
      <c r="FS108" s="547"/>
      <c r="FT108" s="547"/>
      <c r="FU108" s="547"/>
      <c r="FV108" s="547"/>
      <c r="FW108" s="547"/>
      <c r="FX108" s="547"/>
      <c r="FY108" s="547"/>
      <c r="FZ108" s="547"/>
      <c r="GA108" s="547"/>
      <c r="GB108" s="547"/>
      <c r="GC108" s="548"/>
      <c r="GD108" s="547"/>
      <c r="GE108" s="547"/>
      <c r="GF108" s="547"/>
      <c r="GG108" s="547"/>
      <c r="GH108" s="547"/>
      <c r="GI108" s="547"/>
      <c r="GJ108" s="547"/>
      <c r="GK108" s="547"/>
      <c r="GL108" s="547"/>
      <c r="GM108" s="547"/>
      <c r="GN108" s="547"/>
      <c r="GO108" s="547"/>
      <c r="GP108" s="547"/>
      <c r="GQ108" s="547"/>
      <c r="GR108" s="547"/>
      <c r="GS108" s="548"/>
      <c r="GT108" s="547"/>
      <c r="GU108" s="547"/>
      <c r="GV108" s="547"/>
      <c r="GW108" s="547"/>
      <c r="GX108" s="547"/>
      <c r="GY108" s="547"/>
      <c r="GZ108" s="547"/>
      <c r="HA108" s="547"/>
      <c r="HB108" s="547"/>
      <c r="HC108" s="547"/>
      <c r="HD108" s="547"/>
      <c r="HE108" s="547"/>
      <c r="HF108" s="547"/>
      <c r="HG108" s="547"/>
      <c r="HH108" s="547"/>
      <c r="HI108" s="548"/>
      <c r="HJ108" s="547"/>
      <c r="HK108" s="547"/>
      <c r="HL108" s="547"/>
      <c r="HM108" s="547"/>
      <c r="HN108" s="547"/>
      <c r="HO108" s="547"/>
      <c r="HP108" s="547"/>
      <c r="HQ108" s="547"/>
      <c r="HR108" s="547"/>
      <c r="HS108" s="547"/>
      <c r="HT108" s="547"/>
      <c r="HU108" s="547"/>
      <c r="HV108" s="547"/>
      <c r="HW108" s="547"/>
      <c r="HX108" s="547"/>
      <c r="HY108" s="548"/>
      <c r="HZ108" s="547"/>
      <c r="IA108" s="547"/>
      <c r="IB108" s="547"/>
      <c r="IC108" s="547"/>
      <c r="ID108" s="547"/>
      <c r="IE108" s="547"/>
      <c r="IF108" s="547"/>
      <c r="IG108" s="547"/>
      <c r="IH108" s="547"/>
      <c r="II108" s="547"/>
      <c r="IJ108" s="547"/>
      <c r="IK108" s="547"/>
      <c r="IL108" s="547"/>
      <c r="IM108" s="547"/>
      <c r="IN108" s="547"/>
      <c r="IO108" s="548"/>
      <c r="IP108" s="547"/>
      <c r="IQ108" s="547"/>
      <c r="IR108" s="547"/>
      <c r="IS108" s="547"/>
      <c r="IT108" s="547"/>
      <c r="IU108" s="547"/>
      <c r="IV108" s="547"/>
      <c r="IW108" s="547"/>
      <c r="IX108" s="547"/>
      <c r="IY108" s="547"/>
      <c r="IZ108" s="547"/>
      <c r="JA108" s="547"/>
      <c r="JB108" s="547"/>
      <c r="JC108" s="547"/>
      <c r="JD108" s="547"/>
      <c r="JE108" s="548"/>
      <c r="JF108" s="547"/>
      <c r="JG108" s="547"/>
      <c r="JH108" s="547"/>
      <c r="JI108" s="547"/>
      <c r="JJ108" s="547"/>
      <c r="JK108" s="547"/>
      <c r="JL108" s="547"/>
      <c r="JM108" s="547"/>
      <c r="JN108" s="547"/>
      <c r="JO108" s="547"/>
      <c r="JP108" s="547"/>
      <c r="JQ108" s="547"/>
      <c r="JR108" s="547"/>
      <c r="JS108" s="547"/>
      <c r="JT108" s="547"/>
      <c r="JU108" s="548"/>
      <c r="JV108" s="547"/>
      <c r="JW108" s="547"/>
      <c r="JX108" s="547"/>
      <c r="JY108" s="547"/>
      <c r="JZ108" s="547"/>
      <c r="KA108" s="547"/>
      <c r="KB108" s="547"/>
      <c r="KC108" s="547"/>
      <c r="KD108" s="547"/>
      <c r="KE108" s="547"/>
      <c r="KF108" s="547"/>
      <c r="KG108" s="547"/>
      <c r="KH108" s="547"/>
      <c r="KI108" s="547"/>
      <c r="KJ108" s="547"/>
      <c r="KK108" s="548"/>
      <c r="KL108" s="547"/>
      <c r="KM108" s="547"/>
      <c r="KN108" s="547"/>
      <c r="KO108" s="547"/>
      <c r="KP108" s="547"/>
      <c r="KQ108" s="547"/>
      <c r="KR108" s="547"/>
      <c r="KS108" s="547"/>
      <c r="KT108" s="547"/>
      <c r="KU108" s="547"/>
      <c r="KV108" s="547"/>
      <c r="KW108" s="547"/>
      <c r="KX108" s="547"/>
      <c r="KY108" s="547"/>
      <c r="KZ108" s="547"/>
      <c r="LA108" s="548"/>
      <c r="LB108" s="547"/>
      <c r="LC108" s="547"/>
      <c r="LD108" s="547"/>
      <c r="LE108" s="547"/>
      <c r="LF108" s="547"/>
      <c r="LG108" s="547"/>
      <c r="LH108" s="547"/>
      <c r="LI108" s="547"/>
      <c r="LJ108" s="547"/>
      <c r="LK108" s="547"/>
      <c r="LL108" s="547"/>
      <c r="LM108" s="547"/>
      <c r="LN108" s="547"/>
      <c r="LO108" s="547"/>
      <c r="LP108" s="547"/>
      <c r="LQ108" s="548"/>
      <c r="LR108" s="547"/>
      <c r="LS108" s="547"/>
      <c r="LT108" s="547"/>
      <c r="LU108" s="547"/>
      <c r="LV108" s="547"/>
      <c r="LW108" s="547"/>
      <c r="LX108" s="547"/>
      <c r="LY108" s="547"/>
      <c r="LZ108" s="547"/>
      <c r="MA108" s="547"/>
      <c r="MB108" s="547"/>
      <c r="MC108" s="547"/>
      <c r="MD108" s="547"/>
      <c r="ME108" s="547"/>
      <c r="MF108" s="547"/>
      <c r="MG108" s="548"/>
      <c r="MH108" s="547"/>
      <c r="MI108" s="547"/>
      <c r="MJ108" s="547"/>
      <c r="MK108" s="547"/>
      <c r="ML108" s="547"/>
      <c r="MM108" s="547"/>
      <c r="MN108" s="547"/>
      <c r="MO108" s="547"/>
      <c r="MP108" s="547"/>
      <c r="MQ108" s="547"/>
      <c r="MR108" s="547"/>
      <c r="MS108" s="547"/>
      <c r="MT108" s="547"/>
      <c r="MU108" s="547"/>
      <c r="MV108" s="547"/>
      <c r="MW108" s="548"/>
      <c r="MX108" s="547"/>
      <c r="MY108" s="547"/>
      <c r="MZ108" s="547"/>
      <c r="NA108" s="547"/>
      <c r="NB108" s="547"/>
      <c r="NC108" s="547"/>
      <c r="ND108" s="547"/>
      <c r="NE108" s="547"/>
      <c r="NF108" s="547"/>
      <c r="NG108" s="547"/>
      <c r="NH108" s="547"/>
      <c r="NI108" s="547"/>
      <c r="NJ108" s="547"/>
      <c r="NK108" s="547"/>
      <c r="NL108" s="547"/>
      <c r="NM108" s="548"/>
      <c r="NN108" s="547"/>
      <c r="NO108" s="547"/>
      <c r="NP108" s="547"/>
      <c r="NQ108" s="547"/>
      <c r="NR108" s="547"/>
      <c r="NS108" s="547"/>
      <c r="NT108" s="547"/>
      <c r="NU108" s="547"/>
      <c r="NV108" s="547"/>
      <c r="NW108" s="547"/>
      <c r="NX108" s="547"/>
      <c r="NY108" s="547"/>
      <c r="NZ108" s="547"/>
      <c r="OA108" s="547"/>
      <c r="OB108" s="547"/>
      <c r="OC108" s="548"/>
      <c r="OD108" s="547"/>
      <c r="OE108" s="547"/>
      <c r="OF108" s="547"/>
      <c r="OG108" s="547"/>
      <c r="OH108" s="547"/>
      <c r="OI108" s="547"/>
      <c r="OJ108" s="547"/>
      <c r="OK108" s="547"/>
      <c r="OL108" s="547"/>
      <c r="OM108" s="547"/>
      <c r="ON108" s="547"/>
      <c r="OO108" s="547"/>
      <c r="OP108" s="547"/>
      <c r="OQ108" s="547"/>
      <c r="OR108" s="547"/>
      <c r="OS108" s="548"/>
      <c r="OT108" s="547"/>
      <c r="OU108" s="547"/>
      <c r="OV108" s="547"/>
      <c r="OW108" s="547"/>
      <c r="OX108" s="547"/>
      <c r="OY108" s="547"/>
      <c r="OZ108" s="547"/>
      <c r="PA108" s="547"/>
      <c r="PB108" s="547"/>
      <c r="PC108" s="547"/>
      <c r="PD108" s="547"/>
      <c r="PE108" s="547"/>
      <c r="PF108" s="547"/>
      <c r="PG108" s="547"/>
      <c r="PH108" s="547"/>
      <c r="PI108" s="548"/>
      <c r="PJ108" s="547"/>
      <c r="PK108" s="547"/>
      <c r="PL108" s="547"/>
      <c r="PM108" s="547"/>
      <c r="PN108" s="547"/>
      <c r="PO108" s="547"/>
      <c r="PP108" s="547"/>
      <c r="PQ108" s="547"/>
      <c r="PR108" s="547"/>
      <c r="PS108" s="547"/>
      <c r="PT108" s="547"/>
      <c r="PU108" s="547"/>
      <c r="PV108" s="547"/>
      <c r="PW108" s="547"/>
      <c r="PX108" s="547"/>
      <c r="PY108" s="548"/>
      <c r="PZ108" s="547"/>
      <c r="QA108" s="547"/>
      <c r="QB108" s="547"/>
      <c r="QC108" s="547"/>
      <c r="QD108" s="547"/>
      <c r="QE108" s="547"/>
      <c r="QF108" s="547"/>
      <c r="QG108" s="547"/>
      <c r="QH108" s="547"/>
      <c r="QI108" s="547"/>
      <c r="QJ108" s="547"/>
      <c r="QK108" s="547"/>
      <c r="QL108" s="547"/>
      <c r="QM108" s="547"/>
      <c r="QN108" s="547"/>
      <c r="QO108" s="548"/>
      <c r="QP108" s="547"/>
      <c r="QQ108" s="547"/>
      <c r="QR108" s="547"/>
      <c r="QS108" s="547"/>
      <c r="QT108" s="547"/>
      <c r="QU108" s="547"/>
      <c r="QV108" s="547"/>
      <c r="QW108" s="547"/>
      <c r="QX108" s="547"/>
      <c r="QY108" s="547"/>
      <c r="QZ108" s="547"/>
      <c r="RA108" s="547"/>
      <c r="RB108" s="547"/>
      <c r="RC108" s="547"/>
      <c r="RD108" s="547"/>
      <c r="RE108" s="548"/>
      <c r="RF108" s="547"/>
      <c r="RG108" s="547"/>
      <c r="RH108" s="547"/>
      <c r="RI108" s="547"/>
      <c r="RJ108" s="547"/>
      <c r="RK108" s="547"/>
      <c r="RL108" s="547"/>
      <c r="RM108" s="547"/>
      <c r="RN108" s="547"/>
      <c r="RO108" s="547"/>
      <c r="RP108" s="547"/>
      <c r="RQ108" s="547"/>
      <c r="RR108" s="547"/>
      <c r="RS108" s="547"/>
      <c r="RT108" s="547"/>
      <c r="RU108" s="548"/>
      <c r="RV108" s="547"/>
      <c r="RW108" s="547"/>
      <c r="RX108" s="547"/>
      <c r="RY108" s="547"/>
      <c r="RZ108" s="547"/>
      <c r="SA108" s="547"/>
      <c r="SB108" s="547"/>
      <c r="SC108" s="547"/>
      <c r="SD108" s="547"/>
      <c r="SE108" s="547"/>
      <c r="SF108" s="547"/>
      <c r="SG108" s="547"/>
      <c r="SH108" s="547"/>
      <c r="SI108" s="547"/>
      <c r="SJ108" s="547"/>
      <c r="SK108" s="548"/>
      <c r="SL108" s="547"/>
      <c r="SM108" s="547"/>
      <c r="SN108" s="547"/>
      <c r="SO108" s="547"/>
      <c r="SP108" s="547"/>
      <c r="SQ108" s="547"/>
      <c r="SR108" s="547"/>
      <c r="SS108" s="547"/>
      <c r="ST108" s="547"/>
      <c r="SU108" s="547"/>
      <c r="SV108" s="547"/>
      <c r="SW108" s="547"/>
      <c r="SX108" s="547"/>
      <c r="SY108" s="547"/>
      <c r="SZ108" s="547"/>
      <c r="TA108" s="548"/>
      <c r="TB108" s="547"/>
      <c r="TC108" s="547"/>
      <c r="TD108" s="547"/>
      <c r="TE108" s="547"/>
      <c r="TF108" s="547"/>
      <c r="TG108" s="547"/>
      <c r="TH108" s="547"/>
      <c r="TI108" s="547"/>
      <c r="TJ108" s="547"/>
      <c r="TK108" s="547"/>
      <c r="TL108" s="547"/>
      <c r="TM108" s="547"/>
      <c r="TN108" s="547"/>
      <c r="TO108" s="547"/>
      <c r="TP108" s="547"/>
      <c r="TQ108" s="548"/>
      <c r="TR108" s="547"/>
      <c r="TS108" s="547"/>
      <c r="TT108" s="547"/>
      <c r="TU108" s="547"/>
      <c r="TV108" s="547"/>
      <c r="TW108" s="547"/>
      <c r="TX108" s="547"/>
      <c r="TY108" s="547"/>
      <c r="TZ108" s="547"/>
      <c r="UA108" s="547"/>
      <c r="UB108" s="547"/>
      <c r="UC108" s="547"/>
      <c r="UD108" s="547"/>
      <c r="UE108" s="547"/>
      <c r="UF108" s="547"/>
      <c r="UG108" s="548"/>
      <c r="UH108" s="547"/>
      <c r="UI108" s="547"/>
      <c r="UJ108" s="547"/>
      <c r="UK108" s="547"/>
      <c r="UL108" s="547"/>
      <c r="UM108" s="547"/>
      <c r="UN108" s="547"/>
      <c r="UO108" s="547"/>
      <c r="UP108" s="547"/>
      <c r="UQ108" s="547"/>
      <c r="UR108" s="547"/>
      <c r="US108" s="547"/>
      <c r="UT108" s="547"/>
      <c r="UU108" s="547"/>
      <c r="UV108" s="547"/>
      <c r="UW108" s="548"/>
      <c r="UX108" s="547"/>
      <c r="UY108" s="547"/>
      <c r="UZ108" s="547"/>
      <c r="VA108" s="547"/>
      <c r="VB108" s="547"/>
      <c r="VC108" s="547"/>
      <c r="VD108" s="547"/>
      <c r="VE108" s="547"/>
      <c r="VF108" s="547"/>
      <c r="VG108" s="547"/>
      <c r="VH108" s="547"/>
      <c r="VI108" s="547"/>
      <c r="VJ108" s="547"/>
      <c r="VK108" s="547"/>
      <c r="VL108" s="547"/>
      <c r="VM108" s="548"/>
      <c r="VN108" s="547"/>
      <c r="VO108" s="547"/>
      <c r="VP108" s="547"/>
      <c r="VQ108" s="547"/>
      <c r="VR108" s="547"/>
      <c r="VS108" s="547"/>
      <c r="VT108" s="547"/>
      <c r="VU108" s="547"/>
      <c r="VV108" s="547"/>
      <c r="VW108" s="547"/>
      <c r="VX108" s="547"/>
      <c r="VY108" s="547"/>
      <c r="VZ108" s="547"/>
      <c r="WA108" s="547"/>
      <c r="WB108" s="547"/>
      <c r="WC108" s="548"/>
      <c r="WD108" s="547"/>
      <c r="WE108" s="547"/>
      <c r="WF108" s="547"/>
      <c r="WG108" s="547"/>
      <c r="WH108" s="547"/>
      <c r="WI108" s="547"/>
      <c r="WJ108" s="547"/>
      <c r="WK108" s="547"/>
      <c r="WL108" s="547"/>
      <c r="WM108" s="547"/>
      <c r="WN108" s="547"/>
      <c r="WO108" s="547"/>
      <c r="WP108" s="547"/>
      <c r="WQ108" s="547"/>
      <c r="WR108" s="547"/>
      <c r="WS108" s="548"/>
      <c r="WT108" s="547"/>
      <c r="WU108" s="547"/>
      <c r="WV108" s="547"/>
      <c r="WW108" s="547"/>
      <c r="WX108" s="547"/>
      <c r="WY108" s="547"/>
      <c r="WZ108" s="547"/>
      <c r="XA108" s="547"/>
      <c r="XB108" s="547"/>
      <c r="XC108" s="547"/>
      <c r="XD108" s="547"/>
      <c r="XE108" s="547"/>
      <c r="XF108" s="547"/>
      <c r="XG108" s="547"/>
      <c r="XH108" s="547"/>
      <c r="XI108" s="548"/>
      <c r="XJ108" s="547"/>
      <c r="XK108" s="547"/>
      <c r="XL108" s="547"/>
      <c r="XM108" s="547"/>
      <c r="XN108" s="547"/>
      <c r="XO108" s="547"/>
      <c r="XP108" s="547"/>
      <c r="XQ108" s="547"/>
      <c r="XR108" s="547"/>
      <c r="XS108" s="547"/>
      <c r="XT108" s="547"/>
      <c r="XU108" s="547"/>
      <c r="XV108" s="547"/>
      <c r="XW108" s="547"/>
      <c r="XX108" s="547"/>
      <c r="XY108" s="548"/>
      <c r="XZ108" s="547"/>
      <c r="YA108" s="547"/>
      <c r="YB108" s="547"/>
      <c r="YC108" s="547"/>
      <c r="YD108" s="547"/>
      <c r="YE108" s="547"/>
      <c r="YF108" s="547"/>
      <c r="YG108" s="547"/>
      <c r="YH108" s="547"/>
      <c r="YI108" s="547"/>
      <c r="YJ108" s="547"/>
      <c r="YK108" s="547"/>
      <c r="YL108" s="547"/>
      <c r="YM108" s="547"/>
      <c r="YN108" s="547"/>
      <c r="YO108" s="548"/>
      <c r="YP108" s="547"/>
      <c r="YQ108" s="547"/>
      <c r="YR108" s="547"/>
      <c r="YS108" s="547"/>
      <c r="YT108" s="547"/>
      <c r="YU108" s="547"/>
      <c r="YV108" s="547"/>
      <c r="YW108" s="547"/>
      <c r="YX108" s="547"/>
      <c r="YY108" s="547"/>
      <c r="YZ108" s="547"/>
      <c r="ZA108" s="547"/>
      <c r="ZB108" s="547"/>
      <c r="ZC108" s="547"/>
      <c r="ZD108" s="547"/>
      <c r="ZE108" s="548"/>
      <c r="ZF108" s="547"/>
      <c r="ZG108" s="547"/>
      <c r="ZH108" s="547"/>
      <c r="ZI108" s="547"/>
      <c r="ZJ108" s="547"/>
      <c r="ZK108" s="547"/>
      <c r="ZL108" s="547"/>
      <c r="ZM108" s="547"/>
      <c r="ZN108" s="547"/>
      <c r="ZO108" s="547"/>
      <c r="ZP108" s="547"/>
      <c r="ZQ108" s="547"/>
      <c r="ZR108" s="547"/>
      <c r="ZS108" s="547"/>
      <c r="ZT108" s="547"/>
      <c r="ZU108" s="548"/>
      <c r="ZV108" s="547"/>
      <c r="ZW108" s="547"/>
      <c r="ZX108" s="547"/>
      <c r="ZY108" s="547"/>
      <c r="ZZ108" s="547"/>
      <c r="AAA108" s="547"/>
      <c r="AAB108" s="547"/>
      <c r="AAC108" s="547"/>
      <c r="AAD108" s="547"/>
      <c r="AAE108" s="547"/>
      <c r="AAF108" s="547"/>
      <c r="AAG108" s="547"/>
      <c r="AAH108" s="547"/>
      <c r="AAI108" s="547"/>
      <c r="AAJ108" s="547"/>
      <c r="AAK108" s="548"/>
      <c r="AAL108" s="547"/>
      <c r="AAM108" s="547"/>
      <c r="AAN108" s="547"/>
      <c r="AAO108" s="547"/>
      <c r="AAP108" s="547"/>
      <c r="AAQ108" s="547"/>
      <c r="AAR108" s="547"/>
      <c r="AAS108" s="547"/>
      <c r="AAT108" s="547"/>
      <c r="AAU108" s="547"/>
      <c r="AAV108" s="547"/>
      <c r="AAW108" s="547"/>
      <c r="AAX108" s="547"/>
      <c r="AAY108" s="547"/>
      <c r="AAZ108" s="547"/>
      <c r="ABA108" s="548"/>
      <c r="ABB108" s="547"/>
      <c r="ABC108" s="547"/>
      <c r="ABD108" s="547"/>
      <c r="ABE108" s="547"/>
      <c r="ABF108" s="547"/>
      <c r="ABG108" s="547"/>
      <c r="ABH108" s="547"/>
      <c r="ABI108" s="547"/>
      <c r="ABJ108" s="547"/>
      <c r="ABK108" s="547"/>
      <c r="ABL108" s="547"/>
      <c r="ABM108" s="547"/>
      <c r="ABN108" s="547"/>
      <c r="ABO108" s="547"/>
      <c r="ABP108" s="547"/>
      <c r="ABQ108" s="548"/>
      <c r="ABR108" s="547"/>
      <c r="ABS108" s="547"/>
      <c r="ABT108" s="547"/>
      <c r="ABU108" s="547"/>
      <c r="ABV108" s="547"/>
      <c r="ABW108" s="547"/>
      <c r="ABX108" s="547"/>
      <c r="ABY108" s="547"/>
      <c r="ABZ108" s="547"/>
      <c r="ACA108" s="547"/>
      <c r="ACB108" s="547"/>
      <c r="ACC108" s="547"/>
      <c r="ACD108" s="547"/>
      <c r="ACE108" s="547"/>
      <c r="ACF108" s="547"/>
      <c r="ACG108" s="548"/>
      <c r="ACH108" s="547"/>
      <c r="ACI108" s="547"/>
      <c r="ACJ108" s="547"/>
      <c r="ACK108" s="547"/>
      <c r="ACL108" s="547"/>
      <c r="ACM108" s="547"/>
      <c r="ACN108" s="547"/>
      <c r="ACO108" s="547"/>
      <c r="ACP108" s="547"/>
      <c r="ACQ108" s="547"/>
      <c r="ACR108" s="547"/>
      <c r="ACS108" s="547"/>
      <c r="ACT108" s="547"/>
      <c r="ACU108" s="547"/>
      <c r="ACV108" s="547"/>
      <c r="ACW108" s="548"/>
      <c r="ACX108" s="547"/>
      <c r="ACY108" s="547"/>
      <c r="ACZ108" s="547"/>
      <c r="ADA108" s="547"/>
      <c r="ADB108" s="547"/>
      <c r="ADC108" s="547"/>
      <c r="ADD108" s="547"/>
      <c r="ADE108" s="547"/>
      <c r="ADF108" s="547"/>
      <c r="ADG108" s="547"/>
      <c r="ADH108" s="547"/>
      <c r="ADI108" s="547"/>
      <c r="ADJ108" s="547"/>
      <c r="ADK108" s="547"/>
      <c r="ADL108" s="547"/>
      <c r="ADM108" s="548"/>
      <c r="ADN108" s="547"/>
      <c r="ADO108" s="547"/>
      <c r="ADP108" s="547"/>
      <c r="ADQ108" s="547"/>
      <c r="ADR108" s="547"/>
      <c r="ADS108" s="547"/>
      <c r="ADT108" s="547"/>
      <c r="ADU108" s="547"/>
      <c r="ADV108" s="547"/>
      <c r="ADW108" s="547"/>
      <c r="ADX108" s="547"/>
      <c r="ADY108" s="547"/>
      <c r="ADZ108" s="547"/>
      <c r="AEA108" s="547"/>
      <c r="AEB108" s="547"/>
      <c r="AEC108" s="548"/>
      <c r="AED108" s="547"/>
      <c r="AEE108" s="547"/>
      <c r="AEF108" s="547"/>
      <c r="AEG108" s="547"/>
      <c r="AEH108" s="547"/>
      <c r="AEI108" s="547"/>
      <c r="AEJ108" s="547"/>
      <c r="AEK108" s="547"/>
      <c r="AEL108" s="547"/>
      <c r="AEM108" s="547"/>
      <c r="AEN108" s="547"/>
      <c r="AEO108" s="547"/>
      <c r="AEP108" s="547"/>
      <c r="AEQ108" s="547"/>
      <c r="AER108" s="547"/>
      <c r="AES108" s="548"/>
      <c r="AET108" s="547"/>
      <c r="AEU108" s="547"/>
      <c r="AEV108" s="547"/>
      <c r="AEW108" s="547"/>
      <c r="AEX108" s="547"/>
      <c r="AEY108" s="547"/>
      <c r="AEZ108" s="547"/>
      <c r="AFA108" s="547"/>
      <c r="AFB108" s="547"/>
      <c r="AFC108" s="547"/>
      <c r="AFD108" s="547"/>
      <c r="AFE108" s="547"/>
      <c r="AFF108" s="547"/>
      <c r="AFG108" s="547"/>
      <c r="AFH108" s="547"/>
      <c r="AFI108" s="548"/>
      <c r="AFJ108" s="547"/>
      <c r="AFK108" s="547"/>
      <c r="AFL108" s="547"/>
      <c r="AFM108" s="547"/>
      <c r="AFN108" s="547"/>
      <c r="AFO108" s="547"/>
      <c r="AFP108" s="547"/>
      <c r="AFQ108" s="547"/>
      <c r="AFR108" s="547"/>
      <c r="AFS108" s="547"/>
      <c r="AFT108" s="547"/>
      <c r="AFU108" s="547"/>
      <c r="AFV108" s="547"/>
      <c r="AFW108" s="547"/>
      <c r="AFX108" s="547"/>
      <c r="AFY108" s="548"/>
      <c r="AFZ108" s="547"/>
      <c r="AGA108" s="547"/>
      <c r="AGB108" s="547"/>
      <c r="AGC108" s="547"/>
      <c r="AGD108" s="547"/>
      <c r="AGE108" s="547"/>
      <c r="AGF108" s="547"/>
      <c r="AGG108" s="547"/>
      <c r="AGH108" s="547"/>
      <c r="AGI108" s="547"/>
      <c r="AGJ108" s="547"/>
      <c r="AGK108" s="547"/>
      <c r="AGL108" s="547"/>
      <c r="AGM108" s="547"/>
      <c r="AGN108" s="547"/>
      <c r="AGO108" s="548"/>
      <c r="AGP108" s="547"/>
      <c r="AGQ108" s="547"/>
      <c r="AGR108" s="547"/>
      <c r="AGS108" s="547"/>
      <c r="AGT108" s="547"/>
      <c r="AGU108" s="547"/>
      <c r="AGV108" s="547"/>
      <c r="AGW108" s="547"/>
      <c r="AGX108" s="547"/>
      <c r="AGY108" s="547"/>
      <c r="AGZ108" s="547"/>
      <c r="AHA108" s="547"/>
      <c r="AHB108" s="547"/>
      <c r="AHC108" s="547"/>
      <c r="AHD108" s="547"/>
      <c r="AHE108" s="548"/>
      <c r="AHF108" s="547"/>
      <c r="AHG108" s="547"/>
      <c r="AHH108" s="547"/>
      <c r="AHI108" s="547"/>
      <c r="AHJ108" s="547"/>
      <c r="AHK108" s="547"/>
      <c r="AHL108" s="547"/>
      <c r="AHM108" s="547"/>
      <c r="AHN108" s="547"/>
      <c r="AHO108" s="547"/>
      <c r="AHP108" s="547"/>
      <c r="AHQ108" s="547"/>
      <c r="AHR108" s="547"/>
      <c r="AHS108" s="547"/>
      <c r="AHT108" s="547"/>
      <c r="AHU108" s="548"/>
      <c r="AHV108" s="547"/>
      <c r="AHW108" s="547"/>
      <c r="AHX108" s="547"/>
      <c r="AHY108" s="547"/>
      <c r="AHZ108" s="547"/>
      <c r="AIA108" s="547"/>
      <c r="AIB108" s="547"/>
      <c r="AIC108" s="547"/>
      <c r="AID108" s="547"/>
      <c r="AIE108" s="547"/>
      <c r="AIF108" s="547"/>
      <c r="AIG108" s="547"/>
      <c r="AIH108" s="547"/>
      <c r="AII108" s="547"/>
      <c r="AIJ108" s="547"/>
      <c r="AIK108" s="548"/>
      <c r="AIL108" s="547"/>
      <c r="AIM108" s="547"/>
      <c r="AIN108" s="547"/>
      <c r="AIO108" s="547"/>
      <c r="AIP108" s="547"/>
      <c r="AIQ108" s="547"/>
      <c r="AIR108" s="547"/>
      <c r="AIS108" s="547"/>
      <c r="AIT108" s="547"/>
      <c r="AIU108" s="547"/>
      <c r="AIV108" s="547"/>
      <c r="AIW108" s="547"/>
      <c r="AIX108" s="547"/>
      <c r="AIY108" s="547"/>
      <c r="AIZ108" s="547"/>
      <c r="AJA108" s="548"/>
      <c r="AJB108" s="547"/>
      <c r="AJC108" s="547"/>
      <c r="AJD108" s="547"/>
      <c r="AJE108" s="547"/>
      <c r="AJF108" s="547"/>
      <c r="AJG108" s="547"/>
      <c r="AJH108" s="547"/>
      <c r="AJI108" s="547"/>
      <c r="AJJ108" s="547"/>
      <c r="AJK108" s="547"/>
      <c r="AJL108" s="547"/>
      <c r="AJM108" s="547"/>
      <c r="AJN108" s="547"/>
      <c r="AJO108" s="547"/>
      <c r="AJP108" s="547"/>
      <c r="AJQ108" s="548"/>
      <c r="AJR108" s="547"/>
      <c r="AJS108" s="547"/>
      <c r="AJT108" s="547"/>
      <c r="AJU108" s="547"/>
      <c r="AJV108" s="547"/>
      <c r="AJW108" s="547"/>
      <c r="AJX108" s="547"/>
      <c r="AJY108" s="547"/>
      <c r="AJZ108" s="547"/>
      <c r="AKA108" s="547"/>
      <c r="AKB108" s="547"/>
      <c r="AKC108" s="547"/>
      <c r="AKD108" s="547"/>
      <c r="AKE108" s="547"/>
      <c r="AKF108" s="547"/>
      <c r="AKG108" s="548"/>
      <c r="AKH108" s="547"/>
      <c r="AKI108" s="547"/>
      <c r="AKJ108" s="547"/>
      <c r="AKK108" s="547"/>
      <c r="AKL108" s="547"/>
      <c r="AKM108" s="547"/>
      <c r="AKN108" s="547"/>
      <c r="AKO108" s="547"/>
      <c r="AKP108" s="547"/>
      <c r="AKQ108" s="547"/>
      <c r="AKR108" s="547"/>
      <c r="AKS108" s="547"/>
      <c r="AKT108" s="547"/>
      <c r="AKU108" s="547"/>
      <c r="AKV108" s="547"/>
      <c r="AKW108" s="548"/>
      <c r="AKX108" s="547"/>
      <c r="AKY108" s="547"/>
      <c r="AKZ108" s="547"/>
      <c r="ALA108" s="547"/>
      <c r="ALB108" s="547"/>
      <c r="ALC108" s="547"/>
      <c r="ALD108" s="547"/>
      <c r="ALE108" s="547"/>
      <c r="ALF108" s="547"/>
      <c r="ALG108" s="547"/>
      <c r="ALH108" s="547"/>
      <c r="ALI108" s="547"/>
      <c r="ALJ108" s="547"/>
      <c r="ALK108" s="547"/>
      <c r="ALL108" s="547"/>
      <c r="ALM108" s="548"/>
      <c r="ALN108" s="547"/>
      <c r="ALO108" s="547"/>
      <c r="ALP108" s="547"/>
      <c r="ALQ108" s="547"/>
      <c r="ALR108" s="547"/>
      <c r="ALS108" s="547"/>
      <c r="ALT108" s="547"/>
      <c r="ALU108" s="547"/>
      <c r="ALV108" s="547"/>
      <c r="ALW108" s="547"/>
      <c r="ALX108" s="547"/>
      <c r="ALY108" s="547"/>
      <c r="ALZ108" s="547"/>
      <c r="AMA108" s="547"/>
      <c r="AMB108" s="547"/>
      <c r="AMC108" s="548"/>
      <c r="AMD108" s="547"/>
      <c r="AME108" s="547"/>
      <c r="AMF108" s="547"/>
      <c r="AMG108" s="547"/>
      <c r="AMH108" s="547"/>
      <c r="AMI108" s="547"/>
      <c r="AMJ108" s="547"/>
      <c r="AMK108" s="547"/>
      <c r="AML108" s="547"/>
      <c r="AMM108" s="547"/>
      <c r="AMN108" s="547"/>
      <c r="AMO108" s="547"/>
      <c r="AMP108" s="547"/>
      <c r="AMQ108" s="547"/>
      <c r="AMR108" s="547"/>
      <c r="AMS108" s="548"/>
      <c r="AMT108" s="547"/>
      <c r="AMU108" s="547"/>
      <c r="AMV108" s="547"/>
      <c r="AMW108" s="547"/>
      <c r="AMX108" s="547"/>
      <c r="AMY108" s="547"/>
      <c r="AMZ108" s="547"/>
      <c r="ANA108" s="547"/>
      <c r="ANB108" s="547"/>
      <c r="ANC108" s="547"/>
      <c r="AND108" s="547"/>
      <c r="ANE108" s="547"/>
      <c r="ANF108" s="547"/>
      <c r="ANG108" s="547"/>
      <c r="ANH108" s="547"/>
      <c r="ANI108" s="548"/>
      <c r="ANJ108" s="547"/>
      <c r="ANK108" s="547"/>
      <c r="ANL108" s="547"/>
      <c r="ANM108" s="547"/>
      <c r="ANN108" s="547"/>
      <c r="ANO108" s="547"/>
      <c r="ANP108" s="547"/>
      <c r="ANQ108" s="547"/>
      <c r="ANR108" s="547"/>
      <c r="ANS108" s="547"/>
      <c r="ANT108" s="547"/>
      <c r="ANU108" s="547"/>
      <c r="ANV108" s="547"/>
      <c r="ANW108" s="547"/>
      <c r="ANX108" s="547"/>
      <c r="ANY108" s="548"/>
      <c r="ANZ108" s="547"/>
      <c r="AOA108" s="547"/>
      <c r="AOB108" s="547"/>
      <c r="AOC108" s="547"/>
      <c r="AOD108" s="547"/>
      <c r="AOE108" s="547"/>
      <c r="AOF108" s="547"/>
      <c r="AOG108" s="547"/>
      <c r="AOH108" s="547"/>
      <c r="AOI108" s="547"/>
      <c r="AOJ108" s="547"/>
      <c r="AOK108" s="547"/>
      <c r="AOL108" s="547"/>
      <c r="AOM108" s="547"/>
      <c r="AON108" s="547"/>
      <c r="AOO108" s="548"/>
      <c r="AOP108" s="547"/>
      <c r="AOQ108" s="547"/>
      <c r="AOR108" s="547"/>
      <c r="AOS108" s="547"/>
      <c r="AOT108" s="547"/>
      <c r="AOU108" s="547"/>
      <c r="AOV108" s="547"/>
      <c r="AOW108" s="547"/>
      <c r="AOX108" s="547"/>
      <c r="AOY108" s="547"/>
      <c r="AOZ108" s="547"/>
      <c r="APA108" s="547"/>
      <c r="APB108" s="547"/>
      <c r="APC108" s="547"/>
      <c r="APD108" s="547"/>
      <c r="APE108" s="548"/>
      <c r="APF108" s="547"/>
      <c r="APG108" s="547"/>
      <c r="APH108" s="547"/>
      <c r="API108" s="547"/>
      <c r="APJ108" s="547"/>
      <c r="APK108" s="547"/>
      <c r="APL108" s="547"/>
      <c r="APM108" s="547"/>
      <c r="APN108" s="547"/>
      <c r="APO108" s="547"/>
      <c r="APP108" s="547"/>
      <c r="APQ108" s="547"/>
      <c r="APR108" s="547"/>
      <c r="APS108" s="547"/>
      <c r="APT108" s="547"/>
      <c r="APU108" s="548"/>
      <c r="APV108" s="547"/>
      <c r="APW108" s="547"/>
      <c r="APX108" s="547"/>
      <c r="APY108" s="547"/>
      <c r="APZ108" s="547"/>
      <c r="AQA108" s="547"/>
      <c r="AQB108" s="547"/>
      <c r="AQC108" s="547"/>
      <c r="AQD108" s="547"/>
      <c r="AQE108" s="547"/>
      <c r="AQF108" s="547"/>
      <c r="AQG108" s="547"/>
      <c r="AQH108" s="547"/>
      <c r="AQI108" s="547"/>
      <c r="AQJ108" s="547"/>
      <c r="AQK108" s="548"/>
      <c r="AQL108" s="547"/>
      <c r="AQM108" s="547"/>
      <c r="AQN108" s="547"/>
      <c r="AQO108" s="547"/>
      <c r="AQP108" s="547"/>
      <c r="AQQ108" s="547"/>
      <c r="AQR108" s="547"/>
      <c r="AQS108" s="547"/>
      <c r="AQT108" s="547"/>
      <c r="AQU108" s="547"/>
      <c r="AQV108" s="547"/>
      <c r="AQW108" s="547"/>
      <c r="AQX108" s="547"/>
      <c r="AQY108" s="547"/>
      <c r="AQZ108" s="547"/>
      <c r="ARA108" s="548"/>
      <c r="ARB108" s="547"/>
      <c r="ARC108" s="547"/>
      <c r="ARD108" s="547"/>
      <c r="ARE108" s="547"/>
      <c r="ARF108" s="547"/>
      <c r="ARG108" s="547"/>
      <c r="ARH108" s="547"/>
      <c r="ARI108" s="547"/>
      <c r="ARJ108" s="547"/>
      <c r="ARK108" s="547"/>
      <c r="ARL108" s="547"/>
      <c r="ARM108" s="547"/>
      <c r="ARN108" s="547"/>
      <c r="ARO108" s="547"/>
      <c r="ARP108" s="547"/>
      <c r="ARQ108" s="548"/>
      <c r="ARR108" s="547"/>
      <c r="ARS108" s="547"/>
      <c r="ART108" s="547"/>
      <c r="ARU108" s="547"/>
      <c r="ARV108" s="547"/>
      <c r="ARW108" s="547"/>
      <c r="ARX108" s="547"/>
      <c r="ARY108" s="547"/>
      <c r="ARZ108" s="547"/>
      <c r="ASA108" s="547"/>
      <c r="ASB108" s="547"/>
      <c r="ASC108" s="547"/>
      <c r="ASD108" s="547"/>
      <c r="ASE108" s="547"/>
      <c r="ASF108" s="547"/>
      <c r="ASG108" s="548"/>
      <c r="ASH108" s="547"/>
      <c r="ASI108" s="547"/>
      <c r="ASJ108" s="547"/>
      <c r="ASK108" s="547"/>
      <c r="ASL108" s="547"/>
      <c r="ASM108" s="547"/>
      <c r="ASN108" s="547"/>
      <c r="ASO108" s="547"/>
      <c r="ASP108" s="547"/>
      <c r="ASQ108" s="547"/>
      <c r="ASR108" s="547"/>
      <c r="ASS108" s="547"/>
      <c r="AST108" s="547"/>
      <c r="ASU108" s="547"/>
      <c r="ASV108" s="547"/>
      <c r="ASW108" s="548"/>
      <c r="ASX108" s="547"/>
      <c r="ASY108" s="547"/>
      <c r="ASZ108" s="547"/>
      <c r="ATA108" s="547"/>
      <c r="ATB108" s="547"/>
      <c r="ATC108" s="547"/>
      <c r="ATD108" s="547"/>
      <c r="ATE108" s="547"/>
      <c r="ATF108" s="547"/>
      <c r="ATG108" s="547"/>
      <c r="ATH108" s="547"/>
      <c r="ATI108" s="547"/>
      <c r="ATJ108" s="547"/>
      <c r="ATK108" s="547"/>
      <c r="ATL108" s="547"/>
      <c r="ATM108" s="548"/>
      <c r="ATN108" s="547"/>
      <c r="ATO108" s="547"/>
      <c r="ATP108" s="547"/>
      <c r="ATQ108" s="547"/>
      <c r="ATR108" s="547"/>
      <c r="ATS108" s="547"/>
      <c r="ATT108" s="547"/>
      <c r="ATU108" s="547"/>
      <c r="ATV108" s="547"/>
      <c r="ATW108" s="547"/>
      <c r="ATX108" s="547"/>
      <c r="ATY108" s="547"/>
      <c r="ATZ108" s="547"/>
      <c r="AUA108" s="547"/>
      <c r="AUB108" s="547"/>
      <c r="AUC108" s="548"/>
      <c r="AUD108" s="547"/>
      <c r="AUE108" s="547"/>
      <c r="AUF108" s="547"/>
      <c r="AUG108" s="547"/>
      <c r="AUH108" s="547"/>
      <c r="AUI108" s="547"/>
      <c r="AUJ108" s="547"/>
      <c r="AUK108" s="547"/>
      <c r="AUL108" s="547"/>
      <c r="AUM108" s="547"/>
      <c r="AUN108" s="547"/>
      <c r="AUO108" s="547"/>
      <c r="AUP108" s="547"/>
      <c r="AUQ108" s="547"/>
      <c r="AUR108" s="547"/>
      <c r="AUS108" s="548"/>
      <c r="AUT108" s="547"/>
      <c r="AUU108" s="547"/>
      <c r="AUV108" s="547"/>
      <c r="AUW108" s="547"/>
      <c r="AUX108" s="547"/>
      <c r="AUY108" s="547"/>
      <c r="AUZ108" s="547"/>
      <c r="AVA108" s="547"/>
      <c r="AVB108" s="547"/>
      <c r="AVC108" s="547"/>
      <c r="AVD108" s="547"/>
      <c r="AVE108" s="547"/>
      <c r="AVF108" s="547"/>
      <c r="AVG108" s="547"/>
      <c r="AVH108" s="547"/>
      <c r="AVI108" s="548"/>
      <c r="AVJ108" s="547"/>
      <c r="AVK108" s="547"/>
      <c r="AVL108" s="547"/>
      <c r="AVM108" s="547"/>
      <c r="AVN108" s="547"/>
      <c r="AVO108" s="547"/>
      <c r="AVP108" s="547"/>
      <c r="AVQ108" s="547"/>
      <c r="AVR108" s="547"/>
      <c r="AVS108" s="547"/>
      <c r="AVT108" s="547"/>
      <c r="AVU108" s="547"/>
      <c r="AVV108" s="547"/>
      <c r="AVW108" s="547"/>
      <c r="AVX108" s="547"/>
      <c r="AVY108" s="548"/>
      <c r="AVZ108" s="547"/>
      <c r="AWA108" s="547"/>
      <c r="AWB108" s="547"/>
      <c r="AWC108" s="547"/>
      <c r="AWD108" s="547"/>
      <c r="AWE108" s="547"/>
      <c r="AWF108" s="547"/>
      <c r="AWG108" s="547"/>
      <c r="AWH108" s="547"/>
      <c r="AWI108" s="547"/>
      <c r="AWJ108" s="547"/>
      <c r="AWK108" s="547"/>
      <c r="AWL108" s="547"/>
      <c r="AWM108" s="547"/>
      <c r="AWN108" s="547"/>
      <c r="AWO108" s="548"/>
      <c r="AWP108" s="547"/>
      <c r="AWQ108" s="547"/>
      <c r="AWR108" s="547"/>
      <c r="AWS108" s="547"/>
      <c r="AWT108" s="547"/>
      <c r="AWU108" s="547"/>
      <c r="AWV108" s="547"/>
      <c r="AWW108" s="547"/>
      <c r="AWX108" s="547"/>
      <c r="AWY108" s="547"/>
      <c r="AWZ108" s="547"/>
      <c r="AXA108" s="547"/>
      <c r="AXB108" s="547"/>
      <c r="AXC108" s="547"/>
      <c r="AXD108" s="547"/>
      <c r="AXE108" s="548"/>
      <c r="AXF108" s="547"/>
      <c r="AXG108" s="547"/>
      <c r="AXH108" s="547"/>
      <c r="AXI108" s="547"/>
      <c r="AXJ108" s="547"/>
      <c r="AXK108" s="547"/>
      <c r="AXL108" s="547"/>
      <c r="AXM108" s="547"/>
      <c r="AXN108" s="547"/>
      <c r="AXO108" s="547"/>
      <c r="AXP108" s="547"/>
      <c r="AXQ108" s="547"/>
      <c r="AXR108" s="547"/>
      <c r="AXS108" s="547"/>
      <c r="AXT108" s="547"/>
      <c r="AXU108" s="548"/>
      <c r="AXV108" s="547"/>
      <c r="AXW108" s="547"/>
      <c r="AXX108" s="547"/>
      <c r="AXY108" s="547"/>
      <c r="AXZ108" s="547"/>
      <c r="AYA108" s="547"/>
      <c r="AYB108" s="547"/>
      <c r="AYC108" s="547"/>
      <c r="AYD108" s="547"/>
      <c r="AYE108" s="547"/>
      <c r="AYF108" s="547"/>
      <c r="AYG108" s="547"/>
      <c r="AYH108" s="547"/>
      <c r="AYI108" s="547"/>
      <c r="AYJ108" s="547"/>
      <c r="AYK108" s="548"/>
      <c r="AYL108" s="547"/>
      <c r="AYM108" s="547"/>
      <c r="AYN108" s="547"/>
      <c r="AYO108" s="547"/>
      <c r="AYP108" s="547"/>
      <c r="AYQ108" s="547"/>
      <c r="AYR108" s="547"/>
      <c r="AYS108" s="547"/>
      <c r="AYT108" s="547"/>
      <c r="AYU108" s="547"/>
      <c r="AYV108" s="547"/>
      <c r="AYW108" s="547"/>
      <c r="AYX108" s="547"/>
      <c r="AYY108" s="547"/>
      <c r="AYZ108" s="547"/>
      <c r="AZA108" s="548"/>
      <c r="AZB108" s="547"/>
      <c r="AZC108" s="547"/>
      <c r="AZD108" s="547"/>
      <c r="AZE108" s="547"/>
      <c r="AZF108" s="547"/>
      <c r="AZG108" s="547"/>
      <c r="AZH108" s="547"/>
      <c r="AZI108" s="547"/>
      <c r="AZJ108" s="547"/>
      <c r="AZK108" s="547"/>
      <c r="AZL108" s="547"/>
      <c r="AZM108" s="547"/>
      <c r="AZN108" s="547"/>
      <c r="AZO108" s="547"/>
      <c r="AZP108" s="547"/>
      <c r="AZQ108" s="548"/>
      <c r="AZR108" s="547"/>
      <c r="AZS108" s="547"/>
      <c r="AZT108" s="547"/>
      <c r="AZU108" s="547"/>
      <c r="AZV108" s="547"/>
      <c r="AZW108" s="547"/>
      <c r="AZX108" s="547"/>
      <c r="AZY108" s="547"/>
      <c r="AZZ108" s="547"/>
      <c r="BAA108" s="547"/>
      <c r="BAB108" s="547"/>
      <c r="BAC108" s="547"/>
      <c r="BAD108" s="547"/>
      <c r="BAE108" s="547"/>
      <c r="BAF108" s="547"/>
      <c r="BAG108" s="548"/>
      <c r="BAH108" s="547"/>
      <c r="BAI108" s="547"/>
      <c r="BAJ108" s="547"/>
      <c r="BAK108" s="547"/>
      <c r="BAL108" s="547"/>
      <c r="BAM108" s="547"/>
      <c r="BAN108" s="547"/>
      <c r="BAO108" s="547"/>
      <c r="BAP108" s="547"/>
      <c r="BAQ108" s="547"/>
      <c r="BAR108" s="547"/>
      <c r="BAS108" s="547"/>
      <c r="BAT108" s="547"/>
      <c r="BAU108" s="547"/>
      <c r="BAV108" s="547"/>
      <c r="BAW108" s="548"/>
      <c r="BAX108" s="547"/>
      <c r="BAY108" s="547"/>
      <c r="BAZ108" s="547"/>
      <c r="BBA108" s="547"/>
      <c r="BBB108" s="547"/>
      <c r="BBC108" s="547"/>
      <c r="BBD108" s="547"/>
      <c r="BBE108" s="547"/>
      <c r="BBF108" s="547"/>
      <c r="BBG108" s="547"/>
      <c r="BBH108" s="547"/>
      <c r="BBI108" s="547"/>
      <c r="BBJ108" s="547"/>
      <c r="BBK108" s="547"/>
      <c r="BBL108" s="547"/>
      <c r="BBM108" s="548"/>
      <c r="BBN108" s="547"/>
      <c r="BBO108" s="547"/>
      <c r="BBP108" s="547"/>
      <c r="BBQ108" s="547"/>
      <c r="BBR108" s="547"/>
      <c r="BBS108" s="547"/>
      <c r="BBT108" s="547"/>
      <c r="BBU108" s="547"/>
      <c r="BBV108" s="547"/>
      <c r="BBW108" s="547"/>
      <c r="BBX108" s="547"/>
      <c r="BBY108" s="547"/>
      <c r="BBZ108" s="547"/>
      <c r="BCA108" s="547"/>
      <c r="BCB108" s="547"/>
      <c r="BCC108" s="548"/>
      <c r="BCD108" s="547"/>
      <c r="BCE108" s="547"/>
      <c r="BCF108" s="547"/>
      <c r="BCG108" s="547"/>
      <c r="BCH108" s="547"/>
      <c r="BCI108" s="547"/>
      <c r="BCJ108" s="547"/>
      <c r="BCK108" s="547"/>
      <c r="BCL108" s="547"/>
      <c r="BCM108" s="547"/>
      <c r="BCN108" s="547"/>
      <c r="BCO108" s="547"/>
      <c r="BCP108" s="547"/>
      <c r="BCQ108" s="547"/>
      <c r="BCR108" s="547"/>
      <c r="BCS108" s="548"/>
      <c r="BCT108" s="547"/>
      <c r="BCU108" s="547"/>
      <c r="BCV108" s="547"/>
      <c r="BCW108" s="547"/>
      <c r="BCX108" s="547"/>
      <c r="BCY108" s="547"/>
      <c r="BCZ108" s="547"/>
      <c r="BDA108" s="547"/>
      <c r="BDB108" s="547"/>
      <c r="BDC108" s="547"/>
      <c r="BDD108" s="547"/>
      <c r="BDE108" s="547"/>
      <c r="BDF108" s="547"/>
      <c r="BDG108" s="547"/>
      <c r="BDH108" s="547"/>
      <c r="BDI108" s="548"/>
      <c r="BDJ108" s="547"/>
      <c r="BDK108" s="547"/>
      <c r="BDL108" s="547"/>
      <c r="BDM108" s="547"/>
      <c r="BDN108" s="547"/>
      <c r="BDO108" s="547"/>
      <c r="BDP108" s="547"/>
      <c r="BDQ108" s="547"/>
      <c r="BDR108" s="547"/>
      <c r="BDS108" s="547"/>
      <c r="BDT108" s="547"/>
      <c r="BDU108" s="547"/>
      <c r="BDV108" s="547"/>
      <c r="BDW108" s="547"/>
      <c r="BDX108" s="547"/>
      <c r="BDY108" s="548"/>
      <c r="BDZ108" s="547"/>
      <c r="BEA108" s="547"/>
      <c r="BEB108" s="547"/>
      <c r="BEC108" s="547"/>
      <c r="BED108" s="547"/>
      <c r="BEE108" s="547"/>
      <c r="BEF108" s="547"/>
      <c r="BEG108" s="547"/>
      <c r="BEH108" s="547"/>
      <c r="BEI108" s="547"/>
      <c r="BEJ108" s="547"/>
      <c r="BEK108" s="547"/>
      <c r="BEL108" s="547"/>
      <c r="BEM108" s="547"/>
      <c r="BEN108" s="547"/>
      <c r="BEO108" s="548"/>
      <c r="BEP108" s="547"/>
      <c r="BEQ108" s="547"/>
      <c r="BER108" s="547"/>
      <c r="BES108" s="547"/>
      <c r="BET108" s="547"/>
      <c r="BEU108" s="547"/>
      <c r="BEV108" s="547"/>
      <c r="BEW108" s="547"/>
      <c r="BEX108" s="547"/>
      <c r="BEY108" s="547"/>
      <c r="BEZ108" s="547"/>
      <c r="BFA108" s="547"/>
      <c r="BFB108" s="547"/>
      <c r="BFC108" s="547"/>
      <c r="BFD108" s="547"/>
      <c r="BFE108" s="548"/>
      <c r="BFF108" s="547"/>
      <c r="BFG108" s="547"/>
      <c r="BFH108" s="547"/>
      <c r="BFI108" s="547"/>
      <c r="BFJ108" s="547"/>
      <c r="BFK108" s="547"/>
      <c r="BFL108" s="547"/>
      <c r="BFM108" s="547"/>
      <c r="BFN108" s="547"/>
      <c r="BFO108" s="547"/>
      <c r="BFP108" s="547"/>
      <c r="BFQ108" s="547"/>
      <c r="BFR108" s="547"/>
      <c r="BFS108" s="547"/>
      <c r="BFT108" s="547"/>
      <c r="BFU108" s="548"/>
      <c r="BFV108" s="547"/>
      <c r="BFW108" s="547"/>
      <c r="BFX108" s="547"/>
      <c r="BFY108" s="547"/>
      <c r="BFZ108" s="547"/>
      <c r="BGA108" s="547"/>
      <c r="BGB108" s="547"/>
      <c r="BGC108" s="547"/>
      <c r="BGD108" s="547"/>
      <c r="BGE108" s="547"/>
      <c r="BGF108" s="547"/>
      <c r="BGG108" s="547"/>
      <c r="BGH108" s="547"/>
      <c r="BGI108" s="547"/>
      <c r="BGJ108" s="547"/>
      <c r="BGK108" s="548"/>
      <c r="BGL108" s="547"/>
      <c r="BGM108" s="547"/>
      <c r="BGN108" s="547"/>
      <c r="BGO108" s="547"/>
      <c r="BGP108" s="547"/>
      <c r="BGQ108" s="547"/>
      <c r="BGR108" s="547"/>
      <c r="BGS108" s="547"/>
      <c r="BGT108" s="547"/>
      <c r="BGU108" s="547"/>
      <c r="BGV108" s="547"/>
      <c r="BGW108" s="547"/>
      <c r="BGX108" s="547"/>
      <c r="BGY108" s="547"/>
      <c r="BGZ108" s="547"/>
      <c r="BHA108" s="548"/>
      <c r="BHB108" s="547"/>
      <c r="BHC108" s="547"/>
      <c r="BHD108" s="547"/>
      <c r="BHE108" s="547"/>
      <c r="BHF108" s="547"/>
      <c r="BHG108" s="547"/>
      <c r="BHH108" s="547"/>
      <c r="BHI108" s="547"/>
      <c r="BHJ108" s="547"/>
      <c r="BHK108" s="547"/>
      <c r="BHL108" s="547"/>
      <c r="BHM108" s="547"/>
      <c r="BHN108" s="547"/>
      <c r="BHO108" s="547"/>
      <c r="BHP108" s="547"/>
      <c r="BHQ108" s="548"/>
      <c r="BHR108" s="547"/>
      <c r="BHS108" s="547"/>
      <c r="BHT108" s="547"/>
      <c r="BHU108" s="547"/>
      <c r="BHV108" s="547"/>
      <c r="BHW108" s="547"/>
      <c r="BHX108" s="547"/>
      <c r="BHY108" s="547"/>
      <c r="BHZ108" s="547"/>
      <c r="BIA108" s="547"/>
      <c r="BIB108" s="547"/>
      <c r="BIC108" s="547"/>
      <c r="BID108" s="547"/>
      <c r="BIE108" s="547"/>
      <c r="BIF108" s="547"/>
      <c r="BIG108" s="548"/>
      <c r="BIH108" s="547"/>
      <c r="BII108" s="547"/>
      <c r="BIJ108" s="547"/>
      <c r="BIK108" s="547"/>
      <c r="BIL108" s="547"/>
      <c r="BIM108" s="547"/>
      <c r="BIN108" s="547"/>
      <c r="BIO108" s="547"/>
      <c r="BIP108" s="547"/>
      <c r="BIQ108" s="547"/>
      <c r="BIR108" s="547"/>
      <c r="BIS108" s="547"/>
      <c r="BIT108" s="547"/>
      <c r="BIU108" s="547"/>
      <c r="BIV108" s="547"/>
      <c r="BIW108" s="548"/>
      <c r="BIX108" s="547"/>
      <c r="BIY108" s="547"/>
      <c r="BIZ108" s="547"/>
      <c r="BJA108" s="547"/>
      <c r="BJB108" s="547"/>
      <c r="BJC108" s="547"/>
      <c r="BJD108" s="547"/>
      <c r="BJE108" s="547"/>
      <c r="BJF108" s="547"/>
      <c r="BJG108" s="547"/>
      <c r="BJH108" s="547"/>
      <c r="BJI108" s="547"/>
      <c r="BJJ108" s="547"/>
      <c r="BJK108" s="547"/>
      <c r="BJL108" s="547"/>
      <c r="BJM108" s="548"/>
      <c r="BJN108" s="547"/>
      <c r="BJO108" s="547"/>
      <c r="BJP108" s="547"/>
      <c r="BJQ108" s="547"/>
      <c r="BJR108" s="547"/>
      <c r="BJS108" s="547"/>
      <c r="BJT108" s="547"/>
      <c r="BJU108" s="547"/>
      <c r="BJV108" s="547"/>
      <c r="BJW108" s="547"/>
      <c r="BJX108" s="547"/>
      <c r="BJY108" s="547"/>
      <c r="BJZ108" s="547"/>
      <c r="BKA108" s="547"/>
      <c r="BKB108" s="547"/>
      <c r="BKC108" s="548"/>
      <c r="BKD108" s="547"/>
      <c r="BKE108" s="547"/>
      <c r="BKF108" s="547"/>
      <c r="BKG108" s="547"/>
      <c r="BKH108" s="547"/>
      <c r="BKI108" s="547"/>
      <c r="BKJ108" s="547"/>
      <c r="BKK108" s="547"/>
      <c r="BKL108" s="547"/>
      <c r="BKM108" s="547"/>
      <c r="BKN108" s="547"/>
      <c r="BKO108" s="547"/>
      <c r="BKP108" s="547"/>
      <c r="BKQ108" s="547"/>
      <c r="BKR108" s="547"/>
      <c r="BKS108" s="548"/>
      <c r="BKT108" s="547"/>
      <c r="BKU108" s="547"/>
      <c r="BKV108" s="547"/>
      <c r="BKW108" s="547"/>
      <c r="BKX108" s="547"/>
      <c r="BKY108" s="547"/>
      <c r="BKZ108" s="547"/>
      <c r="BLA108" s="547"/>
      <c r="BLB108" s="547"/>
      <c r="BLC108" s="547"/>
      <c r="BLD108" s="547"/>
      <c r="BLE108" s="547"/>
      <c r="BLF108" s="547"/>
      <c r="BLG108" s="547"/>
      <c r="BLH108" s="547"/>
      <c r="BLI108" s="548"/>
      <c r="BLJ108" s="547"/>
      <c r="BLK108" s="547"/>
      <c r="BLL108" s="547"/>
      <c r="BLM108" s="547"/>
      <c r="BLN108" s="547"/>
      <c r="BLO108" s="547"/>
      <c r="BLP108" s="547"/>
      <c r="BLQ108" s="547"/>
      <c r="BLR108" s="547"/>
      <c r="BLS108" s="547"/>
      <c r="BLT108" s="547"/>
      <c r="BLU108" s="547"/>
      <c r="BLV108" s="547"/>
      <c r="BLW108" s="547"/>
      <c r="BLX108" s="547"/>
      <c r="BLY108" s="548"/>
      <c r="BLZ108" s="547"/>
      <c r="BMA108" s="547"/>
      <c r="BMB108" s="547"/>
      <c r="BMC108" s="547"/>
      <c r="BMD108" s="547"/>
      <c r="BME108" s="547"/>
      <c r="BMF108" s="547"/>
      <c r="BMG108" s="547"/>
      <c r="BMH108" s="547"/>
      <c r="BMI108" s="547"/>
      <c r="BMJ108" s="547"/>
      <c r="BMK108" s="547"/>
      <c r="BML108" s="547"/>
      <c r="BMM108" s="547"/>
      <c r="BMN108" s="547"/>
      <c r="BMO108" s="548"/>
      <c r="BMP108" s="547"/>
      <c r="BMQ108" s="547"/>
      <c r="BMR108" s="547"/>
      <c r="BMS108" s="547"/>
      <c r="BMT108" s="547"/>
      <c r="BMU108" s="547"/>
      <c r="BMV108" s="547"/>
      <c r="BMW108" s="547"/>
      <c r="BMX108" s="547"/>
      <c r="BMY108" s="547"/>
      <c r="BMZ108" s="547"/>
      <c r="BNA108" s="547"/>
      <c r="BNB108" s="547"/>
      <c r="BNC108" s="547"/>
      <c r="BND108" s="547"/>
      <c r="BNE108" s="548"/>
      <c r="BNF108" s="547"/>
      <c r="BNG108" s="547"/>
      <c r="BNH108" s="547"/>
      <c r="BNI108" s="547"/>
      <c r="BNJ108" s="547"/>
      <c r="BNK108" s="547"/>
      <c r="BNL108" s="547"/>
      <c r="BNM108" s="547"/>
      <c r="BNN108" s="547"/>
      <c r="BNO108" s="547"/>
      <c r="BNP108" s="547"/>
      <c r="BNQ108" s="547"/>
      <c r="BNR108" s="547"/>
      <c r="BNS108" s="547"/>
      <c r="BNT108" s="547"/>
      <c r="BNU108" s="548"/>
      <c r="BNV108" s="547"/>
      <c r="BNW108" s="547"/>
      <c r="BNX108" s="547"/>
      <c r="BNY108" s="547"/>
      <c r="BNZ108" s="547"/>
      <c r="BOA108" s="547"/>
      <c r="BOB108" s="547"/>
      <c r="BOC108" s="547"/>
      <c r="BOD108" s="547"/>
      <c r="BOE108" s="547"/>
      <c r="BOF108" s="547"/>
      <c r="BOG108" s="547"/>
      <c r="BOH108" s="547"/>
      <c r="BOI108" s="547"/>
      <c r="BOJ108" s="547"/>
      <c r="BOK108" s="548"/>
      <c r="BOL108" s="547"/>
      <c r="BOM108" s="547"/>
      <c r="BON108" s="547"/>
      <c r="BOO108" s="547"/>
      <c r="BOP108" s="547"/>
      <c r="BOQ108" s="547"/>
      <c r="BOR108" s="547"/>
      <c r="BOS108" s="547"/>
      <c r="BOT108" s="547"/>
      <c r="BOU108" s="547"/>
      <c r="BOV108" s="547"/>
      <c r="BOW108" s="547"/>
      <c r="BOX108" s="547"/>
      <c r="BOY108" s="547"/>
      <c r="BOZ108" s="547"/>
      <c r="BPA108" s="548"/>
      <c r="BPB108" s="547"/>
      <c r="BPC108" s="547"/>
      <c r="BPD108" s="547"/>
      <c r="BPE108" s="547"/>
      <c r="BPF108" s="547"/>
      <c r="BPG108" s="547"/>
      <c r="BPH108" s="547"/>
      <c r="BPI108" s="547"/>
      <c r="BPJ108" s="547"/>
      <c r="BPK108" s="547"/>
      <c r="BPL108" s="547"/>
      <c r="BPM108" s="547"/>
      <c r="BPN108" s="547"/>
      <c r="BPO108" s="547"/>
      <c r="BPP108" s="547"/>
      <c r="BPQ108" s="548"/>
      <c r="BPR108" s="547"/>
      <c r="BPS108" s="547"/>
      <c r="BPT108" s="547"/>
      <c r="BPU108" s="547"/>
      <c r="BPV108" s="547"/>
      <c r="BPW108" s="547"/>
      <c r="BPX108" s="547"/>
      <c r="BPY108" s="547"/>
      <c r="BPZ108" s="547"/>
      <c r="BQA108" s="547"/>
      <c r="BQB108" s="547"/>
      <c r="BQC108" s="547"/>
      <c r="BQD108" s="547"/>
      <c r="BQE108" s="547"/>
      <c r="BQF108" s="547"/>
      <c r="BQG108" s="548"/>
      <c r="BQH108" s="547"/>
      <c r="BQI108" s="547"/>
      <c r="BQJ108" s="547"/>
      <c r="BQK108" s="547"/>
      <c r="BQL108" s="547"/>
      <c r="BQM108" s="547"/>
      <c r="BQN108" s="547"/>
      <c r="BQO108" s="547"/>
      <c r="BQP108" s="547"/>
      <c r="BQQ108" s="547"/>
      <c r="BQR108" s="547"/>
      <c r="BQS108" s="547"/>
      <c r="BQT108" s="547"/>
      <c r="BQU108" s="547"/>
      <c r="BQV108" s="547"/>
      <c r="BQW108" s="548"/>
      <c r="BQX108" s="547"/>
      <c r="BQY108" s="547"/>
      <c r="BQZ108" s="547"/>
      <c r="BRA108" s="547"/>
      <c r="BRB108" s="547"/>
      <c r="BRC108" s="547"/>
      <c r="BRD108" s="547"/>
      <c r="BRE108" s="547"/>
      <c r="BRF108" s="547"/>
      <c r="BRG108" s="547"/>
      <c r="BRH108" s="547"/>
      <c r="BRI108" s="547"/>
      <c r="BRJ108" s="547"/>
      <c r="BRK108" s="547"/>
      <c r="BRL108" s="547"/>
      <c r="BRM108" s="548"/>
      <c r="BRN108" s="547"/>
      <c r="BRO108" s="547"/>
      <c r="BRP108" s="547"/>
      <c r="BRQ108" s="547"/>
      <c r="BRR108" s="547"/>
      <c r="BRS108" s="547"/>
      <c r="BRT108" s="547"/>
      <c r="BRU108" s="547"/>
      <c r="BRV108" s="547"/>
      <c r="BRW108" s="547"/>
      <c r="BRX108" s="547"/>
      <c r="BRY108" s="547"/>
      <c r="BRZ108" s="547"/>
      <c r="BSA108" s="547"/>
      <c r="BSB108" s="547"/>
      <c r="BSC108" s="548"/>
      <c r="BSD108" s="547"/>
      <c r="BSE108" s="547"/>
      <c r="BSF108" s="547"/>
      <c r="BSG108" s="547"/>
      <c r="BSH108" s="547"/>
      <c r="BSI108" s="547"/>
      <c r="BSJ108" s="547"/>
      <c r="BSK108" s="547"/>
      <c r="BSL108" s="547"/>
      <c r="BSM108" s="547"/>
      <c r="BSN108" s="547"/>
      <c r="BSO108" s="547"/>
      <c r="BSP108" s="547"/>
      <c r="BSQ108" s="547"/>
      <c r="BSR108" s="547"/>
      <c r="BSS108" s="548"/>
      <c r="BST108" s="547"/>
      <c r="BSU108" s="547"/>
      <c r="BSV108" s="547"/>
      <c r="BSW108" s="547"/>
      <c r="BSX108" s="547"/>
      <c r="BSY108" s="547"/>
      <c r="BSZ108" s="547"/>
      <c r="BTA108" s="547"/>
      <c r="BTB108" s="547"/>
      <c r="BTC108" s="547"/>
      <c r="BTD108" s="547"/>
      <c r="BTE108" s="547"/>
      <c r="BTF108" s="547"/>
      <c r="BTG108" s="547"/>
      <c r="BTH108" s="547"/>
      <c r="BTI108" s="548"/>
      <c r="BTJ108" s="547"/>
      <c r="BTK108" s="547"/>
      <c r="BTL108" s="547"/>
      <c r="BTM108" s="547"/>
      <c r="BTN108" s="547"/>
      <c r="BTO108" s="547"/>
      <c r="BTP108" s="547"/>
      <c r="BTQ108" s="547"/>
      <c r="BTR108" s="547"/>
      <c r="BTS108" s="547"/>
      <c r="BTT108" s="547"/>
      <c r="BTU108" s="547"/>
      <c r="BTV108" s="547"/>
      <c r="BTW108" s="547"/>
      <c r="BTX108" s="547"/>
      <c r="BTY108" s="548"/>
      <c r="BTZ108" s="547"/>
      <c r="BUA108" s="547"/>
      <c r="BUB108" s="547"/>
      <c r="BUC108" s="547"/>
      <c r="BUD108" s="547"/>
      <c r="BUE108" s="547"/>
      <c r="BUF108" s="547"/>
      <c r="BUG108" s="547"/>
      <c r="BUH108" s="547"/>
      <c r="BUI108" s="547"/>
      <c r="BUJ108" s="547"/>
      <c r="BUK108" s="547"/>
      <c r="BUL108" s="547"/>
      <c r="BUM108" s="547"/>
      <c r="BUN108" s="547"/>
      <c r="BUO108" s="548"/>
      <c r="BUP108" s="547"/>
      <c r="BUQ108" s="547"/>
      <c r="BUR108" s="547"/>
      <c r="BUS108" s="547"/>
      <c r="BUT108" s="547"/>
      <c r="BUU108" s="547"/>
      <c r="BUV108" s="547"/>
      <c r="BUW108" s="547"/>
      <c r="BUX108" s="547"/>
      <c r="BUY108" s="547"/>
      <c r="BUZ108" s="547"/>
      <c r="BVA108" s="547"/>
      <c r="BVB108" s="547"/>
      <c r="BVC108" s="547"/>
      <c r="BVD108" s="547"/>
      <c r="BVE108" s="548"/>
      <c r="BVF108" s="547"/>
      <c r="BVG108" s="547"/>
      <c r="BVH108" s="547"/>
      <c r="BVI108" s="547"/>
      <c r="BVJ108" s="547"/>
      <c r="BVK108" s="547"/>
      <c r="BVL108" s="547"/>
      <c r="BVM108" s="547"/>
      <c r="BVN108" s="547"/>
      <c r="BVO108" s="547"/>
      <c r="BVP108" s="547"/>
      <c r="BVQ108" s="547"/>
      <c r="BVR108" s="547"/>
      <c r="BVS108" s="547"/>
      <c r="BVT108" s="547"/>
      <c r="BVU108" s="548"/>
      <c r="BVV108" s="547"/>
      <c r="BVW108" s="547"/>
      <c r="BVX108" s="547"/>
      <c r="BVY108" s="547"/>
      <c r="BVZ108" s="547"/>
      <c r="BWA108" s="547"/>
      <c r="BWB108" s="547"/>
      <c r="BWC108" s="547"/>
      <c r="BWD108" s="547"/>
      <c r="BWE108" s="547"/>
      <c r="BWF108" s="547"/>
      <c r="BWG108" s="547"/>
      <c r="BWH108" s="547"/>
      <c r="BWI108" s="547"/>
      <c r="BWJ108" s="547"/>
      <c r="BWK108" s="548"/>
      <c r="BWL108" s="547"/>
      <c r="BWM108" s="547"/>
      <c r="BWN108" s="547"/>
      <c r="BWO108" s="547"/>
      <c r="BWP108" s="547"/>
      <c r="BWQ108" s="547"/>
      <c r="BWR108" s="547"/>
      <c r="BWS108" s="547"/>
      <c r="BWT108" s="547"/>
      <c r="BWU108" s="547"/>
      <c r="BWV108" s="547"/>
      <c r="BWW108" s="547"/>
      <c r="BWX108" s="547"/>
      <c r="BWY108" s="547"/>
      <c r="BWZ108" s="547"/>
      <c r="BXA108" s="548"/>
      <c r="BXB108" s="547"/>
      <c r="BXC108" s="547"/>
      <c r="BXD108" s="547"/>
      <c r="BXE108" s="547"/>
      <c r="BXF108" s="547"/>
      <c r="BXG108" s="547"/>
      <c r="BXH108" s="547"/>
      <c r="BXI108" s="547"/>
      <c r="BXJ108" s="547"/>
      <c r="BXK108" s="547"/>
      <c r="BXL108" s="547"/>
      <c r="BXM108" s="547"/>
      <c r="BXN108" s="547"/>
      <c r="BXO108" s="547"/>
      <c r="BXP108" s="547"/>
      <c r="BXQ108" s="548"/>
      <c r="BXR108" s="547"/>
      <c r="BXS108" s="547"/>
      <c r="BXT108" s="547"/>
      <c r="BXU108" s="547"/>
      <c r="BXV108" s="547"/>
      <c r="BXW108" s="547"/>
      <c r="BXX108" s="547"/>
      <c r="BXY108" s="547"/>
      <c r="BXZ108" s="547"/>
      <c r="BYA108" s="547"/>
      <c r="BYB108" s="547"/>
      <c r="BYC108" s="547"/>
      <c r="BYD108" s="547"/>
      <c r="BYE108" s="547"/>
      <c r="BYF108" s="547"/>
      <c r="BYG108" s="548"/>
      <c r="BYH108" s="547"/>
      <c r="BYI108" s="547"/>
      <c r="BYJ108" s="547"/>
      <c r="BYK108" s="547"/>
      <c r="BYL108" s="547"/>
      <c r="BYM108" s="547"/>
      <c r="BYN108" s="547"/>
      <c r="BYO108" s="547"/>
      <c r="BYP108" s="547"/>
      <c r="BYQ108" s="547"/>
      <c r="BYR108" s="547"/>
      <c r="BYS108" s="547"/>
      <c r="BYT108" s="547"/>
      <c r="BYU108" s="547"/>
      <c r="BYV108" s="547"/>
      <c r="BYW108" s="548"/>
      <c r="BYX108" s="547"/>
      <c r="BYY108" s="547"/>
      <c r="BYZ108" s="547"/>
      <c r="BZA108" s="547"/>
      <c r="BZB108" s="547"/>
      <c r="BZC108" s="547"/>
      <c r="BZD108" s="547"/>
      <c r="BZE108" s="547"/>
      <c r="BZF108" s="547"/>
      <c r="BZG108" s="547"/>
      <c r="BZH108" s="547"/>
      <c r="BZI108" s="547"/>
      <c r="BZJ108" s="547"/>
      <c r="BZK108" s="547"/>
      <c r="BZL108" s="547"/>
      <c r="BZM108" s="548"/>
      <c r="BZN108" s="547"/>
      <c r="BZO108" s="547"/>
      <c r="BZP108" s="547"/>
      <c r="BZQ108" s="547"/>
      <c r="BZR108" s="547"/>
      <c r="BZS108" s="547"/>
      <c r="BZT108" s="547"/>
      <c r="BZU108" s="547"/>
      <c r="BZV108" s="547"/>
      <c r="BZW108" s="547"/>
      <c r="BZX108" s="547"/>
      <c r="BZY108" s="547"/>
      <c r="BZZ108" s="547"/>
      <c r="CAA108" s="547"/>
      <c r="CAB108" s="547"/>
      <c r="CAC108" s="548"/>
      <c r="CAD108" s="547"/>
      <c r="CAE108" s="547"/>
      <c r="CAF108" s="547"/>
      <c r="CAG108" s="547"/>
      <c r="CAH108" s="547"/>
      <c r="CAI108" s="547"/>
      <c r="CAJ108" s="547"/>
      <c r="CAK108" s="547"/>
      <c r="CAL108" s="547"/>
      <c r="CAM108" s="547"/>
      <c r="CAN108" s="547"/>
      <c r="CAO108" s="547"/>
      <c r="CAP108" s="547"/>
      <c r="CAQ108" s="547"/>
      <c r="CAR108" s="547"/>
      <c r="CAS108" s="548"/>
      <c r="CAT108" s="547"/>
      <c r="CAU108" s="547"/>
      <c r="CAV108" s="547"/>
      <c r="CAW108" s="547"/>
      <c r="CAX108" s="547"/>
      <c r="CAY108" s="547"/>
      <c r="CAZ108" s="547"/>
      <c r="CBA108" s="547"/>
      <c r="CBB108" s="547"/>
      <c r="CBC108" s="547"/>
      <c r="CBD108" s="547"/>
      <c r="CBE108" s="547"/>
      <c r="CBF108" s="547"/>
      <c r="CBG108" s="547"/>
      <c r="CBH108" s="547"/>
      <c r="CBI108" s="548"/>
      <c r="CBJ108" s="547"/>
      <c r="CBK108" s="547"/>
      <c r="CBL108" s="547"/>
      <c r="CBM108" s="547"/>
      <c r="CBN108" s="547"/>
      <c r="CBO108" s="547"/>
      <c r="CBP108" s="547"/>
      <c r="CBQ108" s="547"/>
      <c r="CBR108" s="547"/>
      <c r="CBS108" s="547"/>
      <c r="CBT108" s="547"/>
      <c r="CBU108" s="547"/>
      <c r="CBV108" s="547"/>
      <c r="CBW108" s="547"/>
      <c r="CBX108" s="547"/>
      <c r="CBY108" s="548"/>
      <c r="CBZ108" s="547"/>
      <c r="CCA108" s="547"/>
      <c r="CCB108" s="547"/>
      <c r="CCC108" s="547"/>
      <c r="CCD108" s="547"/>
      <c r="CCE108" s="547"/>
      <c r="CCF108" s="547"/>
      <c r="CCG108" s="547"/>
      <c r="CCH108" s="547"/>
      <c r="CCI108" s="547"/>
      <c r="CCJ108" s="547"/>
      <c r="CCK108" s="547"/>
      <c r="CCL108" s="547"/>
      <c r="CCM108" s="547"/>
      <c r="CCN108" s="547"/>
      <c r="CCO108" s="548"/>
      <c r="CCP108" s="547"/>
      <c r="CCQ108" s="547"/>
      <c r="CCR108" s="547"/>
      <c r="CCS108" s="547"/>
      <c r="CCT108" s="547"/>
      <c r="CCU108" s="547"/>
      <c r="CCV108" s="547"/>
      <c r="CCW108" s="547"/>
      <c r="CCX108" s="547"/>
      <c r="CCY108" s="547"/>
      <c r="CCZ108" s="547"/>
      <c r="CDA108" s="547"/>
      <c r="CDB108" s="547"/>
      <c r="CDC108" s="547"/>
      <c r="CDD108" s="547"/>
      <c r="CDE108" s="548"/>
      <c r="CDF108" s="547"/>
      <c r="CDG108" s="547"/>
      <c r="CDH108" s="547"/>
      <c r="CDI108" s="547"/>
      <c r="CDJ108" s="547"/>
      <c r="CDK108" s="547"/>
      <c r="CDL108" s="547"/>
      <c r="CDM108" s="547"/>
      <c r="CDN108" s="547"/>
      <c r="CDO108" s="547"/>
      <c r="CDP108" s="547"/>
      <c r="CDQ108" s="547"/>
      <c r="CDR108" s="547"/>
      <c r="CDS108" s="547"/>
      <c r="CDT108" s="547"/>
      <c r="CDU108" s="548"/>
      <c r="CDV108" s="547"/>
      <c r="CDW108" s="547"/>
      <c r="CDX108" s="547"/>
      <c r="CDY108" s="547"/>
      <c r="CDZ108" s="547"/>
      <c r="CEA108" s="547"/>
      <c r="CEB108" s="547"/>
      <c r="CEC108" s="547"/>
      <c r="CED108" s="547"/>
      <c r="CEE108" s="547"/>
      <c r="CEF108" s="547"/>
      <c r="CEG108" s="547"/>
      <c r="CEH108" s="547"/>
      <c r="CEI108" s="547"/>
      <c r="CEJ108" s="547"/>
      <c r="CEK108" s="548"/>
      <c r="CEL108" s="547"/>
      <c r="CEM108" s="547"/>
      <c r="CEN108" s="547"/>
      <c r="CEO108" s="547"/>
      <c r="CEP108" s="547"/>
      <c r="CEQ108" s="547"/>
      <c r="CER108" s="547"/>
      <c r="CES108" s="547"/>
      <c r="CET108" s="547"/>
      <c r="CEU108" s="547"/>
      <c r="CEV108" s="547"/>
      <c r="CEW108" s="547"/>
      <c r="CEX108" s="547"/>
      <c r="CEY108" s="547"/>
      <c r="CEZ108" s="547"/>
      <c r="CFA108" s="548"/>
      <c r="CFB108" s="547"/>
      <c r="CFC108" s="547"/>
      <c r="CFD108" s="547"/>
      <c r="CFE108" s="547"/>
      <c r="CFF108" s="547"/>
      <c r="CFG108" s="547"/>
      <c r="CFH108" s="547"/>
      <c r="CFI108" s="547"/>
      <c r="CFJ108" s="547"/>
      <c r="CFK108" s="547"/>
      <c r="CFL108" s="547"/>
      <c r="CFM108" s="547"/>
      <c r="CFN108" s="547"/>
      <c r="CFO108" s="547"/>
      <c r="CFP108" s="547"/>
      <c r="CFQ108" s="548"/>
      <c r="CFR108" s="547"/>
      <c r="CFS108" s="547"/>
      <c r="CFT108" s="547"/>
      <c r="CFU108" s="547"/>
      <c r="CFV108" s="547"/>
      <c r="CFW108" s="547"/>
      <c r="CFX108" s="547"/>
      <c r="CFY108" s="547"/>
      <c r="CFZ108" s="547"/>
      <c r="CGA108" s="547"/>
      <c r="CGB108" s="547"/>
      <c r="CGC108" s="547"/>
      <c r="CGD108" s="547"/>
      <c r="CGE108" s="547"/>
      <c r="CGF108" s="547"/>
      <c r="CGG108" s="548"/>
      <c r="CGH108" s="547"/>
      <c r="CGI108" s="547"/>
      <c r="CGJ108" s="547"/>
      <c r="CGK108" s="547"/>
      <c r="CGL108" s="547"/>
      <c r="CGM108" s="547"/>
      <c r="CGN108" s="547"/>
      <c r="CGO108" s="547"/>
      <c r="CGP108" s="547"/>
      <c r="CGQ108" s="547"/>
      <c r="CGR108" s="547"/>
      <c r="CGS108" s="547"/>
      <c r="CGT108" s="547"/>
      <c r="CGU108" s="547"/>
      <c r="CGV108" s="547"/>
      <c r="CGW108" s="548"/>
      <c r="CGX108" s="547"/>
      <c r="CGY108" s="547"/>
      <c r="CGZ108" s="547"/>
      <c r="CHA108" s="547"/>
      <c r="CHB108" s="547"/>
      <c r="CHC108" s="547"/>
      <c r="CHD108" s="547"/>
      <c r="CHE108" s="547"/>
      <c r="CHF108" s="547"/>
      <c r="CHG108" s="547"/>
      <c r="CHH108" s="547"/>
      <c r="CHI108" s="547"/>
      <c r="CHJ108" s="547"/>
      <c r="CHK108" s="547"/>
      <c r="CHL108" s="547"/>
      <c r="CHM108" s="548"/>
      <c r="CHN108" s="547"/>
      <c r="CHO108" s="547"/>
      <c r="CHP108" s="547"/>
      <c r="CHQ108" s="547"/>
      <c r="CHR108" s="547"/>
      <c r="CHS108" s="547"/>
      <c r="CHT108" s="547"/>
      <c r="CHU108" s="547"/>
      <c r="CHV108" s="547"/>
      <c r="CHW108" s="547"/>
      <c r="CHX108" s="547"/>
      <c r="CHY108" s="547"/>
      <c r="CHZ108" s="547"/>
      <c r="CIA108" s="547"/>
      <c r="CIB108" s="547"/>
      <c r="CIC108" s="548"/>
      <c r="CID108" s="547"/>
      <c r="CIE108" s="547"/>
      <c r="CIF108" s="547"/>
      <c r="CIG108" s="547"/>
      <c r="CIH108" s="547"/>
      <c r="CII108" s="547"/>
      <c r="CIJ108" s="547"/>
      <c r="CIK108" s="547"/>
      <c r="CIL108" s="547"/>
      <c r="CIM108" s="547"/>
      <c r="CIN108" s="547"/>
      <c r="CIO108" s="547"/>
      <c r="CIP108" s="547"/>
      <c r="CIQ108" s="547"/>
      <c r="CIR108" s="547"/>
      <c r="CIS108" s="548"/>
      <c r="CIT108" s="547"/>
      <c r="CIU108" s="547"/>
      <c r="CIV108" s="547"/>
      <c r="CIW108" s="547"/>
      <c r="CIX108" s="547"/>
      <c r="CIY108" s="547"/>
      <c r="CIZ108" s="547"/>
      <c r="CJA108" s="547"/>
      <c r="CJB108" s="547"/>
      <c r="CJC108" s="547"/>
      <c r="CJD108" s="547"/>
      <c r="CJE108" s="547"/>
      <c r="CJF108" s="547"/>
      <c r="CJG108" s="547"/>
      <c r="CJH108" s="547"/>
      <c r="CJI108" s="548"/>
      <c r="CJJ108" s="547"/>
      <c r="CJK108" s="547"/>
      <c r="CJL108" s="547"/>
      <c r="CJM108" s="547"/>
      <c r="CJN108" s="547"/>
      <c r="CJO108" s="547"/>
      <c r="CJP108" s="547"/>
      <c r="CJQ108" s="547"/>
      <c r="CJR108" s="547"/>
      <c r="CJS108" s="547"/>
      <c r="CJT108" s="547"/>
      <c r="CJU108" s="547"/>
      <c r="CJV108" s="547"/>
      <c r="CJW108" s="547"/>
      <c r="CJX108" s="547"/>
      <c r="CJY108" s="548"/>
      <c r="CJZ108" s="547"/>
      <c r="CKA108" s="547"/>
      <c r="CKB108" s="547"/>
      <c r="CKC108" s="547"/>
      <c r="CKD108" s="547"/>
      <c r="CKE108" s="547"/>
      <c r="CKF108" s="547"/>
      <c r="CKG108" s="547"/>
      <c r="CKH108" s="547"/>
      <c r="CKI108" s="547"/>
      <c r="CKJ108" s="547"/>
      <c r="CKK108" s="547"/>
      <c r="CKL108" s="547"/>
      <c r="CKM108" s="547"/>
      <c r="CKN108" s="547"/>
      <c r="CKO108" s="548"/>
      <c r="CKP108" s="547"/>
      <c r="CKQ108" s="547"/>
      <c r="CKR108" s="547"/>
      <c r="CKS108" s="547"/>
      <c r="CKT108" s="547"/>
      <c r="CKU108" s="547"/>
      <c r="CKV108" s="547"/>
      <c r="CKW108" s="547"/>
      <c r="CKX108" s="547"/>
      <c r="CKY108" s="547"/>
      <c r="CKZ108" s="547"/>
      <c r="CLA108" s="547"/>
      <c r="CLB108" s="547"/>
      <c r="CLC108" s="547"/>
      <c r="CLD108" s="547"/>
      <c r="CLE108" s="548"/>
      <c r="CLF108" s="547"/>
      <c r="CLG108" s="547"/>
      <c r="CLH108" s="547"/>
      <c r="CLI108" s="547"/>
      <c r="CLJ108" s="547"/>
      <c r="CLK108" s="547"/>
      <c r="CLL108" s="547"/>
      <c r="CLM108" s="547"/>
      <c r="CLN108" s="547"/>
      <c r="CLO108" s="547"/>
      <c r="CLP108" s="547"/>
      <c r="CLQ108" s="547"/>
      <c r="CLR108" s="547"/>
      <c r="CLS108" s="547"/>
      <c r="CLT108" s="547"/>
      <c r="CLU108" s="548"/>
      <c r="CLV108" s="547"/>
      <c r="CLW108" s="547"/>
      <c r="CLX108" s="547"/>
      <c r="CLY108" s="547"/>
      <c r="CLZ108" s="547"/>
      <c r="CMA108" s="547"/>
      <c r="CMB108" s="547"/>
      <c r="CMC108" s="547"/>
      <c r="CMD108" s="547"/>
      <c r="CME108" s="547"/>
      <c r="CMF108" s="547"/>
      <c r="CMG108" s="547"/>
      <c r="CMH108" s="547"/>
      <c r="CMI108" s="547"/>
      <c r="CMJ108" s="547"/>
      <c r="CMK108" s="548"/>
      <c r="CML108" s="547"/>
      <c r="CMM108" s="547"/>
      <c r="CMN108" s="547"/>
      <c r="CMO108" s="547"/>
      <c r="CMP108" s="547"/>
      <c r="CMQ108" s="547"/>
      <c r="CMR108" s="547"/>
      <c r="CMS108" s="547"/>
      <c r="CMT108" s="547"/>
      <c r="CMU108" s="547"/>
      <c r="CMV108" s="547"/>
      <c r="CMW108" s="547"/>
      <c r="CMX108" s="547"/>
      <c r="CMY108" s="547"/>
      <c r="CMZ108" s="547"/>
      <c r="CNA108" s="548"/>
      <c r="CNB108" s="547"/>
      <c r="CNC108" s="547"/>
      <c r="CND108" s="547"/>
      <c r="CNE108" s="547"/>
      <c r="CNF108" s="547"/>
      <c r="CNG108" s="547"/>
      <c r="CNH108" s="547"/>
      <c r="CNI108" s="547"/>
      <c r="CNJ108" s="547"/>
      <c r="CNK108" s="547"/>
      <c r="CNL108" s="547"/>
      <c r="CNM108" s="547"/>
      <c r="CNN108" s="547"/>
      <c r="CNO108" s="547"/>
      <c r="CNP108" s="547"/>
      <c r="CNQ108" s="548"/>
      <c r="CNR108" s="547"/>
      <c r="CNS108" s="547"/>
      <c r="CNT108" s="547"/>
      <c r="CNU108" s="547"/>
      <c r="CNV108" s="547"/>
      <c r="CNW108" s="547"/>
      <c r="CNX108" s="547"/>
      <c r="CNY108" s="547"/>
      <c r="CNZ108" s="547"/>
      <c r="COA108" s="547"/>
      <c r="COB108" s="547"/>
      <c r="COC108" s="547"/>
      <c r="COD108" s="547"/>
      <c r="COE108" s="547"/>
      <c r="COF108" s="547"/>
      <c r="COG108" s="548"/>
      <c r="COH108" s="547"/>
      <c r="COI108" s="547"/>
      <c r="COJ108" s="547"/>
      <c r="COK108" s="547"/>
      <c r="COL108" s="547"/>
      <c r="COM108" s="547"/>
      <c r="CON108" s="547"/>
      <c r="COO108" s="547"/>
      <c r="COP108" s="547"/>
      <c r="COQ108" s="547"/>
      <c r="COR108" s="547"/>
      <c r="COS108" s="547"/>
      <c r="COT108" s="547"/>
      <c r="COU108" s="547"/>
      <c r="COV108" s="547"/>
      <c r="COW108" s="548"/>
      <c r="COX108" s="547"/>
      <c r="COY108" s="547"/>
      <c r="COZ108" s="547"/>
      <c r="CPA108" s="547"/>
      <c r="CPB108" s="547"/>
      <c r="CPC108" s="547"/>
      <c r="CPD108" s="547"/>
      <c r="CPE108" s="547"/>
      <c r="CPF108" s="547"/>
      <c r="CPG108" s="547"/>
      <c r="CPH108" s="547"/>
      <c r="CPI108" s="547"/>
      <c r="CPJ108" s="547"/>
      <c r="CPK108" s="547"/>
      <c r="CPL108" s="547"/>
      <c r="CPM108" s="548"/>
      <c r="CPN108" s="547"/>
      <c r="CPO108" s="547"/>
      <c r="CPP108" s="547"/>
      <c r="CPQ108" s="547"/>
      <c r="CPR108" s="547"/>
      <c r="CPS108" s="547"/>
      <c r="CPT108" s="547"/>
      <c r="CPU108" s="547"/>
      <c r="CPV108" s="547"/>
      <c r="CPW108" s="547"/>
      <c r="CPX108" s="547"/>
      <c r="CPY108" s="547"/>
      <c r="CPZ108" s="547"/>
      <c r="CQA108" s="547"/>
      <c r="CQB108" s="547"/>
      <c r="CQC108" s="548"/>
      <c r="CQD108" s="547"/>
      <c r="CQE108" s="547"/>
      <c r="CQF108" s="547"/>
      <c r="CQG108" s="547"/>
      <c r="CQH108" s="547"/>
      <c r="CQI108" s="547"/>
      <c r="CQJ108" s="547"/>
      <c r="CQK108" s="547"/>
      <c r="CQL108" s="547"/>
      <c r="CQM108" s="547"/>
      <c r="CQN108" s="547"/>
      <c r="CQO108" s="547"/>
      <c r="CQP108" s="547"/>
      <c r="CQQ108" s="547"/>
      <c r="CQR108" s="547"/>
      <c r="CQS108" s="548"/>
      <c r="CQT108" s="547"/>
      <c r="CQU108" s="547"/>
      <c r="CQV108" s="547"/>
      <c r="CQW108" s="547"/>
      <c r="CQX108" s="547"/>
      <c r="CQY108" s="547"/>
      <c r="CQZ108" s="547"/>
      <c r="CRA108" s="547"/>
      <c r="CRB108" s="547"/>
      <c r="CRC108" s="547"/>
      <c r="CRD108" s="547"/>
      <c r="CRE108" s="547"/>
      <c r="CRF108" s="547"/>
      <c r="CRG108" s="547"/>
      <c r="CRH108" s="547"/>
      <c r="CRI108" s="548"/>
      <c r="CRJ108" s="547"/>
      <c r="CRK108" s="547"/>
      <c r="CRL108" s="547"/>
      <c r="CRM108" s="547"/>
      <c r="CRN108" s="547"/>
      <c r="CRO108" s="547"/>
      <c r="CRP108" s="547"/>
      <c r="CRQ108" s="547"/>
      <c r="CRR108" s="547"/>
      <c r="CRS108" s="547"/>
      <c r="CRT108" s="547"/>
      <c r="CRU108" s="547"/>
      <c r="CRV108" s="547"/>
      <c r="CRW108" s="547"/>
      <c r="CRX108" s="547"/>
      <c r="CRY108" s="548"/>
      <c r="CRZ108" s="547"/>
      <c r="CSA108" s="547"/>
      <c r="CSB108" s="547"/>
      <c r="CSC108" s="547"/>
      <c r="CSD108" s="547"/>
      <c r="CSE108" s="547"/>
      <c r="CSF108" s="547"/>
      <c r="CSG108" s="547"/>
      <c r="CSH108" s="547"/>
      <c r="CSI108" s="547"/>
      <c r="CSJ108" s="547"/>
      <c r="CSK108" s="547"/>
      <c r="CSL108" s="547"/>
      <c r="CSM108" s="547"/>
      <c r="CSN108" s="547"/>
      <c r="CSO108" s="548"/>
      <c r="CSP108" s="547"/>
      <c r="CSQ108" s="547"/>
      <c r="CSR108" s="547"/>
      <c r="CSS108" s="547"/>
      <c r="CST108" s="547"/>
      <c r="CSU108" s="547"/>
      <c r="CSV108" s="547"/>
      <c r="CSW108" s="547"/>
      <c r="CSX108" s="547"/>
      <c r="CSY108" s="547"/>
      <c r="CSZ108" s="547"/>
      <c r="CTA108" s="547"/>
      <c r="CTB108" s="547"/>
      <c r="CTC108" s="547"/>
      <c r="CTD108" s="547"/>
      <c r="CTE108" s="548"/>
      <c r="CTF108" s="547"/>
      <c r="CTG108" s="547"/>
      <c r="CTH108" s="547"/>
      <c r="CTI108" s="547"/>
      <c r="CTJ108" s="547"/>
      <c r="CTK108" s="547"/>
      <c r="CTL108" s="547"/>
      <c r="CTM108" s="547"/>
      <c r="CTN108" s="547"/>
      <c r="CTO108" s="547"/>
      <c r="CTP108" s="547"/>
      <c r="CTQ108" s="547"/>
      <c r="CTR108" s="547"/>
      <c r="CTS108" s="547"/>
      <c r="CTT108" s="547"/>
      <c r="CTU108" s="548"/>
      <c r="CTV108" s="547"/>
      <c r="CTW108" s="547"/>
      <c r="CTX108" s="547"/>
      <c r="CTY108" s="547"/>
      <c r="CTZ108" s="547"/>
      <c r="CUA108" s="547"/>
      <c r="CUB108" s="547"/>
      <c r="CUC108" s="547"/>
      <c r="CUD108" s="547"/>
      <c r="CUE108" s="547"/>
      <c r="CUF108" s="547"/>
      <c r="CUG108" s="547"/>
      <c r="CUH108" s="547"/>
      <c r="CUI108" s="547"/>
      <c r="CUJ108" s="547"/>
      <c r="CUK108" s="548"/>
      <c r="CUL108" s="547"/>
      <c r="CUM108" s="547"/>
      <c r="CUN108" s="547"/>
      <c r="CUO108" s="547"/>
      <c r="CUP108" s="547"/>
      <c r="CUQ108" s="547"/>
      <c r="CUR108" s="547"/>
      <c r="CUS108" s="547"/>
      <c r="CUT108" s="547"/>
      <c r="CUU108" s="547"/>
      <c r="CUV108" s="547"/>
      <c r="CUW108" s="547"/>
      <c r="CUX108" s="547"/>
      <c r="CUY108" s="547"/>
      <c r="CUZ108" s="547"/>
      <c r="CVA108" s="548"/>
      <c r="CVB108" s="547"/>
      <c r="CVC108" s="547"/>
      <c r="CVD108" s="547"/>
      <c r="CVE108" s="547"/>
      <c r="CVF108" s="547"/>
      <c r="CVG108" s="547"/>
      <c r="CVH108" s="547"/>
      <c r="CVI108" s="547"/>
      <c r="CVJ108" s="547"/>
      <c r="CVK108" s="547"/>
      <c r="CVL108" s="547"/>
      <c r="CVM108" s="547"/>
      <c r="CVN108" s="547"/>
      <c r="CVO108" s="547"/>
      <c r="CVP108" s="547"/>
      <c r="CVQ108" s="548"/>
      <c r="CVR108" s="547"/>
      <c r="CVS108" s="547"/>
      <c r="CVT108" s="547"/>
      <c r="CVU108" s="547"/>
      <c r="CVV108" s="547"/>
      <c r="CVW108" s="547"/>
      <c r="CVX108" s="547"/>
      <c r="CVY108" s="547"/>
      <c r="CVZ108" s="547"/>
      <c r="CWA108" s="547"/>
      <c r="CWB108" s="547"/>
      <c r="CWC108" s="547"/>
      <c r="CWD108" s="547"/>
      <c r="CWE108" s="547"/>
      <c r="CWF108" s="547"/>
      <c r="CWG108" s="548"/>
      <c r="CWH108" s="547"/>
      <c r="CWI108" s="547"/>
      <c r="CWJ108" s="547"/>
      <c r="CWK108" s="547"/>
      <c r="CWL108" s="547"/>
      <c r="CWM108" s="547"/>
      <c r="CWN108" s="547"/>
      <c r="CWO108" s="547"/>
      <c r="CWP108" s="547"/>
      <c r="CWQ108" s="547"/>
      <c r="CWR108" s="547"/>
      <c r="CWS108" s="547"/>
      <c r="CWT108" s="547"/>
      <c r="CWU108" s="547"/>
      <c r="CWV108" s="547"/>
      <c r="CWW108" s="548"/>
      <c r="CWX108" s="547"/>
      <c r="CWY108" s="547"/>
      <c r="CWZ108" s="547"/>
      <c r="CXA108" s="547"/>
      <c r="CXB108" s="547"/>
      <c r="CXC108" s="547"/>
      <c r="CXD108" s="547"/>
      <c r="CXE108" s="547"/>
      <c r="CXF108" s="547"/>
      <c r="CXG108" s="547"/>
      <c r="CXH108" s="547"/>
      <c r="CXI108" s="547"/>
      <c r="CXJ108" s="547"/>
      <c r="CXK108" s="547"/>
      <c r="CXL108" s="547"/>
      <c r="CXM108" s="548"/>
      <c r="CXN108" s="547"/>
      <c r="CXO108" s="547"/>
      <c r="CXP108" s="547"/>
      <c r="CXQ108" s="547"/>
      <c r="CXR108" s="547"/>
      <c r="CXS108" s="547"/>
      <c r="CXT108" s="547"/>
      <c r="CXU108" s="547"/>
      <c r="CXV108" s="547"/>
      <c r="CXW108" s="547"/>
      <c r="CXX108" s="547"/>
      <c r="CXY108" s="547"/>
      <c r="CXZ108" s="547"/>
      <c r="CYA108" s="547"/>
      <c r="CYB108" s="547"/>
      <c r="CYC108" s="548"/>
      <c r="CYD108" s="547"/>
      <c r="CYE108" s="547"/>
      <c r="CYF108" s="547"/>
      <c r="CYG108" s="547"/>
      <c r="CYH108" s="547"/>
      <c r="CYI108" s="547"/>
      <c r="CYJ108" s="547"/>
      <c r="CYK108" s="547"/>
      <c r="CYL108" s="547"/>
      <c r="CYM108" s="547"/>
      <c r="CYN108" s="547"/>
      <c r="CYO108" s="547"/>
      <c r="CYP108" s="547"/>
      <c r="CYQ108" s="547"/>
      <c r="CYR108" s="547"/>
      <c r="CYS108" s="548"/>
      <c r="CYT108" s="547"/>
      <c r="CYU108" s="547"/>
      <c r="CYV108" s="547"/>
      <c r="CYW108" s="547"/>
      <c r="CYX108" s="547"/>
      <c r="CYY108" s="547"/>
      <c r="CYZ108" s="547"/>
      <c r="CZA108" s="547"/>
      <c r="CZB108" s="547"/>
      <c r="CZC108" s="547"/>
      <c r="CZD108" s="547"/>
      <c r="CZE108" s="547"/>
      <c r="CZF108" s="547"/>
      <c r="CZG108" s="547"/>
      <c r="CZH108" s="547"/>
      <c r="CZI108" s="548"/>
      <c r="CZJ108" s="547"/>
      <c r="CZK108" s="547"/>
      <c r="CZL108" s="547"/>
      <c r="CZM108" s="547"/>
      <c r="CZN108" s="547"/>
      <c r="CZO108" s="547"/>
      <c r="CZP108" s="547"/>
      <c r="CZQ108" s="547"/>
      <c r="CZR108" s="547"/>
      <c r="CZS108" s="547"/>
      <c r="CZT108" s="547"/>
      <c r="CZU108" s="547"/>
      <c r="CZV108" s="547"/>
      <c r="CZW108" s="547"/>
      <c r="CZX108" s="547"/>
      <c r="CZY108" s="548"/>
      <c r="CZZ108" s="547"/>
      <c r="DAA108" s="547"/>
      <c r="DAB108" s="547"/>
      <c r="DAC108" s="547"/>
      <c r="DAD108" s="547"/>
      <c r="DAE108" s="547"/>
      <c r="DAF108" s="547"/>
      <c r="DAG108" s="547"/>
      <c r="DAH108" s="547"/>
      <c r="DAI108" s="547"/>
      <c r="DAJ108" s="547"/>
      <c r="DAK108" s="547"/>
      <c r="DAL108" s="547"/>
      <c r="DAM108" s="547"/>
      <c r="DAN108" s="547"/>
      <c r="DAO108" s="548"/>
      <c r="DAP108" s="547"/>
      <c r="DAQ108" s="547"/>
      <c r="DAR108" s="547"/>
      <c r="DAS108" s="547"/>
      <c r="DAT108" s="547"/>
      <c r="DAU108" s="547"/>
      <c r="DAV108" s="547"/>
      <c r="DAW108" s="547"/>
      <c r="DAX108" s="547"/>
      <c r="DAY108" s="547"/>
      <c r="DAZ108" s="547"/>
      <c r="DBA108" s="547"/>
      <c r="DBB108" s="547"/>
      <c r="DBC108" s="547"/>
      <c r="DBD108" s="547"/>
      <c r="DBE108" s="548"/>
      <c r="DBF108" s="547"/>
      <c r="DBG108" s="547"/>
      <c r="DBH108" s="547"/>
      <c r="DBI108" s="547"/>
      <c r="DBJ108" s="547"/>
      <c r="DBK108" s="547"/>
      <c r="DBL108" s="547"/>
      <c r="DBM108" s="547"/>
      <c r="DBN108" s="547"/>
      <c r="DBO108" s="547"/>
      <c r="DBP108" s="547"/>
      <c r="DBQ108" s="547"/>
      <c r="DBR108" s="547"/>
      <c r="DBS108" s="547"/>
      <c r="DBT108" s="547"/>
      <c r="DBU108" s="548"/>
      <c r="DBV108" s="547"/>
      <c r="DBW108" s="547"/>
      <c r="DBX108" s="547"/>
      <c r="DBY108" s="547"/>
      <c r="DBZ108" s="547"/>
      <c r="DCA108" s="547"/>
      <c r="DCB108" s="547"/>
      <c r="DCC108" s="547"/>
      <c r="DCD108" s="547"/>
      <c r="DCE108" s="547"/>
      <c r="DCF108" s="547"/>
      <c r="DCG108" s="547"/>
      <c r="DCH108" s="547"/>
      <c r="DCI108" s="547"/>
      <c r="DCJ108" s="547"/>
      <c r="DCK108" s="548"/>
      <c r="DCL108" s="547"/>
      <c r="DCM108" s="547"/>
      <c r="DCN108" s="547"/>
      <c r="DCO108" s="547"/>
      <c r="DCP108" s="547"/>
      <c r="DCQ108" s="547"/>
      <c r="DCR108" s="547"/>
      <c r="DCS108" s="547"/>
      <c r="DCT108" s="547"/>
      <c r="DCU108" s="547"/>
      <c r="DCV108" s="547"/>
      <c r="DCW108" s="547"/>
      <c r="DCX108" s="547"/>
      <c r="DCY108" s="547"/>
      <c r="DCZ108" s="547"/>
      <c r="DDA108" s="548"/>
      <c r="DDB108" s="547"/>
      <c r="DDC108" s="547"/>
      <c r="DDD108" s="547"/>
      <c r="DDE108" s="547"/>
      <c r="DDF108" s="547"/>
      <c r="DDG108" s="547"/>
      <c r="DDH108" s="547"/>
      <c r="DDI108" s="547"/>
      <c r="DDJ108" s="547"/>
      <c r="DDK108" s="547"/>
      <c r="DDL108" s="547"/>
      <c r="DDM108" s="547"/>
      <c r="DDN108" s="547"/>
      <c r="DDO108" s="547"/>
      <c r="DDP108" s="547"/>
      <c r="DDQ108" s="548"/>
      <c r="DDR108" s="547"/>
      <c r="DDS108" s="547"/>
      <c r="DDT108" s="547"/>
      <c r="DDU108" s="547"/>
      <c r="DDV108" s="547"/>
      <c r="DDW108" s="547"/>
      <c r="DDX108" s="547"/>
      <c r="DDY108" s="547"/>
      <c r="DDZ108" s="547"/>
      <c r="DEA108" s="547"/>
      <c r="DEB108" s="547"/>
      <c r="DEC108" s="547"/>
      <c r="DED108" s="547"/>
      <c r="DEE108" s="547"/>
      <c r="DEF108" s="547"/>
      <c r="DEG108" s="548"/>
      <c r="DEH108" s="547"/>
      <c r="DEI108" s="547"/>
      <c r="DEJ108" s="547"/>
      <c r="DEK108" s="547"/>
      <c r="DEL108" s="547"/>
      <c r="DEM108" s="547"/>
      <c r="DEN108" s="547"/>
      <c r="DEO108" s="547"/>
      <c r="DEP108" s="547"/>
      <c r="DEQ108" s="547"/>
      <c r="DER108" s="547"/>
      <c r="DES108" s="547"/>
      <c r="DET108" s="547"/>
      <c r="DEU108" s="547"/>
      <c r="DEV108" s="547"/>
      <c r="DEW108" s="548"/>
      <c r="DEX108" s="547"/>
      <c r="DEY108" s="547"/>
      <c r="DEZ108" s="547"/>
      <c r="DFA108" s="547"/>
      <c r="DFB108" s="547"/>
      <c r="DFC108" s="547"/>
      <c r="DFD108" s="547"/>
      <c r="DFE108" s="547"/>
      <c r="DFF108" s="547"/>
      <c r="DFG108" s="547"/>
      <c r="DFH108" s="547"/>
      <c r="DFI108" s="547"/>
      <c r="DFJ108" s="547"/>
      <c r="DFK108" s="547"/>
      <c r="DFL108" s="547"/>
      <c r="DFM108" s="548"/>
      <c r="DFN108" s="547"/>
      <c r="DFO108" s="547"/>
      <c r="DFP108" s="547"/>
      <c r="DFQ108" s="547"/>
      <c r="DFR108" s="547"/>
      <c r="DFS108" s="547"/>
      <c r="DFT108" s="547"/>
      <c r="DFU108" s="547"/>
      <c r="DFV108" s="547"/>
      <c r="DFW108" s="547"/>
      <c r="DFX108" s="547"/>
      <c r="DFY108" s="547"/>
      <c r="DFZ108" s="547"/>
      <c r="DGA108" s="547"/>
      <c r="DGB108" s="547"/>
      <c r="DGC108" s="548"/>
      <c r="DGD108" s="547"/>
      <c r="DGE108" s="547"/>
      <c r="DGF108" s="547"/>
      <c r="DGG108" s="547"/>
      <c r="DGH108" s="547"/>
      <c r="DGI108" s="547"/>
      <c r="DGJ108" s="547"/>
      <c r="DGK108" s="547"/>
      <c r="DGL108" s="547"/>
      <c r="DGM108" s="547"/>
      <c r="DGN108" s="547"/>
      <c r="DGO108" s="547"/>
      <c r="DGP108" s="547"/>
      <c r="DGQ108" s="547"/>
      <c r="DGR108" s="547"/>
      <c r="DGS108" s="548"/>
      <c r="DGT108" s="547"/>
      <c r="DGU108" s="547"/>
      <c r="DGV108" s="547"/>
      <c r="DGW108" s="547"/>
      <c r="DGX108" s="547"/>
      <c r="DGY108" s="547"/>
      <c r="DGZ108" s="547"/>
      <c r="DHA108" s="547"/>
      <c r="DHB108" s="547"/>
      <c r="DHC108" s="547"/>
      <c r="DHD108" s="547"/>
      <c r="DHE108" s="547"/>
      <c r="DHF108" s="547"/>
      <c r="DHG108" s="547"/>
      <c r="DHH108" s="547"/>
      <c r="DHI108" s="548"/>
      <c r="DHJ108" s="547"/>
      <c r="DHK108" s="547"/>
      <c r="DHL108" s="547"/>
      <c r="DHM108" s="547"/>
      <c r="DHN108" s="547"/>
      <c r="DHO108" s="547"/>
      <c r="DHP108" s="547"/>
      <c r="DHQ108" s="547"/>
      <c r="DHR108" s="547"/>
      <c r="DHS108" s="547"/>
      <c r="DHT108" s="547"/>
      <c r="DHU108" s="547"/>
      <c r="DHV108" s="547"/>
      <c r="DHW108" s="547"/>
      <c r="DHX108" s="547"/>
      <c r="DHY108" s="548"/>
      <c r="DHZ108" s="547"/>
      <c r="DIA108" s="547"/>
      <c r="DIB108" s="547"/>
      <c r="DIC108" s="547"/>
      <c r="DID108" s="547"/>
      <c r="DIE108" s="547"/>
      <c r="DIF108" s="547"/>
      <c r="DIG108" s="547"/>
      <c r="DIH108" s="547"/>
      <c r="DII108" s="547"/>
      <c r="DIJ108" s="547"/>
      <c r="DIK108" s="547"/>
      <c r="DIL108" s="547"/>
      <c r="DIM108" s="547"/>
      <c r="DIN108" s="547"/>
      <c r="DIO108" s="548"/>
      <c r="DIP108" s="547"/>
      <c r="DIQ108" s="547"/>
      <c r="DIR108" s="547"/>
      <c r="DIS108" s="547"/>
      <c r="DIT108" s="547"/>
      <c r="DIU108" s="547"/>
      <c r="DIV108" s="547"/>
      <c r="DIW108" s="547"/>
      <c r="DIX108" s="547"/>
      <c r="DIY108" s="547"/>
      <c r="DIZ108" s="547"/>
      <c r="DJA108" s="547"/>
      <c r="DJB108" s="547"/>
      <c r="DJC108" s="547"/>
      <c r="DJD108" s="547"/>
      <c r="DJE108" s="548"/>
      <c r="DJF108" s="547"/>
      <c r="DJG108" s="547"/>
      <c r="DJH108" s="547"/>
      <c r="DJI108" s="547"/>
      <c r="DJJ108" s="547"/>
      <c r="DJK108" s="547"/>
      <c r="DJL108" s="547"/>
      <c r="DJM108" s="547"/>
      <c r="DJN108" s="547"/>
      <c r="DJO108" s="547"/>
      <c r="DJP108" s="547"/>
      <c r="DJQ108" s="547"/>
      <c r="DJR108" s="547"/>
      <c r="DJS108" s="547"/>
      <c r="DJT108" s="547"/>
      <c r="DJU108" s="548"/>
      <c r="DJV108" s="547"/>
      <c r="DJW108" s="547"/>
      <c r="DJX108" s="547"/>
      <c r="DJY108" s="547"/>
      <c r="DJZ108" s="547"/>
      <c r="DKA108" s="547"/>
      <c r="DKB108" s="547"/>
      <c r="DKC108" s="547"/>
      <c r="DKD108" s="547"/>
      <c r="DKE108" s="547"/>
      <c r="DKF108" s="547"/>
      <c r="DKG108" s="547"/>
      <c r="DKH108" s="547"/>
      <c r="DKI108" s="547"/>
      <c r="DKJ108" s="547"/>
      <c r="DKK108" s="548"/>
      <c r="DKL108" s="547"/>
      <c r="DKM108" s="547"/>
      <c r="DKN108" s="547"/>
      <c r="DKO108" s="547"/>
      <c r="DKP108" s="547"/>
      <c r="DKQ108" s="547"/>
      <c r="DKR108" s="547"/>
      <c r="DKS108" s="547"/>
      <c r="DKT108" s="547"/>
      <c r="DKU108" s="547"/>
      <c r="DKV108" s="547"/>
      <c r="DKW108" s="547"/>
      <c r="DKX108" s="547"/>
      <c r="DKY108" s="547"/>
      <c r="DKZ108" s="547"/>
      <c r="DLA108" s="548"/>
      <c r="DLB108" s="547"/>
      <c r="DLC108" s="547"/>
      <c r="DLD108" s="547"/>
      <c r="DLE108" s="547"/>
      <c r="DLF108" s="547"/>
      <c r="DLG108" s="547"/>
      <c r="DLH108" s="547"/>
      <c r="DLI108" s="547"/>
      <c r="DLJ108" s="547"/>
      <c r="DLK108" s="547"/>
      <c r="DLL108" s="547"/>
      <c r="DLM108" s="547"/>
      <c r="DLN108" s="547"/>
      <c r="DLO108" s="547"/>
      <c r="DLP108" s="547"/>
      <c r="DLQ108" s="548"/>
      <c r="DLR108" s="547"/>
      <c r="DLS108" s="547"/>
      <c r="DLT108" s="547"/>
      <c r="DLU108" s="547"/>
      <c r="DLV108" s="547"/>
      <c r="DLW108" s="547"/>
      <c r="DLX108" s="547"/>
      <c r="DLY108" s="547"/>
      <c r="DLZ108" s="547"/>
      <c r="DMA108" s="547"/>
      <c r="DMB108" s="547"/>
      <c r="DMC108" s="547"/>
      <c r="DMD108" s="547"/>
      <c r="DME108" s="547"/>
      <c r="DMF108" s="547"/>
      <c r="DMG108" s="548"/>
      <c r="DMH108" s="547"/>
      <c r="DMI108" s="547"/>
      <c r="DMJ108" s="547"/>
      <c r="DMK108" s="547"/>
      <c r="DML108" s="547"/>
      <c r="DMM108" s="547"/>
      <c r="DMN108" s="547"/>
      <c r="DMO108" s="547"/>
      <c r="DMP108" s="547"/>
      <c r="DMQ108" s="547"/>
      <c r="DMR108" s="547"/>
      <c r="DMS108" s="547"/>
      <c r="DMT108" s="547"/>
      <c r="DMU108" s="547"/>
      <c r="DMV108" s="547"/>
      <c r="DMW108" s="548"/>
      <c r="DMX108" s="547"/>
      <c r="DMY108" s="547"/>
      <c r="DMZ108" s="547"/>
      <c r="DNA108" s="547"/>
      <c r="DNB108" s="547"/>
      <c r="DNC108" s="547"/>
      <c r="DND108" s="547"/>
      <c r="DNE108" s="547"/>
      <c r="DNF108" s="547"/>
      <c r="DNG108" s="547"/>
      <c r="DNH108" s="547"/>
      <c r="DNI108" s="547"/>
      <c r="DNJ108" s="547"/>
      <c r="DNK108" s="547"/>
      <c r="DNL108" s="547"/>
      <c r="DNM108" s="548"/>
      <c r="DNN108" s="547"/>
      <c r="DNO108" s="547"/>
      <c r="DNP108" s="547"/>
      <c r="DNQ108" s="547"/>
      <c r="DNR108" s="547"/>
      <c r="DNS108" s="547"/>
      <c r="DNT108" s="547"/>
      <c r="DNU108" s="547"/>
      <c r="DNV108" s="547"/>
      <c r="DNW108" s="547"/>
      <c r="DNX108" s="547"/>
      <c r="DNY108" s="547"/>
      <c r="DNZ108" s="547"/>
      <c r="DOA108" s="547"/>
      <c r="DOB108" s="547"/>
      <c r="DOC108" s="548"/>
      <c r="DOD108" s="547"/>
      <c r="DOE108" s="547"/>
      <c r="DOF108" s="547"/>
      <c r="DOG108" s="547"/>
      <c r="DOH108" s="547"/>
      <c r="DOI108" s="547"/>
      <c r="DOJ108" s="547"/>
      <c r="DOK108" s="547"/>
      <c r="DOL108" s="547"/>
      <c r="DOM108" s="547"/>
      <c r="DON108" s="547"/>
      <c r="DOO108" s="547"/>
      <c r="DOP108" s="547"/>
      <c r="DOQ108" s="547"/>
      <c r="DOR108" s="547"/>
      <c r="DOS108" s="548"/>
      <c r="DOT108" s="547"/>
      <c r="DOU108" s="547"/>
      <c r="DOV108" s="547"/>
      <c r="DOW108" s="547"/>
      <c r="DOX108" s="547"/>
      <c r="DOY108" s="547"/>
      <c r="DOZ108" s="547"/>
      <c r="DPA108" s="547"/>
      <c r="DPB108" s="547"/>
      <c r="DPC108" s="547"/>
      <c r="DPD108" s="547"/>
      <c r="DPE108" s="547"/>
      <c r="DPF108" s="547"/>
      <c r="DPG108" s="547"/>
      <c r="DPH108" s="547"/>
      <c r="DPI108" s="548"/>
      <c r="DPJ108" s="547"/>
      <c r="DPK108" s="547"/>
      <c r="DPL108" s="547"/>
      <c r="DPM108" s="547"/>
      <c r="DPN108" s="547"/>
      <c r="DPO108" s="547"/>
      <c r="DPP108" s="547"/>
      <c r="DPQ108" s="547"/>
      <c r="DPR108" s="547"/>
      <c r="DPS108" s="547"/>
      <c r="DPT108" s="547"/>
      <c r="DPU108" s="547"/>
      <c r="DPV108" s="547"/>
      <c r="DPW108" s="547"/>
      <c r="DPX108" s="547"/>
      <c r="DPY108" s="548"/>
      <c r="DPZ108" s="547"/>
      <c r="DQA108" s="547"/>
      <c r="DQB108" s="547"/>
      <c r="DQC108" s="547"/>
      <c r="DQD108" s="547"/>
      <c r="DQE108" s="547"/>
      <c r="DQF108" s="547"/>
      <c r="DQG108" s="547"/>
      <c r="DQH108" s="547"/>
      <c r="DQI108" s="547"/>
      <c r="DQJ108" s="547"/>
      <c r="DQK108" s="547"/>
      <c r="DQL108" s="547"/>
      <c r="DQM108" s="547"/>
      <c r="DQN108" s="547"/>
      <c r="DQO108" s="548"/>
      <c r="DQP108" s="547"/>
      <c r="DQQ108" s="547"/>
      <c r="DQR108" s="547"/>
      <c r="DQS108" s="547"/>
      <c r="DQT108" s="547"/>
      <c r="DQU108" s="547"/>
      <c r="DQV108" s="547"/>
      <c r="DQW108" s="547"/>
      <c r="DQX108" s="547"/>
      <c r="DQY108" s="547"/>
      <c r="DQZ108" s="547"/>
      <c r="DRA108" s="547"/>
      <c r="DRB108" s="547"/>
      <c r="DRC108" s="547"/>
      <c r="DRD108" s="547"/>
      <c r="DRE108" s="548"/>
      <c r="DRF108" s="547"/>
      <c r="DRG108" s="547"/>
      <c r="DRH108" s="547"/>
      <c r="DRI108" s="547"/>
      <c r="DRJ108" s="547"/>
      <c r="DRK108" s="547"/>
      <c r="DRL108" s="547"/>
      <c r="DRM108" s="547"/>
      <c r="DRN108" s="547"/>
      <c r="DRO108" s="547"/>
      <c r="DRP108" s="547"/>
      <c r="DRQ108" s="547"/>
      <c r="DRR108" s="547"/>
      <c r="DRS108" s="547"/>
      <c r="DRT108" s="547"/>
      <c r="DRU108" s="548"/>
      <c r="DRV108" s="547"/>
      <c r="DRW108" s="547"/>
      <c r="DRX108" s="547"/>
      <c r="DRY108" s="547"/>
      <c r="DRZ108" s="547"/>
      <c r="DSA108" s="547"/>
      <c r="DSB108" s="547"/>
      <c r="DSC108" s="547"/>
      <c r="DSD108" s="547"/>
      <c r="DSE108" s="547"/>
      <c r="DSF108" s="547"/>
      <c r="DSG108" s="547"/>
      <c r="DSH108" s="547"/>
      <c r="DSI108" s="547"/>
      <c r="DSJ108" s="547"/>
      <c r="DSK108" s="548"/>
      <c r="DSL108" s="547"/>
      <c r="DSM108" s="547"/>
      <c r="DSN108" s="547"/>
      <c r="DSO108" s="547"/>
      <c r="DSP108" s="547"/>
      <c r="DSQ108" s="547"/>
      <c r="DSR108" s="547"/>
      <c r="DSS108" s="547"/>
      <c r="DST108" s="547"/>
      <c r="DSU108" s="547"/>
      <c r="DSV108" s="547"/>
      <c r="DSW108" s="547"/>
      <c r="DSX108" s="547"/>
      <c r="DSY108" s="547"/>
      <c r="DSZ108" s="547"/>
      <c r="DTA108" s="548"/>
      <c r="DTB108" s="547"/>
      <c r="DTC108" s="547"/>
      <c r="DTD108" s="547"/>
      <c r="DTE108" s="547"/>
      <c r="DTF108" s="547"/>
      <c r="DTG108" s="547"/>
      <c r="DTH108" s="547"/>
      <c r="DTI108" s="547"/>
      <c r="DTJ108" s="547"/>
      <c r="DTK108" s="547"/>
      <c r="DTL108" s="547"/>
      <c r="DTM108" s="547"/>
      <c r="DTN108" s="547"/>
      <c r="DTO108" s="547"/>
      <c r="DTP108" s="547"/>
      <c r="DTQ108" s="548"/>
      <c r="DTR108" s="547"/>
      <c r="DTS108" s="547"/>
      <c r="DTT108" s="547"/>
      <c r="DTU108" s="547"/>
      <c r="DTV108" s="547"/>
      <c r="DTW108" s="547"/>
      <c r="DTX108" s="547"/>
      <c r="DTY108" s="547"/>
      <c r="DTZ108" s="547"/>
      <c r="DUA108" s="547"/>
      <c r="DUB108" s="547"/>
      <c r="DUC108" s="547"/>
      <c r="DUD108" s="547"/>
      <c r="DUE108" s="547"/>
      <c r="DUF108" s="547"/>
      <c r="DUG108" s="548"/>
      <c r="DUH108" s="547"/>
      <c r="DUI108" s="547"/>
      <c r="DUJ108" s="547"/>
      <c r="DUK108" s="547"/>
      <c r="DUL108" s="547"/>
      <c r="DUM108" s="547"/>
      <c r="DUN108" s="547"/>
      <c r="DUO108" s="547"/>
      <c r="DUP108" s="547"/>
      <c r="DUQ108" s="547"/>
      <c r="DUR108" s="547"/>
      <c r="DUS108" s="547"/>
      <c r="DUT108" s="547"/>
      <c r="DUU108" s="547"/>
      <c r="DUV108" s="547"/>
      <c r="DUW108" s="548"/>
      <c r="DUX108" s="547"/>
      <c r="DUY108" s="547"/>
      <c r="DUZ108" s="547"/>
      <c r="DVA108" s="547"/>
      <c r="DVB108" s="547"/>
      <c r="DVC108" s="547"/>
      <c r="DVD108" s="547"/>
      <c r="DVE108" s="547"/>
      <c r="DVF108" s="547"/>
      <c r="DVG108" s="547"/>
      <c r="DVH108" s="547"/>
      <c r="DVI108" s="547"/>
      <c r="DVJ108" s="547"/>
      <c r="DVK108" s="547"/>
      <c r="DVL108" s="547"/>
      <c r="DVM108" s="548"/>
      <c r="DVN108" s="547"/>
      <c r="DVO108" s="547"/>
      <c r="DVP108" s="547"/>
      <c r="DVQ108" s="547"/>
      <c r="DVR108" s="547"/>
      <c r="DVS108" s="547"/>
      <c r="DVT108" s="547"/>
      <c r="DVU108" s="547"/>
      <c r="DVV108" s="547"/>
      <c r="DVW108" s="547"/>
      <c r="DVX108" s="547"/>
      <c r="DVY108" s="547"/>
      <c r="DVZ108" s="547"/>
      <c r="DWA108" s="547"/>
      <c r="DWB108" s="547"/>
      <c r="DWC108" s="548"/>
      <c r="DWD108" s="547"/>
      <c r="DWE108" s="547"/>
      <c r="DWF108" s="547"/>
      <c r="DWG108" s="547"/>
      <c r="DWH108" s="547"/>
      <c r="DWI108" s="547"/>
      <c r="DWJ108" s="547"/>
      <c r="DWK108" s="547"/>
      <c r="DWL108" s="547"/>
      <c r="DWM108" s="547"/>
      <c r="DWN108" s="547"/>
      <c r="DWO108" s="547"/>
      <c r="DWP108" s="547"/>
      <c r="DWQ108" s="547"/>
      <c r="DWR108" s="547"/>
      <c r="DWS108" s="548"/>
      <c r="DWT108" s="547"/>
      <c r="DWU108" s="547"/>
      <c r="DWV108" s="547"/>
      <c r="DWW108" s="547"/>
      <c r="DWX108" s="547"/>
      <c r="DWY108" s="547"/>
      <c r="DWZ108" s="547"/>
      <c r="DXA108" s="547"/>
      <c r="DXB108" s="547"/>
      <c r="DXC108" s="547"/>
      <c r="DXD108" s="547"/>
      <c r="DXE108" s="547"/>
      <c r="DXF108" s="547"/>
      <c r="DXG108" s="547"/>
      <c r="DXH108" s="547"/>
      <c r="DXI108" s="548"/>
      <c r="DXJ108" s="547"/>
      <c r="DXK108" s="547"/>
      <c r="DXL108" s="547"/>
      <c r="DXM108" s="547"/>
      <c r="DXN108" s="547"/>
      <c r="DXO108" s="547"/>
      <c r="DXP108" s="547"/>
      <c r="DXQ108" s="547"/>
      <c r="DXR108" s="547"/>
      <c r="DXS108" s="547"/>
      <c r="DXT108" s="547"/>
      <c r="DXU108" s="547"/>
      <c r="DXV108" s="547"/>
      <c r="DXW108" s="547"/>
      <c r="DXX108" s="547"/>
      <c r="DXY108" s="548"/>
      <c r="DXZ108" s="547"/>
      <c r="DYA108" s="547"/>
      <c r="DYB108" s="547"/>
      <c r="DYC108" s="547"/>
      <c r="DYD108" s="547"/>
      <c r="DYE108" s="547"/>
      <c r="DYF108" s="547"/>
      <c r="DYG108" s="547"/>
      <c r="DYH108" s="547"/>
      <c r="DYI108" s="547"/>
      <c r="DYJ108" s="547"/>
      <c r="DYK108" s="547"/>
      <c r="DYL108" s="547"/>
      <c r="DYM108" s="547"/>
      <c r="DYN108" s="547"/>
      <c r="DYO108" s="548"/>
      <c r="DYP108" s="547"/>
      <c r="DYQ108" s="547"/>
      <c r="DYR108" s="547"/>
      <c r="DYS108" s="547"/>
      <c r="DYT108" s="547"/>
      <c r="DYU108" s="547"/>
      <c r="DYV108" s="547"/>
      <c r="DYW108" s="547"/>
      <c r="DYX108" s="547"/>
      <c r="DYY108" s="547"/>
      <c r="DYZ108" s="547"/>
      <c r="DZA108" s="547"/>
      <c r="DZB108" s="547"/>
      <c r="DZC108" s="547"/>
      <c r="DZD108" s="547"/>
      <c r="DZE108" s="548"/>
      <c r="DZF108" s="547"/>
      <c r="DZG108" s="547"/>
      <c r="DZH108" s="547"/>
      <c r="DZI108" s="547"/>
      <c r="DZJ108" s="547"/>
      <c r="DZK108" s="547"/>
      <c r="DZL108" s="547"/>
      <c r="DZM108" s="547"/>
      <c r="DZN108" s="547"/>
      <c r="DZO108" s="547"/>
      <c r="DZP108" s="547"/>
      <c r="DZQ108" s="547"/>
      <c r="DZR108" s="547"/>
      <c r="DZS108" s="547"/>
      <c r="DZT108" s="547"/>
      <c r="DZU108" s="548"/>
      <c r="DZV108" s="547"/>
      <c r="DZW108" s="547"/>
      <c r="DZX108" s="547"/>
      <c r="DZY108" s="547"/>
      <c r="DZZ108" s="547"/>
      <c r="EAA108" s="547"/>
      <c r="EAB108" s="547"/>
      <c r="EAC108" s="547"/>
      <c r="EAD108" s="547"/>
      <c r="EAE108" s="547"/>
      <c r="EAF108" s="547"/>
      <c r="EAG108" s="547"/>
      <c r="EAH108" s="547"/>
      <c r="EAI108" s="547"/>
      <c r="EAJ108" s="547"/>
      <c r="EAK108" s="548"/>
      <c r="EAL108" s="547"/>
      <c r="EAM108" s="547"/>
      <c r="EAN108" s="547"/>
      <c r="EAO108" s="547"/>
      <c r="EAP108" s="547"/>
      <c r="EAQ108" s="547"/>
      <c r="EAR108" s="547"/>
      <c r="EAS108" s="547"/>
      <c r="EAT108" s="547"/>
      <c r="EAU108" s="547"/>
      <c r="EAV108" s="547"/>
      <c r="EAW108" s="547"/>
      <c r="EAX108" s="547"/>
      <c r="EAY108" s="547"/>
      <c r="EAZ108" s="547"/>
      <c r="EBA108" s="548"/>
      <c r="EBB108" s="547"/>
      <c r="EBC108" s="547"/>
      <c r="EBD108" s="547"/>
      <c r="EBE108" s="547"/>
      <c r="EBF108" s="547"/>
      <c r="EBG108" s="547"/>
      <c r="EBH108" s="547"/>
      <c r="EBI108" s="547"/>
      <c r="EBJ108" s="547"/>
      <c r="EBK108" s="547"/>
      <c r="EBL108" s="547"/>
      <c r="EBM108" s="547"/>
      <c r="EBN108" s="547"/>
      <c r="EBO108" s="547"/>
      <c r="EBP108" s="547"/>
      <c r="EBQ108" s="548"/>
      <c r="EBR108" s="547"/>
      <c r="EBS108" s="547"/>
      <c r="EBT108" s="547"/>
      <c r="EBU108" s="547"/>
      <c r="EBV108" s="547"/>
      <c r="EBW108" s="547"/>
      <c r="EBX108" s="547"/>
      <c r="EBY108" s="547"/>
      <c r="EBZ108" s="547"/>
      <c r="ECA108" s="547"/>
      <c r="ECB108" s="547"/>
      <c r="ECC108" s="547"/>
      <c r="ECD108" s="547"/>
      <c r="ECE108" s="547"/>
      <c r="ECF108" s="547"/>
      <c r="ECG108" s="548"/>
      <c r="ECH108" s="547"/>
      <c r="ECI108" s="547"/>
      <c r="ECJ108" s="547"/>
      <c r="ECK108" s="547"/>
      <c r="ECL108" s="547"/>
      <c r="ECM108" s="547"/>
      <c r="ECN108" s="547"/>
      <c r="ECO108" s="547"/>
      <c r="ECP108" s="547"/>
      <c r="ECQ108" s="547"/>
      <c r="ECR108" s="547"/>
      <c r="ECS108" s="547"/>
      <c r="ECT108" s="547"/>
      <c r="ECU108" s="547"/>
      <c r="ECV108" s="547"/>
      <c r="ECW108" s="548"/>
      <c r="ECX108" s="547"/>
      <c r="ECY108" s="547"/>
      <c r="ECZ108" s="547"/>
      <c r="EDA108" s="547"/>
      <c r="EDB108" s="547"/>
      <c r="EDC108" s="547"/>
      <c r="EDD108" s="547"/>
      <c r="EDE108" s="547"/>
      <c r="EDF108" s="547"/>
      <c r="EDG108" s="547"/>
      <c r="EDH108" s="547"/>
      <c r="EDI108" s="547"/>
      <c r="EDJ108" s="547"/>
      <c r="EDK108" s="547"/>
      <c r="EDL108" s="547"/>
      <c r="EDM108" s="548"/>
      <c r="EDN108" s="547"/>
      <c r="EDO108" s="547"/>
      <c r="EDP108" s="547"/>
      <c r="EDQ108" s="547"/>
      <c r="EDR108" s="547"/>
      <c r="EDS108" s="547"/>
      <c r="EDT108" s="547"/>
      <c r="EDU108" s="547"/>
      <c r="EDV108" s="547"/>
      <c r="EDW108" s="547"/>
      <c r="EDX108" s="547"/>
      <c r="EDY108" s="547"/>
      <c r="EDZ108" s="547"/>
      <c r="EEA108" s="547"/>
      <c r="EEB108" s="547"/>
      <c r="EEC108" s="548"/>
      <c r="EED108" s="547"/>
      <c r="EEE108" s="547"/>
      <c r="EEF108" s="547"/>
      <c r="EEG108" s="547"/>
      <c r="EEH108" s="547"/>
      <c r="EEI108" s="547"/>
      <c r="EEJ108" s="547"/>
      <c r="EEK108" s="547"/>
      <c r="EEL108" s="547"/>
      <c r="EEM108" s="547"/>
      <c r="EEN108" s="547"/>
      <c r="EEO108" s="547"/>
      <c r="EEP108" s="547"/>
      <c r="EEQ108" s="547"/>
      <c r="EER108" s="547"/>
      <c r="EES108" s="548"/>
      <c r="EET108" s="547"/>
      <c r="EEU108" s="547"/>
      <c r="EEV108" s="547"/>
      <c r="EEW108" s="547"/>
      <c r="EEX108" s="547"/>
      <c r="EEY108" s="547"/>
      <c r="EEZ108" s="547"/>
      <c r="EFA108" s="547"/>
      <c r="EFB108" s="547"/>
      <c r="EFC108" s="547"/>
      <c r="EFD108" s="547"/>
      <c r="EFE108" s="547"/>
      <c r="EFF108" s="547"/>
      <c r="EFG108" s="547"/>
      <c r="EFH108" s="547"/>
      <c r="EFI108" s="548"/>
      <c r="EFJ108" s="547"/>
      <c r="EFK108" s="547"/>
      <c r="EFL108" s="547"/>
      <c r="EFM108" s="547"/>
      <c r="EFN108" s="547"/>
      <c r="EFO108" s="547"/>
      <c r="EFP108" s="547"/>
      <c r="EFQ108" s="547"/>
      <c r="EFR108" s="547"/>
      <c r="EFS108" s="547"/>
      <c r="EFT108" s="547"/>
      <c r="EFU108" s="547"/>
      <c r="EFV108" s="547"/>
      <c r="EFW108" s="547"/>
      <c r="EFX108" s="547"/>
      <c r="EFY108" s="548"/>
      <c r="EFZ108" s="547"/>
      <c r="EGA108" s="547"/>
      <c r="EGB108" s="547"/>
      <c r="EGC108" s="547"/>
      <c r="EGD108" s="547"/>
      <c r="EGE108" s="547"/>
      <c r="EGF108" s="547"/>
      <c r="EGG108" s="547"/>
      <c r="EGH108" s="547"/>
      <c r="EGI108" s="547"/>
      <c r="EGJ108" s="547"/>
      <c r="EGK108" s="547"/>
      <c r="EGL108" s="547"/>
      <c r="EGM108" s="547"/>
      <c r="EGN108" s="547"/>
      <c r="EGO108" s="548"/>
      <c r="EGP108" s="547"/>
      <c r="EGQ108" s="547"/>
      <c r="EGR108" s="547"/>
      <c r="EGS108" s="547"/>
      <c r="EGT108" s="547"/>
      <c r="EGU108" s="547"/>
      <c r="EGV108" s="547"/>
      <c r="EGW108" s="547"/>
      <c r="EGX108" s="547"/>
      <c r="EGY108" s="547"/>
      <c r="EGZ108" s="547"/>
      <c r="EHA108" s="547"/>
      <c r="EHB108" s="547"/>
      <c r="EHC108" s="547"/>
      <c r="EHD108" s="547"/>
      <c r="EHE108" s="548"/>
      <c r="EHF108" s="547"/>
      <c r="EHG108" s="547"/>
      <c r="EHH108" s="547"/>
      <c r="EHI108" s="547"/>
      <c r="EHJ108" s="547"/>
      <c r="EHK108" s="547"/>
      <c r="EHL108" s="547"/>
      <c r="EHM108" s="547"/>
      <c r="EHN108" s="547"/>
      <c r="EHO108" s="547"/>
      <c r="EHP108" s="547"/>
      <c r="EHQ108" s="547"/>
      <c r="EHR108" s="547"/>
      <c r="EHS108" s="547"/>
      <c r="EHT108" s="547"/>
      <c r="EHU108" s="548"/>
      <c r="EHV108" s="547"/>
      <c r="EHW108" s="547"/>
      <c r="EHX108" s="547"/>
      <c r="EHY108" s="547"/>
      <c r="EHZ108" s="547"/>
      <c r="EIA108" s="547"/>
      <c r="EIB108" s="547"/>
      <c r="EIC108" s="547"/>
      <c r="EID108" s="547"/>
      <c r="EIE108" s="547"/>
      <c r="EIF108" s="547"/>
      <c r="EIG108" s="547"/>
      <c r="EIH108" s="547"/>
      <c r="EII108" s="547"/>
      <c r="EIJ108" s="547"/>
      <c r="EIK108" s="548"/>
      <c r="EIL108" s="547"/>
      <c r="EIM108" s="547"/>
      <c r="EIN108" s="547"/>
      <c r="EIO108" s="547"/>
      <c r="EIP108" s="547"/>
      <c r="EIQ108" s="547"/>
      <c r="EIR108" s="547"/>
      <c r="EIS108" s="547"/>
      <c r="EIT108" s="547"/>
      <c r="EIU108" s="547"/>
      <c r="EIV108" s="547"/>
      <c r="EIW108" s="547"/>
      <c r="EIX108" s="547"/>
      <c r="EIY108" s="547"/>
      <c r="EIZ108" s="547"/>
      <c r="EJA108" s="548"/>
      <c r="EJB108" s="547"/>
      <c r="EJC108" s="547"/>
      <c r="EJD108" s="547"/>
      <c r="EJE108" s="547"/>
      <c r="EJF108" s="547"/>
      <c r="EJG108" s="547"/>
      <c r="EJH108" s="547"/>
      <c r="EJI108" s="547"/>
      <c r="EJJ108" s="547"/>
      <c r="EJK108" s="547"/>
      <c r="EJL108" s="547"/>
      <c r="EJM108" s="547"/>
      <c r="EJN108" s="547"/>
      <c r="EJO108" s="547"/>
      <c r="EJP108" s="547"/>
      <c r="EJQ108" s="548"/>
      <c r="EJR108" s="547"/>
      <c r="EJS108" s="547"/>
      <c r="EJT108" s="547"/>
      <c r="EJU108" s="547"/>
      <c r="EJV108" s="547"/>
      <c r="EJW108" s="547"/>
      <c r="EJX108" s="547"/>
      <c r="EJY108" s="547"/>
      <c r="EJZ108" s="547"/>
      <c r="EKA108" s="547"/>
      <c r="EKB108" s="547"/>
      <c r="EKC108" s="547"/>
      <c r="EKD108" s="547"/>
      <c r="EKE108" s="547"/>
      <c r="EKF108" s="547"/>
      <c r="EKG108" s="548"/>
      <c r="EKH108" s="547"/>
      <c r="EKI108" s="547"/>
      <c r="EKJ108" s="547"/>
      <c r="EKK108" s="547"/>
      <c r="EKL108" s="547"/>
      <c r="EKM108" s="547"/>
      <c r="EKN108" s="547"/>
      <c r="EKO108" s="547"/>
      <c r="EKP108" s="547"/>
      <c r="EKQ108" s="547"/>
      <c r="EKR108" s="547"/>
      <c r="EKS108" s="547"/>
      <c r="EKT108" s="547"/>
      <c r="EKU108" s="547"/>
      <c r="EKV108" s="547"/>
      <c r="EKW108" s="548"/>
      <c r="EKX108" s="547"/>
      <c r="EKY108" s="547"/>
      <c r="EKZ108" s="547"/>
      <c r="ELA108" s="547"/>
      <c r="ELB108" s="547"/>
      <c r="ELC108" s="547"/>
      <c r="ELD108" s="547"/>
      <c r="ELE108" s="547"/>
      <c r="ELF108" s="547"/>
      <c r="ELG108" s="547"/>
      <c r="ELH108" s="547"/>
      <c r="ELI108" s="547"/>
      <c r="ELJ108" s="547"/>
      <c r="ELK108" s="547"/>
      <c r="ELL108" s="547"/>
      <c r="ELM108" s="548"/>
      <c r="ELN108" s="547"/>
      <c r="ELO108" s="547"/>
      <c r="ELP108" s="547"/>
      <c r="ELQ108" s="547"/>
      <c r="ELR108" s="547"/>
      <c r="ELS108" s="547"/>
      <c r="ELT108" s="547"/>
      <c r="ELU108" s="547"/>
      <c r="ELV108" s="547"/>
      <c r="ELW108" s="547"/>
      <c r="ELX108" s="547"/>
      <c r="ELY108" s="547"/>
      <c r="ELZ108" s="547"/>
      <c r="EMA108" s="547"/>
      <c r="EMB108" s="547"/>
      <c r="EMC108" s="548"/>
      <c r="EMD108" s="547"/>
      <c r="EME108" s="547"/>
      <c r="EMF108" s="547"/>
      <c r="EMG108" s="547"/>
      <c r="EMH108" s="547"/>
      <c r="EMI108" s="547"/>
      <c r="EMJ108" s="547"/>
      <c r="EMK108" s="547"/>
      <c r="EML108" s="547"/>
      <c r="EMM108" s="547"/>
      <c r="EMN108" s="547"/>
      <c r="EMO108" s="547"/>
      <c r="EMP108" s="547"/>
      <c r="EMQ108" s="547"/>
      <c r="EMR108" s="547"/>
      <c r="EMS108" s="548"/>
      <c r="EMT108" s="547"/>
      <c r="EMU108" s="547"/>
      <c r="EMV108" s="547"/>
      <c r="EMW108" s="547"/>
      <c r="EMX108" s="547"/>
      <c r="EMY108" s="547"/>
      <c r="EMZ108" s="547"/>
      <c r="ENA108" s="547"/>
      <c r="ENB108" s="547"/>
      <c r="ENC108" s="547"/>
      <c r="END108" s="547"/>
      <c r="ENE108" s="547"/>
      <c r="ENF108" s="547"/>
      <c r="ENG108" s="547"/>
      <c r="ENH108" s="547"/>
      <c r="ENI108" s="548"/>
      <c r="ENJ108" s="547"/>
      <c r="ENK108" s="547"/>
      <c r="ENL108" s="547"/>
      <c r="ENM108" s="547"/>
      <c r="ENN108" s="547"/>
      <c r="ENO108" s="547"/>
      <c r="ENP108" s="547"/>
      <c r="ENQ108" s="547"/>
      <c r="ENR108" s="547"/>
      <c r="ENS108" s="547"/>
      <c r="ENT108" s="547"/>
      <c r="ENU108" s="547"/>
      <c r="ENV108" s="547"/>
      <c r="ENW108" s="547"/>
      <c r="ENX108" s="547"/>
      <c r="ENY108" s="548"/>
      <c r="ENZ108" s="547"/>
      <c r="EOA108" s="547"/>
      <c r="EOB108" s="547"/>
      <c r="EOC108" s="547"/>
      <c r="EOD108" s="547"/>
      <c r="EOE108" s="547"/>
      <c r="EOF108" s="547"/>
      <c r="EOG108" s="547"/>
      <c r="EOH108" s="547"/>
      <c r="EOI108" s="547"/>
      <c r="EOJ108" s="547"/>
      <c r="EOK108" s="547"/>
      <c r="EOL108" s="547"/>
      <c r="EOM108" s="547"/>
      <c r="EON108" s="547"/>
      <c r="EOO108" s="548"/>
      <c r="EOP108" s="547"/>
      <c r="EOQ108" s="547"/>
      <c r="EOR108" s="547"/>
      <c r="EOS108" s="547"/>
      <c r="EOT108" s="547"/>
      <c r="EOU108" s="547"/>
      <c r="EOV108" s="547"/>
      <c r="EOW108" s="547"/>
      <c r="EOX108" s="547"/>
      <c r="EOY108" s="547"/>
      <c r="EOZ108" s="547"/>
      <c r="EPA108" s="547"/>
      <c r="EPB108" s="547"/>
      <c r="EPC108" s="547"/>
      <c r="EPD108" s="547"/>
      <c r="EPE108" s="548"/>
      <c r="EPF108" s="547"/>
      <c r="EPG108" s="547"/>
      <c r="EPH108" s="547"/>
      <c r="EPI108" s="547"/>
      <c r="EPJ108" s="547"/>
      <c r="EPK108" s="547"/>
      <c r="EPL108" s="547"/>
      <c r="EPM108" s="547"/>
      <c r="EPN108" s="547"/>
      <c r="EPO108" s="547"/>
      <c r="EPP108" s="547"/>
      <c r="EPQ108" s="547"/>
      <c r="EPR108" s="547"/>
      <c r="EPS108" s="547"/>
      <c r="EPT108" s="547"/>
      <c r="EPU108" s="548"/>
      <c r="EPV108" s="547"/>
      <c r="EPW108" s="547"/>
      <c r="EPX108" s="547"/>
      <c r="EPY108" s="547"/>
      <c r="EPZ108" s="547"/>
      <c r="EQA108" s="547"/>
      <c r="EQB108" s="547"/>
      <c r="EQC108" s="547"/>
      <c r="EQD108" s="547"/>
      <c r="EQE108" s="547"/>
      <c r="EQF108" s="547"/>
      <c r="EQG108" s="547"/>
      <c r="EQH108" s="547"/>
      <c r="EQI108" s="547"/>
      <c r="EQJ108" s="547"/>
      <c r="EQK108" s="548"/>
      <c r="EQL108" s="547"/>
      <c r="EQM108" s="547"/>
      <c r="EQN108" s="547"/>
      <c r="EQO108" s="547"/>
      <c r="EQP108" s="547"/>
      <c r="EQQ108" s="547"/>
      <c r="EQR108" s="547"/>
      <c r="EQS108" s="547"/>
      <c r="EQT108" s="547"/>
      <c r="EQU108" s="547"/>
      <c r="EQV108" s="547"/>
      <c r="EQW108" s="547"/>
      <c r="EQX108" s="547"/>
      <c r="EQY108" s="547"/>
      <c r="EQZ108" s="547"/>
      <c r="ERA108" s="548"/>
      <c r="ERB108" s="547"/>
      <c r="ERC108" s="547"/>
      <c r="ERD108" s="547"/>
      <c r="ERE108" s="547"/>
      <c r="ERF108" s="547"/>
      <c r="ERG108" s="547"/>
      <c r="ERH108" s="547"/>
      <c r="ERI108" s="547"/>
      <c r="ERJ108" s="547"/>
      <c r="ERK108" s="547"/>
      <c r="ERL108" s="547"/>
      <c r="ERM108" s="547"/>
      <c r="ERN108" s="547"/>
      <c r="ERO108" s="547"/>
      <c r="ERP108" s="547"/>
      <c r="ERQ108" s="548"/>
      <c r="ERR108" s="547"/>
      <c r="ERS108" s="547"/>
      <c r="ERT108" s="547"/>
      <c r="ERU108" s="547"/>
      <c r="ERV108" s="547"/>
      <c r="ERW108" s="547"/>
      <c r="ERX108" s="547"/>
      <c r="ERY108" s="547"/>
      <c r="ERZ108" s="547"/>
      <c r="ESA108" s="547"/>
      <c r="ESB108" s="547"/>
      <c r="ESC108" s="547"/>
      <c r="ESD108" s="547"/>
      <c r="ESE108" s="547"/>
      <c r="ESF108" s="547"/>
      <c r="ESG108" s="548"/>
      <c r="ESH108" s="547"/>
      <c r="ESI108" s="547"/>
      <c r="ESJ108" s="547"/>
      <c r="ESK108" s="547"/>
      <c r="ESL108" s="547"/>
      <c r="ESM108" s="547"/>
      <c r="ESN108" s="547"/>
      <c r="ESO108" s="547"/>
      <c r="ESP108" s="547"/>
      <c r="ESQ108" s="547"/>
      <c r="ESR108" s="547"/>
      <c r="ESS108" s="547"/>
      <c r="EST108" s="547"/>
      <c r="ESU108" s="547"/>
      <c r="ESV108" s="547"/>
      <c r="ESW108" s="548"/>
      <c r="ESX108" s="547"/>
      <c r="ESY108" s="547"/>
      <c r="ESZ108" s="547"/>
      <c r="ETA108" s="547"/>
      <c r="ETB108" s="547"/>
      <c r="ETC108" s="547"/>
      <c r="ETD108" s="547"/>
      <c r="ETE108" s="547"/>
      <c r="ETF108" s="547"/>
      <c r="ETG108" s="547"/>
      <c r="ETH108" s="547"/>
      <c r="ETI108" s="547"/>
      <c r="ETJ108" s="547"/>
      <c r="ETK108" s="547"/>
      <c r="ETL108" s="547"/>
      <c r="ETM108" s="548"/>
      <c r="ETN108" s="547"/>
      <c r="ETO108" s="547"/>
      <c r="ETP108" s="547"/>
      <c r="ETQ108" s="547"/>
      <c r="ETR108" s="547"/>
      <c r="ETS108" s="547"/>
      <c r="ETT108" s="547"/>
      <c r="ETU108" s="547"/>
      <c r="ETV108" s="547"/>
      <c r="ETW108" s="547"/>
      <c r="ETX108" s="547"/>
      <c r="ETY108" s="547"/>
      <c r="ETZ108" s="547"/>
      <c r="EUA108" s="547"/>
      <c r="EUB108" s="547"/>
      <c r="EUC108" s="548"/>
      <c r="EUD108" s="547"/>
      <c r="EUE108" s="547"/>
      <c r="EUF108" s="547"/>
      <c r="EUG108" s="547"/>
      <c r="EUH108" s="547"/>
      <c r="EUI108" s="547"/>
      <c r="EUJ108" s="547"/>
      <c r="EUK108" s="547"/>
      <c r="EUL108" s="547"/>
      <c r="EUM108" s="547"/>
      <c r="EUN108" s="547"/>
      <c r="EUO108" s="547"/>
      <c r="EUP108" s="547"/>
      <c r="EUQ108" s="547"/>
      <c r="EUR108" s="547"/>
      <c r="EUS108" s="548"/>
      <c r="EUT108" s="547"/>
      <c r="EUU108" s="547"/>
      <c r="EUV108" s="547"/>
      <c r="EUW108" s="547"/>
      <c r="EUX108" s="547"/>
      <c r="EUY108" s="547"/>
      <c r="EUZ108" s="547"/>
      <c r="EVA108" s="547"/>
      <c r="EVB108" s="547"/>
      <c r="EVC108" s="547"/>
      <c r="EVD108" s="547"/>
      <c r="EVE108" s="547"/>
      <c r="EVF108" s="547"/>
      <c r="EVG108" s="547"/>
      <c r="EVH108" s="547"/>
      <c r="EVI108" s="548"/>
      <c r="EVJ108" s="547"/>
      <c r="EVK108" s="547"/>
      <c r="EVL108" s="547"/>
      <c r="EVM108" s="547"/>
      <c r="EVN108" s="547"/>
      <c r="EVO108" s="547"/>
      <c r="EVP108" s="547"/>
      <c r="EVQ108" s="547"/>
      <c r="EVR108" s="547"/>
      <c r="EVS108" s="547"/>
      <c r="EVT108" s="547"/>
      <c r="EVU108" s="547"/>
      <c r="EVV108" s="547"/>
      <c r="EVW108" s="547"/>
      <c r="EVX108" s="547"/>
      <c r="EVY108" s="548"/>
      <c r="EVZ108" s="547"/>
      <c r="EWA108" s="547"/>
      <c r="EWB108" s="547"/>
      <c r="EWC108" s="547"/>
      <c r="EWD108" s="547"/>
      <c r="EWE108" s="547"/>
      <c r="EWF108" s="547"/>
      <c r="EWG108" s="547"/>
      <c r="EWH108" s="547"/>
      <c r="EWI108" s="547"/>
      <c r="EWJ108" s="547"/>
      <c r="EWK108" s="547"/>
      <c r="EWL108" s="547"/>
      <c r="EWM108" s="547"/>
      <c r="EWN108" s="547"/>
      <c r="EWO108" s="548"/>
      <c r="EWP108" s="547"/>
      <c r="EWQ108" s="547"/>
      <c r="EWR108" s="547"/>
      <c r="EWS108" s="547"/>
      <c r="EWT108" s="547"/>
      <c r="EWU108" s="547"/>
      <c r="EWV108" s="547"/>
      <c r="EWW108" s="547"/>
      <c r="EWX108" s="547"/>
      <c r="EWY108" s="547"/>
      <c r="EWZ108" s="547"/>
      <c r="EXA108" s="547"/>
      <c r="EXB108" s="547"/>
      <c r="EXC108" s="547"/>
      <c r="EXD108" s="547"/>
      <c r="EXE108" s="548"/>
      <c r="EXF108" s="547"/>
      <c r="EXG108" s="547"/>
      <c r="EXH108" s="547"/>
      <c r="EXI108" s="547"/>
      <c r="EXJ108" s="547"/>
      <c r="EXK108" s="547"/>
      <c r="EXL108" s="547"/>
      <c r="EXM108" s="547"/>
      <c r="EXN108" s="547"/>
      <c r="EXO108" s="547"/>
      <c r="EXP108" s="547"/>
      <c r="EXQ108" s="547"/>
      <c r="EXR108" s="547"/>
      <c r="EXS108" s="547"/>
      <c r="EXT108" s="547"/>
      <c r="EXU108" s="548"/>
      <c r="EXV108" s="547"/>
      <c r="EXW108" s="547"/>
      <c r="EXX108" s="547"/>
      <c r="EXY108" s="547"/>
      <c r="EXZ108" s="547"/>
      <c r="EYA108" s="547"/>
      <c r="EYB108" s="547"/>
      <c r="EYC108" s="547"/>
      <c r="EYD108" s="547"/>
      <c r="EYE108" s="547"/>
      <c r="EYF108" s="547"/>
      <c r="EYG108" s="547"/>
      <c r="EYH108" s="547"/>
      <c r="EYI108" s="547"/>
      <c r="EYJ108" s="547"/>
      <c r="EYK108" s="548"/>
      <c r="EYL108" s="547"/>
      <c r="EYM108" s="547"/>
      <c r="EYN108" s="547"/>
      <c r="EYO108" s="547"/>
      <c r="EYP108" s="547"/>
      <c r="EYQ108" s="547"/>
      <c r="EYR108" s="547"/>
      <c r="EYS108" s="547"/>
      <c r="EYT108" s="547"/>
      <c r="EYU108" s="547"/>
      <c r="EYV108" s="547"/>
      <c r="EYW108" s="547"/>
      <c r="EYX108" s="547"/>
      <c r="EYY108" s="547"/>
      <c r="EYZ108" s="547"/>
      <c r="EZA108" s="548"/>
      <c r="EZB108" s="547"/>
      <c r="EZC108" s="547"/>
      <c r="EZD108" s="547"/>
      <c r="EZE108" s="547"/>
      <c r="EZF108" s="547"/>
      <c r="EZG108" s="547"/>
      <c r="EZH108" s="547"/>
      <c r="EZI108" s="547"/>
      <c r="EZJ108" s="547"/>
      <c r="EZK108" s="547"/>
      <c r="EZL108" s="547"/>
      <c r="EZM108" s="547"/>
      <c r="EZN108" s="547"/>
      <c r="EZO108" s="547"/>
      <c r="EZP108" s="547"/>
      <c r="EZQ108" s="548"/>
      <c r="EZR108" s="547"/>
      <c r="EZS108" s="547"/>
      <c r="EZT108" s="547"/>
      <c r="EZU108" s="547"/>
      <c r="EZV108" s="547"/>
      <c r="EZW108" s="547"/>
      <c r="EZX108" s="547"/>
      <c r="EZY108" s="547"/>
      <c r="EZZ108" s="547"/>
      <c r="FAA108" s="547"/>
      <c r="FAB108" s="547"/>
      <c r="FAC108" s="547"/>
      <c r="FAD108" s="547"/>
      <c r="FAE108" s="547"/>
      <c r="FAF108" s="547"/>
      <c r="FAG108" s="548"/>
      <c r="FAH108" s="547"/>
      <c r="FAI108" s="547"/>
      <c r="FAJ108" s="547"/>
      <c r="FAK108" s="547"/>
      <c r="FAL108" s="547"/>
      <c r="FAM108" s="547"/>
      <c r="FAN108" s="547"/>
      <c r="FAO108" s="547"/>
      <c r="FAP108" s="547"/>
      <c r="FAQ108" s="547"/>
      <c r="FAR108" s="547"/>
      <c r="FAS108" s="547"/>
      <c r="FAT108" s="547"/>
      <c r="FAU108" s="547"/>
      <c r="FAV108" s="547"/>
      <c r="FAW108" s="548"/>
      <c r="FAX108" s="547"/>
      <c r="FAY108" s="547"/>
      <c r="FAZ108" s="547"/>
      <c r="FBA108" s="547"/>
      <c r="FBB108" s="547"/>
      <c r="FBC108" s="547"/>
      <c r="FBD108" s="547"/>
      <c r="FBE108" s="547"/>
      <c r="FBF108" s="547"/>
      <c r="FBG108" s="547"/>
      <c r="FBH108" s="547"/>
      <c r="FBI108" s="547"/>
      <c r="FBJ108" s="547"/>
      <c r="FBK108" s="547"/>
      <c r="FBL108" s="547"/>
      <c r="FBM108" s="548"/>
      <c r="FBN108" s="547"/>
      <c r="FBO108" s="547"/>
      <c r="FBP108" s="547"/>
      <c r="FBQ108" s="547"/>
      <c r="FBR108" s="547"/>
      <c r="FBS108" s="547"/>
      <c r="FBT108" s="547"/>
      <c r="FBU108" s="547"/>
      <c r="FBV108" s="547"/>
      <c r="FBW108" s="547"/>
      <c r="FBX108" s="547"/>
      <c r="FBY108" s="547"/>
      <c r="FBZ108" s="547"/>
      <c r="FCA108" s="547"/>
      <c r="FCB108" s="547"/>
      <c r="FCC108" s="548"/>
      <c r="FCD108" s="547"/>
      <c r="FCE108" s="547"/>
      <c r="FCF108" s="547"/>
      <c r="FCG108" s="547"/>
      <c r="FCH108" s="547"/>
      <c r="FCI108" s="547"/>
      <c r="FCJ108" s="547"/>
      <c r="FCK108" s="547"/>
      <c r="FCL108" s="547"/>
      <c r="FCM108" s="547"/>
      <c r="FCN108" s="547"/>
      <c r="FCO108" s="547"/>
      <c r="FCP108" s="547"/>
      <c r="FCQ108" s="547"/>
      <c r="FCR108" s="547"/>
      <c r="FCS108" s="548"/>
      <c r="FCT108" s="547"/>
      <c r="FCU108" s="547"/>
      <c r="FCV108" s="547"/>
      <c r="FCW108" s="547"/>
      <c r="FCX108" s="547"/>
      <c r="FCY108" s="547"/>
      <c r="FCZ108" s="547"/>
      <c r="FDA108" s="547"/>
      <c r="FDB108" s="547"/>
      <c r="FDC108" s="547"/>
      <c r="FDD108" s="547"/>
      <c r="FDE108" s="547"/>
      <c r="FDF108" s="547"/>
      <c r="FDG108" s="547"/>
      <c r="FDH108" s="547"/>
      <c r="FDI108" s="548"/>
      <c r="FDJ108" s="547"/>
      <c r="FDK108" s="547"/>
      <c r="FDL108" s="547"/>
      <c r="FDM108" s="547"/>
      <c r="FDN108" s="547"/>
      <c r="FDO108" s="547"/>
      <c r="FDP108" s="547"/>
      <c r="FDQ108" s="547"/>
      <c r="FDR108" s="547"/>
      <c r="FDS108" s="547"/>
      <c r="FDT108" s="547"/>
      <c r="FDU108" s="547"/>
      <c r="FDV108" s="547"/>
      <c r="FDW108" s="547"/>
      <c r="FDX108" s="547"/>
      <c r="FDY108" s="548"/>
      <c r="FDZ108" s="547"/>
      <c r="FEA108" s="547"/>
      <c r="FEB108" s="547"/>
      <c r="FEC108" s="547"/>
      <c r="FED108" s="547"/>
      <c r="FEE108" s="547"/>
      <c r="FEF108" s="547"/>
      <c r="FEG108" s="547"/>
      <c r="FEH108" s="547"/>
      <c r="FEI108" s="547"/>
      <c r="FEJ108" s="547"/>
      <c r="FEK108" s="547"/>
      <c r="FEL108" s="547"/>
      <c r="FEM108" s="547"/>
      <c r="FEN108" s="547"/>
      <c r="FEO108" s="548"/>
      <c r="FEP108" s="547"/>
      <c r="FEQ108" s="547"/>
      <c r="FER108" s="547"/>
      <c r="FES108" s="547"/>
      <c r="FET108" s="547"/>
      <c r="FEU108" s="547"/>
      <c r="FEV108" s="547"/>
      <c r="FEW108" s="547"/>
      <c r="FEX108" s="547"/>
      <c r="FEY108" s="547"/>
      <c r="FEZ108" s="547"/>
      <c r="FFA108" s="547"/>
      <c r="FFB108" s="547"/>
      <c r="FFC108" s="547"/>
      <c r="FFD108" s="547"/>
      <c r="FFE108" s="548"/>
      <c r="FFF108" s="547"/>
      <c r="FFG108" s="547"/>
      <c r="FFH108" s="547"/>
      <c r="FFI108" s="547"/>
      <c r="FFJ108" s="547"/>
      <c r="FFK108" s="547"/>
      <c r="FFL108" s="547"/>
      <c r="FFM108" s="547"/>
      <c r="FFN108" s="547"/>
      <c r="FFO108" s="547"/>
      <c r="FFP108" s="547"/>
      <c r="FFQ108" s="547"/>
      <c r="FFR108" s="547"/>
      <c r="FFS108" s="547"/>
      <c r="FFT108" s="547"/>
      <c r="FFU108" s="548"/>
      <c r="FFV108" s="547"/>
      <c r="FFW108" s="547"/>
      <c r="FFX108" s="547"/>
      <c r="FFY108" s="547"/>
      <c r="FFZ108" s="547"/>
      <c r="FGA108" s="547"/>
      <c r="FGB108" s="547"/>
      <c r="FGC108" s="547"/>
      <c r="FGD108" s="547"/>
      <c r="FGE108" s="547"/>
      <c r="FGF108" s="547"/>
      <c r="FGG108" s="547"/>
      <c r="FGH108" s="547"/>
      <c r="FGI108" s="547"/>
      <c r="FGJ108" s="547"/>
      <c r="FGK108" s="548"/>
      <c r="FGL108" s="547"/>
      <c r="FGM108" s="547"/>
      <c r="FGN108" s="547"/>
      <c r="FGO108" s="547"/>
      <c r="FGP108" s="547"/>
      <c r="FGQ108" s="547"/>
      <c r="FGR108" s="547"/>
      <c r="FGS108" s="547"/>
      <c r="FGT108" s="547"/>
      <c r="FGU108" s="547"/>
      <c r="FGV108" s="547"/>
      <c r="FGW108" s="547"/>
      <c r="FGX108" s="547"/>
      <c r="FGY108" s="547"/>
      <c r="FGZ108" s="547"/>
      <c r="FHA108" s="548"/>
      <c r="FHB108" s="547"/>
      <c r="FHC108" s="547"/>
      <c r="FHD108" s="547"/>
      <c r="FHE108" s="547"/>
      <c r="FHF108" s="547"/>
      <c r="FHG108" s="547"/>
      <c r="FHH108" s="547"/>
      <c r="FHI108" s="547"/>
      <c r="FHJ108" s="547"/>
      <c r="FHK108" s="547"/>
      <c r="FHL108" s="547"/>
      <c r="FHM108" s="547"/>
      <c r="FHN108" s="547"/>
      <c r="FHO108" s="547"/>
      <c r="FHP108" s="547"/>
      <c r="FHQ108" s="548"/>
      <c r="FHR108" s="547"/>
      <c r="FHS108" s="547"/>
      <c r="FHT108" s="547"/>
      <c r="FHU108" s="547"/>
      <c r="FHV108" s="547"/>
      <c r="FHW108" s="547"/>
      <c r="FHX108" s="547"/>
      <c r="FHY108" s="547"/>
      <c r="FHZ108" s="547"/>
      <c r="FIA108" s="547"/>
      <c r="FIB108" s="547"/>
      <c r="FIC108" s="547"/>
      <c r="FID108" s="547"/>
      <c r="FIE108" s="547"/>
      <c r="FIF108" s="547"/>
      <c r="FIG108" s="548"/>
      <c r="FIH108" s="547"/>
      <c r="FII108" s="547"/>
      <c r="FIJ108" s="547"/>
      <c r="FIK108" s="547"/>
      <c r="FIL108" s="547"/>
      <c r="FIM108" s="547"/>
      <c r="FIN108" s="547"/>
      <c r="FIO108" s="547"/>
      <c r="FIP108" s="547"/>
      <c r="FIQ108" s="547"/>
      <c r="FIR108" s="547"/>
      <c r="FIS108" s="547"/>
      <c r="FIT108" s="547"/>
      <c r="FIU108" s="547"/>
      <c r="FIV108" s="547"/>
      <c r="FIW108" s="548"/>
      <c r="FIX108" s="547"/>
      <c r="FIY108" s="547"/>
      <c r="FIZ108" s="547"/>
      <c r="FJA108" s="547"/>
      <c r="FJB108" s="547"/>
      <c r="FJC108" s="547"/>
      <c r="FJD108" s="547"/>
      <c r="FJE108" s="547"/>
      <c r="FJF108" s="547"/>
      <c r="FJG108" s="547"/>
      <c r="FJH108" s="547"/>
      <c r="FJI108" s="547"/>
      <c r="FJJ108" s="547"/>
      <c r="FJK108" s="547"/>
      <c r="FJL108" s="547"/>
      <c r="FJM108" s="548"/>
      <c r="FJN108" s="547"/>
      <c r="FJO108" s="547"/>
      <c r="FJP108" s="547"/>
      <c r="FJQ108" s="547"/>
      <c r="FJR108" s="547"/>
      <c r="FJS108" s="547"/>
      <c r="FJT108" s="547"/>
      <c r="FJU108" s="547"/>
      <c r="FJV108" s="547"/>
      <c r="FJW108" s="547"/>
      <c r="FJX108" s="547"/>
      <c r="FJY108" s="547"/>
      <c r="FJZ108" s="547"/>
      <c r="FKA108" s="547"/>
      <c r="FKB108" s="547"/>
      <c r="FKC108" s="548"/>
      <c r="FKD108" s="547"/>
      <c r="FKE108" s="547"/>
      <c r="FKF108" s="547"/>
      <c r="FKG108" s="547"/>
      <c r="FKH108" s="547"/>
      <c r="FKI108" s="547"/>
      <c r="FKJ108" s="547"/>
      <c r="FKK108" s="547"/>
      <c r="FKL108" s="547"/>
      <c r="FKM108" s="547"/>
      <c r="FKN108" s="547"/>
      <c r="FKO108" s="547"/>
      <c r="FKP108" s="547"/>
      <c r="FKQ108" s="547"/>
      <c r="FKR108" s="547"/>
      <c r="FKS108" s="548"/>
      <c r="FKT108" s="547"/>
      <c r="FKU108" s="547"/>
      <c r="FKV108" s="547"/>
      <c r="FKW108" s="547"/>
      <c r="FKX108" s="547"/>
      <c r="FKY108" s="547"/>
      <c r="FKZ108" s="547"/>
      <c r="FLA108" s="547"/>
      <c r="FLB108" s="547"/>
      <c r="FLC108" s="547"/>
      <c r="FLD108" s="547"/>
      <c r="FLE108" s="547"/>
      <c r="FLF108" s="547"/>
      <c r="FLG108" s="547"/>
      <c r="FLH108" s="547"/>
      <c r="FLI108" s="548"/>
      <c r="FLJ108" s="547"/>
      <c r="FLK108" s="547"/>
      <c r="FLL108" s="547"/>
      <c r="FLM108" s="547"/>
      <c r="FLN108" s="547"/>
      <c r="FLO108" s="547"/>
      <c r="FLP108" s="547"/>
      <c r="FLQ108" s="547"/>
      <c r="FLR108" s="547"/>
      <c r="FLS108" s="547"/>
      <c r="FLT108" s="547"/>
      <c r="FLU108" s="547"/>
      <c r="FLV108" s="547"/>
      <c r="FLW108" s="547"/>
      <c r="FLX108" s="547"/>
      <c r="FLY108" s="548"/>
      <c r="FLZ108" s="547"/>
      <c r="FMA108" s="547"/>
      <c r="FMB108" s="547"/>
      <c r="FMC108" s="547"/>
      <c r="FMD108" s="547"/>
      <c r="FME108" s="547"/>
      <c r="FMF108" s="547"/>
      <c r="FMG108" s="547"/>
      <c r="FMH108" s="547"/>
      <c r="FMI108" s="547"/>
      <c r="FMJ108" s="547"/>
      <c r="FMK108" s="547"/>
      <c r="FML108" s="547"/>
      <c r="FMM108" s="547"/>
      <c r="FMN108" s="547"/>
      <c r="FMO108" s="548"/>
      <c r="FMP108" s="547"/>
      <c r="FMQ108" s="547"/>
      <c r="FMR108" s="547"/>
      <c r="FMS108" s="547"/>
      <c r="FMT108" s="547"/>
      <c r="FMU108" s="547"/>
      <c r="FMV108" s="547"/>
      <c r="FMW108" s="547"/>
      <c r="FMX108" s="547"/>
      <c r="FMY108" s="547"/>
      <c r="FMZ108" s="547"/>
      <c r="FNA108" s="547"/>
      <c r="FNB108" s="547"/>
      <c r="FNC108" s="547"/>
      <c r="FND108" s="547"/>
      <c r="FNE108" s="548"/>
      <c r="FNF108" s="547"/>
      <c r="FNG108" s="547"/>
      <c r="FNH108" s="547"/>
      <c r="FNI108" s="547"/>
      <c r="FNJ108" s="547"/>
      <c r="FNK108" s="547"/>
      <c r="FNL108" s="547"/>
      <c r="FNM108" s="547"/>
      <c r="FNN108" s="547"/>
      <c r="FNO108" s="547"/>
      <c r="FNP108" s="547"/>
      <c r="FNQ108" s="547"/>
      <c r="FNR108" s="547"/>
      <c r="FNS108" s="547"/>
      <c r="FNT108" s="547"/>
      <c r="FNU108" s="548"/>
      <c r="FNV108" s="547"/>
      <c r="FNW108" s="547"/>
      <c r="FNX108" s="547"/>
      <c r="FNY108" s="547"/>
      <c r="FNZ108" s="547"/>
      <c r="FOA108" s="547"/>
      <c r="FOB108" s="547"/>
      <c r="FOC108" s="547"/>
      <c r="FOD108" s="547"/>
      <c r="FOE108" s="547"/>
      <c r="FOF108" s="547"/>
      <c r="FOG108" s="547"/>
      <c r="FOH108" s="547"/>
      <c r="FOI108" s="547"/>
      <c r="FOJ108" s="547"/>
      <c r="FOK108" s="548"/>
      <c r="FOL108" s="547"/>
      <c r="FOM108" s="547"/>
      <c r="FON108" s="547"/>
      <c r="FOO108" s="547"/>
      <c r="FOP108" s="547"/>
      <c r="FOQ108" s="547"/>
      <c r="FOR108" s="547"/>
      <c r="FOS108" s="547"/>
      <c r="FOT108" s="547"/>
      <c r="FOU108" s="547"/>
      <c r="FOV108" s="547"/>
      <c r="FOW108" s="547"/>
      <c r="FOX108" s="547"/>
      <c r="FOY108" s="547"/>
      <c r="FOZ108" s="547"/>
      <c r="FPA108" s="548"/>
      <c r="FPB108" s="547"/>
      <c r="FPC108" s="547"/>
      <c r="FPD108" s="547"/>
      <c r="FPE108" s="547"/>
      <c r="FPF108" s="547"/>
      <c r="FPG108" s="547"/>
      <c r="FPH108" s="547"/>
      <c r="FPI108" s="547"/>
      <c r="FPJ108" s="547"/>
      <c r="FPK108" s="547"/>
      <c r="FPL108" s="547"/>
      <c r="FPM108" s="547"/>
      <c r="FPN108" s="547"/>
      <c r="FPO108" s="547"/>
      <c r="FPP108" s="547"/>
      <c r="FPQ108" s="548"/>
      <c r="FPR108" s="547"/>
      <c r="FPS108" s="547"/>
      <c r="FPT108" s="547"/>
      <c r="FPU108" s="547"/>
      <c r="FPV108" s="547"/>
      <c r="FPW108" s="547"/>
      <c r="FPX108" s="547"/>
      <c r="FPY108" s="547"/>
      <c r="FPZ108" s="547"/>
      <c r="FQA108" s="547"/>
      <c r="FQB108" s="547"/>
      <c r="FQC108" s="547"/>
      <c r="FQD108" s="547"/>
      <c r="FQE108" s="547"/>
      <c r="FQF108" s="547"/>
      <c r="FQG108" s="548"/>
      <c r="FQH108" s="547"/>
      <c r="FQI108" s="547"/>
      <c r="FQJ108" s="547"/>
      <c r="FQK108" s="547"/>
      <c r="FQL108" s="547"/>
      <c r="FQM108" s="547"/>
      <c r="FQN108" s="547"/>
      <c r="FQO108" s="547"/>
      <c r="FQP108" s="547"/>
      <c r="FQQ108" s="547"/>
      <c r="FQR108" s="547"/>
      <c r="FQS108" s="547"/>
      <c r="FQT108" s="547"/>
      <c r="FQU108" s="547"/>
      <c r="FQV108" s="547"/>
      <c r="FQW108" s="548"/>
      <c r="FQX108" s="547"/>
      <c r="FQY108" s="547"/>
      <c r="FQZ108" s="547"/>
      <c r="FRA108" s="547"/>
      <c r="FRB108" s="547"/>
      <c r="FRC108" s="547"/>
      <c r="FRD108" s="547"/>
      <c r="FRE108" s="547"/>
      <c r="FRF108" s="547"/>
      <c r="FRG108" s="547"/>
      <c r="FRH108" s="547"/>
      <c r="FRI108" s="547"/>
      <c r="FRJ108" s="547"/>
      <c r="FRK108" s="547"/>
      <c r="FRL108" s="547"/>
      <c r="FRM108" s="548"/>
      <c r="FRN108" s="547"/>
      <c r="FRO108" s="547"/>
      <c r="FRP108" s="547"/>
      <c r="FRQ108" s="547"/>
      <c r="FRR108" s="547"/>
      <c r="FRS108" s="547"/>
      <c r="FRT108" s="547"/>
      <c r="FRU108" s="547"/>
      <c r="FRV108" s="547"/>
      <c r="FRW108" s="547"/>
      <c r="FRX108" s="547"/>
      <c r="FRY108" s="547"/>
      <c r="FRZ108" s="547"/>
      <c r="FSA108" s="547"/>
      <c r="FSB108" s="547"/>
      <c r="FSC108" s="548"/>
      <c r="FSD108" s="547"/>
      <c r="FSE108" s="547"/>
      <c r="FSF108" s="547"/>
      <c r="FSG108" s="547"/>
      <c r="FSH108" s="547"/>
      <c r="FSI108" s="547"/>
      <c r="FSJ108" s="547"/>
      <c r="FSK108" s="547"/>
      <c r="FSL108" s="547"/>
      <c r="FSM108" s="547"/>
      <c r="FSN108" s="547"/>
      <c r="FSO108" s="547"/>
      <c r="FSP108" s="547"/>
      <c r="FSQ108" s="547"/>
      <c r="FSR108" s="547"/>
      <c r="FSS108" s="548"/>
      <c r="FST108" s="547"/>
      <c r="FSU108" s="547"/>
      <c r="FSV108" s="547"/>
      <c r="FSW108" s="547"/>
      <c r="FSX108" s="547"/>
      <c r="FSY108" s="547"/>
      <c r="FSZ108" s="547"/>
      <c r="FTA108" s="547"/>
      <c r="FTB108" s="547"/>
      <c r="FTC108" s="547"/>
      <c r="FTD108" s="547"/>
      <c r="FTE108" s="547"/>
      <c r="FTF108" s="547"/>
      <c r="FTG108" s="547"/>
      <c r="FTH108" s="547"/>
      <c r="FTI108" s="548"/>
      <c r="FTJ108" s="547"/>
      <c r="FTK108" s="547"/>
      <c r="FTL108" s="547"/>
      <c r="FTM108" s="547"/>
      <c r="FTN108" s="547"/>
      <c r="FTO108" s="547"/>
      <c r="FTP108" s="547"/>
      <c r="FTQ108" s="547"/>
      <c r="FTR108" s="547"/>
      <c r="FTS108" s="547"/>
      <c r="FTT108" s="547"/>
      <c r="FTU108" s="547"/>
      <c r="FTV108" s="547"/>
      <c r="FTW108" s="547"/>
      <c r="FTX108" s="547"/>
      <c r="FTY108" s="548"/>
      <c r="FTZ108" s="547"/>
      <c r="FUA108" s="547"/>
      <c r="FUB108" s="547"/>
      <c r="FUC108" s="547"/>
      <c r="FUD108" s="547"/>
      <c r="FUE108" s="547"/>
      <c r="FUF108" s="547"/>
      <c r="FUG108" s="547"/>
      <c r="FUH108" s="547"/>
      <c r="FUI108" s="547"/>
      <c r="FUJ108" s="547"/>
      <c r="FUK108" s="547"/>
      <c r="FUL108" s="547"/>
      <c r="FUM108" s="547"/>
      <c r="FUN108" s="547"/>
      <c r="FUO108" s="548"/>
      <c r="FUP108" s="547"/>
      <c r="FUQ108" s="547"/>
      <c r="FUR108" s="547"/>
      <c r="FUS108" s="547"/>
      <c r="FUT108" s="547"/>
      <c r="FUU108" s="547"/>
      <c r="FUV108" s="547"/>
      <c r="FUW108" s="547"/>
      <c r="FUX108" s="547"/>
      <c r="FUY108" s="547"/>
      <c r="FUZ108" s="547"/>
      <c r="FVA108" s="547"/>
      <c r="FVB108" s="547"/>
      <c r="FVC108" s="547"/>
      <c r="FVD108" s="547"/>
      <c r="FVE108" s="548"/>
      <c r="FVF108" s="547"/>
      <c r="FVG108" s="547"/>
      <c r="FVH108" s="547"/>
      <c r="FVI108" s="547"/>
      <c r="FVJ108" s="547"/>
      <c r="FVK108" s="547"/>
      <c r="FVL108" s="547"/>
      <c r="FVM108" s="547"/>
      <c r="FVN108" s="547"/>
      <c r="FVO108" s="547"/>
      <c r="FVP108" s="547"/>
      <c r="FVQ108" s="547"/>
      <c r="FVR108" s="547"/>
      <c r="FVS108" s="547"/>
      <c r="FVT108" s="547"/>
      <c r="FVU108" s="548"/>
      <c r="FVV108" s="547"/>
      <c r="FVW108" s="547"/>
      <c r="FVX108" s="547"/>
      <c r="FVY108" s="547"/>
      <c r="FVZ108" s="547"/>
      <c r="FWA108" s="547"/>
      <c r="FWB108" s="547"/>
      <c r="FWC108" s="547"/>
      <c r="FWD108" s="547"/>
      <c r="FWE108" s="547"/>
      <c r="FWF108" s="547"/>
      <c r="FWG108" s="547"/>
      <c r="FWH108" s="547"/>
      <c r="FWI108" s="547"/>
      <c r="FWJ108" s="547"/>
      <c r="FWK108" s="548"/>
      <c r="FWL108" s="547"/>
      <c r="FWM108" s="547"/>
      <c r="FWN108" s="547"/>
      <c r="FWO108" s="547"/>
      <c r="FWP108" s="547"/>
      <c r="FWQ108" s="547"/>
      <c r="FWR108" s="547"/>
      <c r="FWS108" s="547"/>
      <c r="FWT108" s="547"/>
      <c r="FWU108" s="547"/>
      <c r="FWV108" s="547"/>
      <c r="FWW108" s="547"/>
      <c r="FWX108" s="547"/>
      <c r="FWY108" s="547"/>
      <c r="FWZ108" s="547"/>
      <c r="FXA108" s="548"/>
      <c r="FXB108" s="547"/>
      <c r="FXC108" s="547"/>
      <c r="FXD108" s="547"/>
      <c r="FXE108" s="547"/>
      <c r="FXF108" s="547"/>
      <c r="FXG108" s="547"/>
      <c r="FXH108" s="547"/>
      <c r="FXI108" s="547"/>
      <c r="FXJ108" s="547"/>
      <c r="FXK108" s="547"/>
      <c r="FXL108" s="547"/>
      <c r="FXM108" s="547"/>
      <c r="FXN108" s="547"/>
      <c r="FXO108" s="547"/>
      <c r="FXP108" s="547"/>
      <c r="FXQ108" s="548"/>
      <c r="FXR108" s="547"/>
      <c r="FXS108" s="547"/>
      <c r="FXT108" s="547"/>
      <c r="FXU108" s="547"/>
      <c r="FXV108" s="547"/>
      <c r="FXW108" s="547"/>
      <c r="FXX108" s="547"/>
      <c r="FXY108" s="547"/>
      <c r="FXZ108" s="547"/>
      <c r="FYA108" s="547"/>
      <c r="FYB108" s="547"/>
      <c r="FYC108" s="547"/>
      <c r="FYD108" s="547"/>
      <c r="FYE108" s="547"/>
      <c r="FYF108" s="547"/>
      <c r="FYG108" s="548"/>
      <c r="FYH108" s="547"/>
      <c r="FYI108" s="547"/>
      <c r="FYJ108" s="547"/>
      <c r="FYK108" s="547"/>
      <c r="FYL108" s="547"/>
      <c r="FYM108" s="547"/>
      <c r="FYN108" s="547"/>
      <c r="FYO108" s="547"/>
      <c r="FYP108" s="547"/>
      <c r="FYQ108" s="547"/>
      <c r="FYR108" s="547"/>
      <c r="FYS108" s="547"/>
      <c r="FYT108" s="547"/>
      <c r="FYU108" s="547"/>
      <c r="FYV108" s="547"/>
      <c r="FYW108" s="548"/>
      <c r="FYX108" s="547"/>
      <c r="FYY108" s="547"/>
      <c r="FYZ108" s="547"/>
      <c r="FZA108" s="547"/>
      <c r="FZB108" s="547"/>
      <c r="FZC108" s="547"/>
      <c r="FZD108" s="547"/>
      <c r="FZE108" s="547"/>
      <c r="FZF108" s="547"/>
      <c r="FZG108" s="547"/>
      <c r="FZH108" s="547"/>
      <c r="FZI108" s="547"/>
      <c r="FZJ108" s="547"/>
      <c r="FZK108" s="547"/>
      <c r="FZL108" s="547"/>
      <c r="FZM108" s="548"/>
      <c r="FZN108" s="547"/>
      <c r="FZO108" s="547"/>
      <c r="FZP108" s="547"/>
      <c r="FZQ108" s="547"/>
      <c r="FZR108" s="547"/>
      <c r="FZS108" s="547"/>
      <c r="FZT108" s="547"/>
      <c r="FZU108" s="547"/>
      <c r="FZV108" s="547"/>
      <c r="FZW108" s="547"/>
      <c r="FZX108" s="547"/>
      <c r="FZY108" s="547"/>
      <c r="FZZ108" s="547"/>
      <c r="GAA108" s="547"/>
      <c r="GAB108" s="547"/>
      <c r="GAC108" s="548"/>
      <c r="GAD108" s="547"/>
      <c r="GAE108" s="547"/>
      <c r="GAF108" s="547"/>
      <c r="GAG108" s="547"/>
      <c r="GAH108" s="547"/>
      <c r="GAI108" s="547"/>
      <c r="GAJ108" s="547"/>
      <c r="GAK108" s="547"/>
      <c r="GAL108" s="547"/>
      <c r="GAM108" s="547"/>
      <c r="GAN108" s="547"/>
      <c r="GAO108" s="547"/>
      <c r="GAP108" s="547"/>
      <c r="GAQ108" s="547"/>
      <c r="GAR108" s="547"/>
      <c r="GAS108" s="548"/>
      <c r="GAT108" s="547"/>
      <c r="GAU108" s="547"/>
      <c r="GAV108" s="547"/>
      <c r="GAW108" s="547"/>
      <c r="GAX108" s="547"/>
      <c r="GAY108" s="547"/>
      <c r="GAZ108" s="547"/>
      <c r="GBA108" s="547"/>
      <c r="GBB108" s="547"/>
      <c r="GBC108" s="547"/>
      <c r="GBD108" s="547"/>
      <c r="GBE108" s="547"/>
      <c r="GBF108" s="547"/>
      <c r="GBG108" s="547"/>
      <c r="GBH108" s="547"/>
      <c r="GBI108" s="548"/>
      <c r="GBJ108" s="547"/>
      <c r="GBK108" s="547"/>
      <c r="GBL108" s="547"/>
      <c r="GBM108" s="547"/>
      <c r="GBN108" s="547"/>
      <c r="GBO108" s="547"/>
      <c r="GBP108" s="547"/>
      <c r="GBQ108" s="547"/>
      <c r="GBR108" s="547"/>
      <c r="GBS108" s="547"/>
      <c r="GBT108" s="547"/>
      <c r="GBU108" s="547"/>
      <c r="GBV108" s="547"/>
      <c r="GBW108" s="547"/>
      <c r="GBX108" s="547"/>
      <c r="GBY108" s="548"/>
      <c r="GBZ108" s="547"/>
      <c r="GCA108" s="547"/>
      <c r="GCB108" s="547"/>
      <c r="GCC108" s="547"/>
      <c r="GCD108" s="547"/>
      <c r="GCE108" s="547"/>
      <c r="GCF108" s="547"/>
      <c r="GCG108" s="547"/>
      <c r="GCH108" s="547"/>
      <c r="GCI108" s="547"/>
      <c r="GCJ108" s="547"/>
      <c r="GCK108" s="547"/>
      <c r="GCL108" s="547"/>
      <c r="GCM108" s="547"/>
      <c r="GCN108" s="547"/>
      <c r="GCO108" s="548"/>
      <c r="GCP108" s="547"/>
      <c r="GCQ108" s="547"/>
      <c r="GCR108" s="547"/>
      <c r="GCS108" s="547"/>
      <c r="GCT108" s="547"/>
      <c r="GCU108" s="547"/>
      <c r="GCV108" s="547"/>
      <c r="GCW108" s="547"/>
      <c r="GCX108" s="547"/>
      <c r="GCY108" s="547"/>
      <c r="GCZ108" s="547"/>
      <c r="GDA108" s="547"/>
      <c r="GDB108" s="547"/>
      <c r="GDC108" s="547"/>
      <c r="GDD108" s="547"/>
      <c r="GDE108" s="548"/>
      <c r="GDF108" s="547"/>
      <c r="GDG108" s="547"/>
      <c r="GDH108" s="547"/>
      <c r="GDI108" s="547"/>
      <c r="GDJ108" s="547"/>
      <c r="GDK108" s="547"/>
      <c r="GDL108" s="547"/>
      <c r="GDM108" s="547"/>
      <c r="GDN108" s="547"/>
      <c r="GDO108" s="547"/>
      <c r="GDP108" s="547"/>
      <c r="GDQ108" s="547"/>
      <c r="GDR108" s="547"/>
      <c r="GDS108" s="547"/>
      <c r="GDT108" s="547"/>
      <c r="GDU108" s="548"/>
      <c r="GDV108" s="547"/>
      <c r="GDW108" s="547"/>
      <c r="GDX108" s="547"/>
      <c r="GDY108" s="547"/>
      <c r="GDZ108" s="547"/>
      <c r="GEA108" s="547"/>
      <c r="GEB108" s="547"/>
      <c r="GEC108" s="547"/>
      <c r="GED108" s="547"/>
      <c r="GEE108" s="547"/>
      <c r="GEF108" s="547"/>
      <c r="GEG108" s="547"/>
      <c r="GEH108" s="547"/>
      <c r="GEI108" s="547"/>
      <c r="GEJ108" s="547"/>
      <c r="GEK108" s="548"/>
      <c r="GEL108" s="547"/>
      <c r="GEM108" s="547"/>
      <c r="GEN108" s="547"/>
      <c r="GEO108" s="547"/>
      <c r="GEP108" s="547"/>
      <c r="GEQ108" s="547"/>
      <c r="GER108" s="547"/>
      <c r="GES108" s="547"/>
      <c r="GET108" s="547"/>
      <c r="GEU108" s="547"/>
      <c r="GEV108" s="547"/>
      <c r="GEW108" s="547"/>
      <c r="GEX108" s="547"/>
      <c r="GEY108" s="547"/>
      <c r="GEZ108" s="547"/>
      <c r="GFA108" s="548"/>
      <c r="GFB108" s="547"/>
      <c r="GFC108" s="547"/>
      <c r="GFD108" s="547"/>
      <c r="GFE108" s="547"/>
      <c r="GFF108" s="547"/>
      <c r="GFG108" s="547"/>
      <c r="GFH108" s="547"/>
      <c r="GFI108" s="547"/>
      <c r="GFJ108" s="547"/>
      <c r="GFK108" s="547"/>
      <c r="GFL108" s="547"/>
      <c r="GFM108" s="547"/>
      <c r="GFN108" s="547"/>
      <c r="GFO108" s="547"/>
      <c r="GFP108" s="547"/>
      <c r="GFQ108" s="548"/>
      <c r="GFR108" s="547"/>
      <c r="GFS108" s="547"/>
      <c r="GFT108" s="547"/>
      <c r="GFU108" s="547"/>
      <c r="GFV108" s="547"/>
      <c r="GFW108" s="547"/>
      <c r="GFX108" s="547"/>
      <c r="GFY108" s="547"/>
      <c r="GFZ108" s="547"/>
      <c r="GGA108" s="547"/>
      <c r="GGB108" s="547"/>
      <c r="GGC108" s="547"/>
      <c r="GGD108" s="547"/>
      <c r="GGE108" s="547"/>
      <c r="GGF108" s="547"/>
      <c r="GGG108" s="548"/>
      <c r="GGH108" s="547"/>
      <c r="GGI108" s="547"/>
      <c r="GGJ108" s="547"/>
      <c r="GGK108" s="547"/>
      <c r="GGL108" s="547"/>
      <c r="GGM108" s="547"/>
      <c r="GGN108" s="547"/>
      <c r="GGO108" s="547"/>
      <c r="GGP108" s="547"/>
      <c r="GGQ108" s="547"/>
      <c r="GGR108" s="547"/>
      <c r="GGS108" s="547"/>
      <c r="GGT108" s="547"/>
      <c r="GGU108" s="547"/>
      <c r="GGV108" s="547"/>
      <c r="GGW108" s="548"/>
      <c r="GGX108" s="547"/>
      <c r="GGY108" s="547"/>
      <c r="GGZ108" s="547"/>
      <c r="GHA108" s="547"/>
      <c r="GHB108" s="547"/>
      <c r="GHC108" s="547"/>
      <c r="GHD108" s="547"/>
      <c r="GHE108" s="547"/>
      <c r="GHF108" s="547"/>
      <c r="GHG108" s="547"/>
      <c r="GHH108" s="547"/>
      <c r="GHI108" s="547"/>
      <c r="GHJ108" s="547"/>
      <c r="GHK108" s="547"/>
      <c r="GHL108" s="547"/>
      <c r="GHM108" s="548"/>
      <c r="GHN108" s="547"/>
      <c r="GHO108" s="547"/>
      <c r="GHP108" s="547"/>
      <c r="GHQ108" s="547"/>
      <c r="GHR108" s="547"/>
      <c r="GHS108" s="547"/>
      <c r="GHT108" s="547"/>
      <c r="GHU108" s="547"/>
      <c r="GHV108" s="547"/>
      <c r="GHW108" s="547"/>
      <c r="GHX108" s="547"/>
      <c r="GHY108" s="547"/>
      <c r="GHZ108" s="547"/>
      <c r="GIA108" s="547"/>
      <c r="GIB108" s="547"/>
      <c r="GIC108" s="548"/>
      <c r="GID108" s="547"/>
      <c r="GIE108" s="547"/>
      <c r="GIF108" s="547"/>
      <c r="GIG108" s="547"/>
      <c r="GIH108" s="547"/>
      <c r="GII108" s="547"/>
      <c r="GIJ108" s="547"/>
      <c r="GIK108" s="547"/>
      <c r="GIL108" s="547"/>
      <c r="GIM108" s="547"/>
      <c r="GIN108" s="547"/>
      <c r="GIO108" s="547"/>
      <c r="GIP108" s="547"/>
      <c r="GIQ108" s="547"/>
      <c r="GIR108" s="547"/>
      <c r="GIS108" s="548"/>
      <c r="GIT108" s="547"/>
      <c r="GIU108" s="547"/>
      <c r="GIV108" s="547"/>
      <c r="GIW108" s="547"/>
      <c r="GIX108" s="547"/>
      <c r="GIY108" s="547"/>
      <c r="GIZ108" s="547"/>
      <c r="GJA108" s="547"/>
      <c r="GJB108" s="547"/>
      <c r="GJC108" s="547"/>
      <c r="GJD108" s="547"/>
      <c r="GJE108" s="547"/>
      <c r="GJF108" s="547"/>
      <c r="GJG108" s="547"/>
      <c r="GJH108" s="547"/>
      <c r="GJI108" s="548"/>
      <c r="GJJ108" s="547"/>
      <c r="GJK108" s="547"/>
      <c r="GJL108" s="547"/>
      <c r="GJM108" s="547"/>
      <c r="GJN108" s="547"/>
      <c r="GJO108" s="547"/>
      <c r="GJP108" s="547"/>
      <c r="GJQ108" s="547"/>
      <c r="GJR108" s="547"/>
      <c r="GJS108" s="547"/>
      <c r="GJT108" s="547"/>
      <c r="GJU108" s="547"/>
      <c r="GJV108" s="547"/>
      <c r="GJW108" s="547"/>
      <c r="GJX108" s="547"/>
      <c r="GJY108" s="548"/>
      <c r="GJZ108" s="547"/>
      <c r="GKA108" s="547"/>
      <c r="GKB108" s="547"/>
      <c r="GKC108" s="547"/>
      <c r="GKD108" s="547"/>
      <c r="GKE108" s="547"/>
      <c r="GKF108" s="547"/>
      <c r="GKG108" s="547"/>
      <c r="GKH108" s="547"/>
      <c r="GKI108" s="547"/>
      <c r="GKJ108" s="547"/>
      <c r="GKK108" s="547"/>
      <c r="GKL108" s="547"/>
      <c r="GKM108" s="547"/>
      <c r="GKN108" s="547"/>
      <c r="GKO108" s="548"/>
      <c r="GKP108" s="547"/>
      <c r="GKQ108" s="547"/>
      <c r="GKR108" s="547"/>
      <c r="GKS108" s="547"/>
      <c r="GKT108" s="547"/>
      <c r="GKU108" s="547"/>
      <c r="GKV108" s="547"/>
      <c r="GKW108" s="547"/>
      <c r="GKX108" s="547"/>
      <c r="GKY108" s="547"/>
      <c r="GKZ108" s="547"/>
      <c r="GLA108" s="547"/>
      <c r="GLB108" s="547"/>
      <c r="GLC108" s="547"/>
      <c r="GLD108" s="547"/>
      <c r="GLE108" s="548"/>
      <c r="GLF108" s="547"/>
      <c r="GLG108" s="547"/>
      <c r="GLH108" s="547"/>
      <c r="GLI108" s="547"/>
      <c r="GLJ108" s="547"/>
      <c r="GLK108" s="547"/>
      <c r="GLL108" s="547"/>
      <c r="GLM108" s="547"/>
      <c r="GLN108" s="547"/>
      <c r="GLO108" s="547"/>
      <c r="GLP108" s="547"/>
      <c r="GLQ108" s="547"/>
      <c r="GLR108" s="547"/>
      <c r="GLS108" s="547"/>
      <c r="GLT108" s="547"/>
      <c r="GLU108" s="548"/>
      <c r="GLV108" s="547"/>
      <c r="GLW108" s="547"/>
      <c r="GLX108" s="547"/>
      <c r="GLY108" s="547"/>
      <c r="GLZ108" s="547"/>
      <c r="GMA108" s="547"/>
      <c r="GMB108" s="547"/>
      <c r="GMC108" s="547"/>
      <c r="GMD108" s="547"/>
      <c r="GME108" s="547"/>
      <c r="GMF108" s="547"/>
      <c r="GMG108" s="547"/>
      <c r="GMH108" s="547"/>
      <c r="GMI108" s="547"/>
      <c r="GMJ108" s="547"/>
      <c r="GMK108" s="548"/>
      <c r="GML108" s="547"/>
      <c r="GMM108" s="547"/>
      <c r="GMN108" s="547"/>
      <c r="GMO108" s="547"/>
      <c r="GMP108" s="547"/>
      <c r="GMQ108" s="547"/>
      <c r="GMR108" s="547"/>
      <c r="GMS108" s="547"/>
      <c r="GMT108" s="547"/>
      <c r="GMU108" s="547"/>
      <c r="GMV108" s="547"/>
      <c r="GMW108" s="547"/>
      <c r="GMX108" s="547"/>
      <c r="GMY108" s="547"/>
      <c r="GMZ108" s="547"/>
      <c r="GNA108" s="548"/>
      <c r="GNB108" s="547"/>
      <c r="GNC108" s="547"/>
      <c r="GND108" s="547"/>
      <c r="GNE108" s="547"/>
      <c r="GNF108" s="547"/>
      <c r="GNG108" s="547"/>
      <c r="GNH108" s="547"/>
      <c r="GNI108" s="547"/>
      <c r="GNJ108" s="547"/>
      <c r="GNK108" s="547"/>
      <c r="GNL108" s="547"/>
      <c r="GNM108" s="547"/>
      <c r="GNN108" s="547"/>
      <c r="GNO108" s="547"/>
      <c r="GNP108" s="547"/>
      <c r="GNQ108" s="548"/>
      <c r="GNR108" s="547"/>
      <c r="GNS108" s="547"/>
      <c r="GNT108" s="547"/>
      <c r="GNU108" s="547"/>
      <c r="GNV108" s="547"/>
      <c r="GNW108" s="547"/>
      <c r="GNX108" s="547"/>
      <c r="GNY108" s="547"/>
      <c r="GNZ108" s="547"/>
      <c r="GOA108" s="547"/>
      <c r="GOB108" s="547"/>
      <c r="GOC108" s="547"/>
      <c r="GOD108" s="547"/>
      <c r="GOE108" s="547"/>
      <c r="GOF108" s="547"/>
      <c r="GOG108" s="548"/>
      <c r="GOH108" s="547"/>
      <c r="GOI108" s="547"/>
      <c r="GOJ108" s="547"/>
      <c r="GOK108" s="547"/>
      <c r="GOL108" s="547"/>
      <c r="GOM108" s="547"/>
      <c r="GON108" s="547"/>
      <c r="GOO108" s="547"/>
      <c r="GOP108" s="547"/>
      <c r="GOQ108" s="547"/>
      <c r="GOR108" s="547"/>
      <c r="GOS108" s="547"/>
      <c r="GOT108" s="547"/>
      <c r="GOU108" s="547"/>
      <c r="GOV108" s="547"/>
      <c r="GOW108" s="548"/>
      <c r="GOX108" s="547"/>
      <c r="GOY108" s="547"/>
      <c r="GOZ108" s="547"/>
      <c r="GPA108" s="547"/>
      <c r="GPB108" s="547"/>
      <c r="GPC108" s="547"/>
      <c r="GPD108" s="547"/>
      <c r="GPE108" s="547"/>
      <c r="GPF108" s="547"/>
      <c r="GPG108" s="547"/>
      <c r="GPH108" s="547"/>
      <c r="GPI108" s="547"/>
      <c r="GPJ108" s="547"/>
      <c r="GPK108" s="547"/>
      <c r="GPL108" s="547"/>
      <c r="GPM108" s="548"/>
      <c r="GPN108" s="547"/>
      <c r="GPO108" s="547"/>
      <c r="GPP108" s="547"/>
      <c r="GPQ108" s="547"/>
      <c r="GPR108" s="547"/>
      <c r="GPS108" s="547"/>
      <c r="GPT108" s="547"/>
      <c r="GPU108" s="547"/>
      <c r="GPV108" s="547"/>
      <c r="GPW108" s="547"/>
      <c r="GPX108" s="547"/>
      <c r="GPY108" s="547"/>
      <c r="GPZ108" s="547"/>
      <c r="GQA108" s="547"/>
      <c r="GQB108" s="547"/>
      <c r="GQC108" s="548"/>
      <c r="GQD108" s="547"/>
      <c r="GQE108" s="547"/>
      <c r="GQF108" s="547"/>
      <c r="GQG108" s="547"/>
      <c r="GQH108" s="547"/>
      <c r="GQI108" s="547"/>
      <c r="GQJ108" s="547"/>
      <c r="GQK108" s="547"/>
      <c r="GQL108" s="547"/>
      <c r="GQM108" s="547"/>
      <c r="GQN108" s="547"/>
      <c r="GQO108" s="547"/>
      <c r="GQP108" s="547"/>
      <c r="GQQ108" s="547"/>
      <c r="GQR108" s="547"/>
      <c r="GQS108" s="548"/>
      <c r="GQT108" s="547"/>
      <c r="GQU108" s="547"/>
      <c r="GQV108" s="547"/>
      <c r="GQW108" s="547"/>
      <c r="GQX108" s="547"/>
      <c r="GQY108" s="547"/>
      <c r="GQZ108" s="547"/>
      <c r="GRA108" s="547"/>
      <c r="GRB108" s="547"/>
      <c r="GRC108" s="547"/>
      <c r="GRD108" s="547"/>
      <c r="GRE108" s="547"/>
      <c r="GRF108" s="547"/>
      <c r="GRG108" s="547"/>
      <c r="GRH108" s="547"/>
      <c r="GRI108" s="548"/>
      <c r="GRJ108" s="547"/>
      <c r="GRK108" s="547"/>
      <c r="GRL108" s="547"/>
      <c r="GRM108" s="547"/>
      <c r="GRN108" s="547"/>
      <c r="GRO108" s="547"/>
      <c r="GRP108" s="547"/>
      <c r="GRQ108" s="547"/>
      <c r="GRR108" s="547"/>
      <c r="GRS108" s="547"/>
      <c r="GRT108" s="547"/>
      <c r="GRU108" s="547"/>
      <c r="GRV108" s="547"/>
      <c r="GRW108" s="547"/>
      <c r="GRX108" s="547"/>
      <c r="GRY108" s="548"/>
      <c r="GRZ108" s="547"/>
      <c r="GSA108" s="547"/>
      <c r="GSB108" s="547"/>
      <c r="GSC108" s="547"/>
      <c r="GSD108" s="547"/>
      <c r="GSE108" s="547"/>
      <c r="GSF108" s="547"/>
      <c r="GSG108" s="547"/>
      <c r="GSH108" s="547"/>
      <c r="GSI108" s="547"/>
      <c r="GSJ108" s="547"/>
      <c r="GSK108" s="547"/>
      <c r="GSL108" s="547"/>
      <c r="GSM108" s="547"/>
      <c r="GSN108" s="547"/>
      <c r="GSO108" s="548"/>
      <c r="GSP108" s="547"/>
      <c r="GSQ108" s="547"/>
      <c r="GSR108" s="547"/>
      <c r="GSS108" s="547"/>
      <c r="GST108" s="547"/>
      <c r="GSU108" s="547"/>
      <c r="GSV108" s="547"/>
      <c r="GSW108" s="547"/>
      <c r="GSX108" s="547"/>
      <c r="GSY108" s="547"/>
      <c r="GSZ108" s="547"/>
      <c r="GTA108" s="547"/>
      <c r="GTB108" s="547"/>
      <c r="GTC108" s="547"/>
      <c r="GTD108" s="547"/>
      <c r="GTE108" s="548"/>
      <c r="GTF108" s="547"/>
      <c r="GTG108" s="547"/>
      <c r="GTH108" s="547"/>
      <c r="GTI108" s="547"/>
      <c r="GTJ108" s="547"/>
      <c r="GTK108" s="547"/>
      <c r="GTL108" s="547"/>
      <c r="GTM108" s="547"/>
      <c r="GTN108" s="547"/>
      <c r="GTO108" s="547"/>
      <c r="GTP108" s="547"/>
      <c r="GTQ108" s="547"/>
      <c r="GTR108" s="547"/>
      <c r="GTS108" s="547"/>
      <c r="GTT108" s="547"/>
      <c r="GTU108" s="548"/>
      <c r="GTV108" s="547"/>
      <c r="GTW108" s="547"/>
      <c r="GTX108" s="547"/>
      <c r="GTY108" s="547"/>
      <c r="GTZ108" s="547"/>
      <c r="GUA108" s="547"/>
      <c r="GUB108" s="547"/>
      <c r="GUC108" s="547"/>
      <c r="GUD108" s="547"/>
      <c r="GUE108" s="547"/>
      <c r="GUF108" s="547"/>
      <c r="GUG108" s="547"/>
      <c r="GUH108" s="547"/>
      <c r="GUI108" s="547"/>
      <c r="GUJ108" s="547"/>
      <c r="GUK108" s="548"/>
      <c r="GUL108" s="547"/>
      <c r="GUM108" s="547"/>
      <c r="GUN108" s="547"/>
      <c r="GUO108" s="547"/>
      <c r="GUP108" s="547"/>
      <c r="GUQ108" s="547"/>
      <c r="GUR108" s="547"/>
      <c r="GUS108" s="547"/>
      <c r="GUT108" s="547"/>
      <c r="GUU108" s="547"/>
      <c r="GUV108" s="547"/>
      <c r="GUW108" s="547"/>
      <c r="GUX108" s="547"/>
      <c r="GUY108" s="547"/>
      <c r="GUZ108" s="547"/>
      <c r="GVA108" s="548"/>
      <c r="GVB108" s="547"/>
      <c r="GVC108" s="547"/>
      <c r="GVD108" s="547"/>
      <c r="GVE108" s="547"/>
      <c r="GVF108" s="547"/>
      <c r="GVG108" s="547"/>
      <c r="GVH108" s="547"/>
      <c r="GVI108" s="547"/>
      <c r="GVJ108" s="547"/>
      <c r="GVK108" s="547"/>
      <c r="GVL108" s="547"/>
      <c r="GVM108" s="547"/>
      <c r="GVN108" s="547"/>
      <c r="GVO108" s="547"/>
      <c r="GVP108" s="547"/>
      <c r="GVQ108" s="548"/>
      <c r="GVR108" s="547"/>
      <c r="GVS108" s="547"/>
      <c r="GVT108" s="547"/>
      <c r="GVU108" s="547"/>
      <c r="GVV108" s="547"/>
      <c r="GVW108" s="547"/>
      <c r="GVX108" s="547"/>
      <c r="GVY108" s="547"/>
      <c r="GVZ108" s="547"/>
      <c r="GWA108" s="547"/>
      <c r="GWB108" s="547"/>
      <c r="GWC108" s="547"/>
      <c r="GWD108" s="547"/>
      <c r="GWE108" s="547"/>
      <c r="GWF108" s="547"/>
      <c r="GWG108" s="548"/>
      <c r="GWH108" s="547"/>
      <c r="GWI108" s="547"/>
      <c r="GWJ108" s="547"/>
      <c r="GWK108" s="547"/>
      <c r="GWL108" s="547"/>
      <c r="GWM108" s="547"/>
      <c r="GWN108" s="547"/>
      <c r="GWO108" s="547"/>
      <c r="GWP108" s="547"/>
      <c r="GWQ108" s="547"/>
      <c r="GWR108" s="547"/>
      <c r="GWS108" s="547"/>
      <c r="GWT108" s="547"/>
      <c r="GWU108" s="547"/>
      <c r="GWV108" s="547"/>
      <c r="GWW108" s="548"/>
      <c r="GWX108" s="547"/>
      <c r="GWY108" s="547"/>
      <c r="GWZ108" s="547"/>
      <c r="GXA108" s="547"/>
      <c r="GXB108" s="547"/>
      <c r="GXC108" s="547"/>
      <c r="GXD108" s="547"/>
      <c r="GXE108" s="547"/>
      <c r="GXF108" s="547"/>
      <c r="GXG108" s="547"/>
      <c r="GXH108" s="547"/>
      <c r="GXI108" s="547"/>
      <c r="GXJ108" s="547"/>
      <c r="GXK108" s="547"/>
      <c r="GXL108" s="547"/>
      <c r="GXM108" s="548"/>
      <c r="GXN108" s="547"/>
      <c r="GXO108" s="547"/>
      <c r="GXP108" s="547"/>
      <c r="GXQ108" s="547"/>
      <c r="GXR108" s="547"/>
      <c r="GXS108" s="547"/>
      <c r="GXT108" s="547"/>
      <c r="GXU108" s="547"/>
      <c r="GXV108" s="547"/>
      <c r="GXW108" s="547"/>
      <c r="GXX108" s="547"/>
      <c r="GXY108" s="547"/>
      <c r="GXZ108" s="547"/>
      <c r="GYA108" s="547"/>
      <c r="GYB108" s="547"/>
      <c r="GYC108" s="548"/>
      <c r="GYD108" s="547"/>
      <c r="GYE108" s="547"/>
      <c r="GYF108" s="547"/>
      <c r="GYG108" s="547"/>
      <c r="GYH108" s="547"/>
      <c r="GYI108" s="547"/>
      <c r="GYJ108" s="547"/>
      <c r="GYK108" s="547"/>
      <c r="GYL108" s="547"/>
      <c r="GYM108" s="547"/>
      <c r="GYN108" s="547"/>
      <c r="GYO108" s="547"/>
      <c r="GYP108" s="547"/>
      <c r="GYQ108" s="547"/>
      <c r="GYR108" s="547"/>
      <c r="GYS108" s="548"/>
      <c r="GYT108" s="547"/>
      <c r="GYU108" s="547"/>
      <c r="GYV108" s="547"/>
      <c r="GYW108" s="547"/>
      <c r="GYX108" s="547"/>
      <c r="GYY108" s="547"/>
      <c r="GYZ108" s="547"/>
      <c r="GZA108" s="547"/>
      <c r="GZB108" s="547"/>
      <c r="GZC108" s="547"/>
      <c r="GZD108" s="547"/>
      <c r="GZE108" s="547"/>
      <c r="GZF108" s="547"/>
      <c r="GZG108" s="547"/>
      <c r="GZH108" s="547"/>
      <c r="GZI108" s="548"/>
      <c r="GZJ108" s="547"/>
      <c r="GZK108" s="547"/>
      <c r="GZL108" s="547"/>
      <c r="GZM108" s="547"/>
      <c r="GZN108" s="547"/>
      <c r="GZO108" s="547"/>
      <c r="GZP108" s="547"/>
      <c r="GZQ108" s="547"/>
      <c r="GZR108" s="547"/>
      <c r="GZS108" s="547"/>
      <c r="GZT108" s="547"/>
      <c r="GZU108" s="547"/>
      <c r="GZV108" s="547"/>
      <c r="GZW108" s="547"/>
      <c r="GZX108" s="547"/>
      <c r="GZY108" s="548"/>
      <c r="GZZ108" s="547"/>
      <c r="HAA108" s="547"/>
      <c r="HAB108" s="547"/>
      <c r="HAC108" s="547"/>
      <c r="HAD108" s="547"/>
      <c r="HAE108" s="547"/>
      <c r="HAF108" s="547"/>
      <c r="HAG108" s="547"/>
      <c r="HAH108" s="547"/>
      <c r="HAI108" s="547"/>
      <c r="HAJ108" s="547"/>
      <c r="HAK108" s="547"/>
      <c r="HAL108" s="547"/>
      <c r="HAM108" s="547"/>
      <c r="HAN108" s="547"/>
      <c r="HAO108" s="548"/>
      <c r="HAP108" s="547"/>
      <c r="HAQ108" s="547"/>
      <c r="HAR108" s="547"/>
      <c r="HAS108" s="547"/>
      <c r="HAT108" s="547"/>
      <c r="HAU108" s="547"/>
      <c r="HAV108" s="547"/>
      <c r="HAW108" s="547"/>
      <c r="HAX108" s="547"/>
      <c r="HAY108" s="547"/>
      <c r="HAZ108" s="547"/>
      <c r="HBA108" s="547"/>
      <c r="HBB108" s="547"/>
      <c r="HBC108" s="547"/>
      <c r="HBD108" s="547"/>
      <c r="HBE108" s="548"/>
      <c r="HBF108" s="547"/>
      <c r="HBG108" s="547"/>
      <c r="HBH108" s="547"/>
      <c r="HBI108" s="547"/>
      <c r="HBJ108" s="547"/>
      <c r="HBK108" s="547"/>
      <c r="HBL108" s="547"/>
      <c r="HBM108" s="547"/>
      <c r="HBN108" s="547"/>
      <c r="HBO108" s="547"/>
      <c r="HBP108" s="547"/>
      <c r="HBQ108" s="547"/>
      <c r="HBR108" s="547"/>
      <c r="HBS108" s="547"/>
      <c r="HBT108" s="547"/>
      <c r="HBU108" s="548"/>
      <c r="HBV108" s="547"/>
      <c r="HBW108" s="547"/>
      <c r="HBX108" s="547"/>
      <c r="HBY108" s="547"/>
      <c r="HBZ108" s="547"/>
      <c r="HCA108" s="547"/>
      <c r="HCB108" s="547"/>
      <c r="HCC108" s="547"/>
      <c r="HCD108" s="547"/>
      <c r="HCE108" s="547"/>
      <c r="HCF108" s="547"/>
      <c r="HCG108" s="547"/>
      <c r="HCH108" s="547"/>
      <c r="HCI108" s="547"/>
      <c r="HCJ108" s="547"/>
      <c r="HCK108" s="548"/>
      <c r="HCL108" s="547"/>
      <c r="HCM108" s="547"/>
      <c r="HCN108" s="547"/>
      <c r="HCO108" s="547"/>
      <c r="HCP108" s="547"/>
      <c r="HCQ108" s="547"/>
      <c r="HCR108" s="547"/>
      <c r="HCS108" s="547"/>
      <c r="HCT108" s="547"/>
      <c r="HCU108" s="547"/>
      <c r="HCV108" s="547"/>
      <c r="HCW108" s="547"/>
      <c r="HCX108" s="547"/>
      <c r="HCY108" s="547"/>
      <c r="HCZ108" s="547"/>
      <c r="HDA108" s="548"/>
      <c r="HDB108" s="547"/>
      <c r="HDC108" s="547"/>
      <c r="HDD108" s="547"/>
      <c r="HDE108" s="547"/>
      <c r="HDF108" s="547"/>
      <c r="HDG108" s="547"/>
      <c r="HDH108" s="547"/>
      <c r="HDI108" s="547"/>
      <c r="HDJ108" s="547"/>
      <c r="HDK108" s="547"/>
      <c r="HDL108" s="547"/>
      <c r="HDM108" s="547"/>
      <c r="HDN108" s="547"/>
      <c r="HDO108" s="547"/>
      <c r="HDP108" s="547"/>
      <c r="HDQ108" s="548"/>
      <c r="HDR108" s="547"/>
      <c r="HDS108" s="547"/>
      <c r="HDT108" s="547"/>
      <c r="HDU108" s="547"/>
      <c r="HDV108" s="547"/>
      <c r="HDW108" s="547"/>
      <c r="HDX108" s="547"/>
      <c r="HDY108" s="547"/>
      <c r="HDZ108" s="547"/>
      <c r="HEA108" s="547"/>
      <c r="HEB108" s="547"/>
      <c r="HEC108" s="547"/>
      <c r="HED108" s="547"/>
      <c r="HEE108" s="547"/>
      <c r="HEF108" s="547"/>
      <c r="HEG108" s="548"/>
      <c r="HEH108" s="547"/>
      <c r="HEI108" s="547"/>
      <c r="HEJ108" s="547"/>
      <c r="HEK108" s="547"/>
      <c r="HEL108" s="547"/>
      <c r="HEM108" s="547"/>
      <c r="HEN108" s="547"/>
      <c r="HEO108" s="547"/>
      <c r="HEP108" s="547"/>
      <c r="HEQ108" s="547"/>
      <c r="HER108" s="547"/>
      <c r="HES108" s="547"/>
      <c r="HET108" s="547"/>
      <c r="HEU108" s="547"/>
      <c r="HEV108" s="547"/>
      <c r="HEW108" s="548"/>
      <c r="HEX108" s="547"/>
      <c r="HEY108" s="547"/>
      <c r="HEZ108" s="547"/>
      <c r="HFA108" s="547"/>
      <c r="HFB108" s="547"/>
      <c r="HFC108" s="547"/>
      <c r="HFD108" s="547"/>
      <c r="HFE108" s="547"/>
      <c r="HFF108" s="547"/>
      <c r="HFG108" s="547"/>
      <c r="HFH108" s="547"/>
      <c r="HFI108" s="547"/>
      <c r="HFJ108" s="547"/>
      <c r="HFK108" s="547"/>
      <c r="HFL108" s="547"/>
      <c r="HFM108" s="548"/>
      <c r="HFN108" s="547"/>
      <c r="HFO108" s="547"/>
      <c r="HFP108" s="547"/>
      <c r="HFQ108" s="547"/>
      <c r="HFR108" s="547"/>
      <c r="HFS108" s="547"/>
      <c r="HFT108" s="547"/>
      <c r="HFU108" s="547"/>
      <c r="HFV108" s="547"/>
      <c r="HFW108" s="547"/>
      <c r="HFX108" s="547"/>
      <c r="HFY108" s="547"/>
      <c r="HFZ108" s="547"/>
      <c r="HGA108" s="547"/>
      <c r="HGB108" s="547"/>
      <c r="HGC108" s="548"/>
      <c r="HGD108" s="547"/>
      <c r="HGE108" s="547"/>
      <c r="HGF108" s="547"/>
      <c r="HGG108" s="547"/>
      <c r="HGH108" s="547"/>
      <c r="HGI108" s="547"/>
      <c r="HGJ108" s="547"/>
      <c r="HGK108" s="547"/>
      <c r="HGL108" s="547"/>
      <c r="HGM108" s="547"/>
      <c r="HGN108" s="547"/>
      <c r="HGO108" s="547"/>
      <c r="HGP108" s="547"/>
      <c r="HGQ108" s="547"/>
      <c r="HGR108" s="547"/>
      <c r="HGS108" s="548"/>
      <c r="HGT108" s="547"/>
      <c r="HGU108" s="547"/>
      <c r="HGV108" s="547"/>
      <c r="HGW108" s="547"/>
      <c r="HGX108" s="547"/>
      <c r="HGY108" s="547"/>
      <c r="HGZ108" s="547"/>
      <c r="HHA108" s="547"/>
      <c r="HHB108" s="547"/>
      <c r="HHC108" s="547"/>
      <c r="HHD108" s="547"/>
      <c r="HHE108" s="547"/>
      <c r="HHF108" s="547"/>
      <c r="HHG108" s="547"/>
      <c r="HHH108" s="547"/>
      <c r="HHI108" s="548"/>
      <c r="HHJ108" s="547"/>
      <c r="HHK108" s="547"/>
      <c r="HHL108" s="547"/>
      <c r="HHM108" s="547"/>
      <c r="HHN108" s="547"/>
      <c r="HHO108" s="547"/>
      <c r="HHP108" s="547"/>
      <c r="HHQ108" s="547"/>
      <c r="HHR108" s="547"/>
      <c r="HHS108" s="547"/>
      <c r="HHT108" s="547"/>
      <c r="HHU108" s="547"/>
      <c r="HHV108" s="547"/>
      <c r="HHW108" s="547"/>
      <c r="HHX108" s="547"/>
      <c r="HHY108" s="548"/>
      <c r="HHZ108" s="547"/>
      <c r="HIA108" s="547"/>
      <c r="HIB108" s="547"/>
      <c r="HIC108" s="547"/>
      <c r="HID108" s="547"/>
      <c r="HIE108" s="547"/>
      <c r="HIF108" s="547"/>
      <c r="HIG108" s="547"/>
      <c r="HIH108" s="547"/>
      <c r="HII108" s="547"/>
      <c r="HIJ108" s="547"/>
      <c r="HIK108" s="547"/>
      <c r="HIL108" s="547"/>
      <c r="HIM108" s="547"/>
      <c r="HIN108" s="547"/>
      <c r="HIO108" s="548"/>
      <c r="HIP108" s="547"/>
      <c r="HIQ108" s="547"/>
      <c r="HIR108" s="547"/>
      <c r="HIS108" s="547"/>
      <c r="HIT108" s="547"/>
      <c r="HIU108" s="547"/>
      <c r="HIV108" s="547"/>
      <c r="HIW108" s="547"/>
      <c r="HIX108" s="547"/>
      <c r="HIY108" s="547"/>
      <c r="HIZ108" s="547"/>
      <c r="HJA108" s="547"/>
      <c r="HJB108" s="547"/>
      <c r="HJC108" s="547"/>
      <c r="HJD108" s="547"/>
      <c r="HJE108" s="548"/>
      <c r="HJF108" s="547"/>
      <c r="HJG108" s="547"/>
      <c r="HJH108" s="547"/>
      <c r="HJI108" s="547"/>
      <c r="HJJ108" s="547"/>
      <c r="HJK108" s="547"/>
      <c r="HJL108" s="547"/>
      <c r="HJM108" s="547"/>
      <c r="HJN108" s="547"/>
      <c r="HJO108" s="547"/>
      <c r="HJP108" s="547"/>
      <c r="HJQ108" s="547"/>
      <c r="HJR108" s="547"/>
      <c r="HJS108" s="547"/>
      <c r="HJT108" s="547"/>
      <c r="HJU108" s="548"/>
      <c r="HJV108" s="547"/>
      <c r="HJW108" s="547"/>
      <c r="HJX108" s="547"/>
      <c r="HJY108" s="547"/>
      <c r="HJZ108" s="547"/>
      <c r="HKA108" s="547"/>
      <c r="HKB108" s="547"/>
      <c r="HKC108" s="547"/>
      <c r="HKD108" s="547"/>
      <c r="HKE108" s="547"/>
      <c r="HKF108" s="547"/>
      <c r="HKG108" s="547"/>
      <c r="HKH108" s="547"/>
      <c r="HKI108" s="547"/>
      <c r="HKJ108" s="547"/>
      <c r="HKK108" s="548"/>
      <c r="HKL108" s="547"/>
      <c r="HKM108" s="547"/>
      <c r="HKN108" s="547"/>
      <c r="HKO108" s="547"/>
      <c r="HKP108" s="547"/>
      <c r="HKQ108" s="547"/>
      <c r="HKR108" s="547"/>
      <c r="HKS108" s="547"/>
      <c r="HKT108" s="547"/>
      <c r="HKU108" s="547"/>
      <c r="HKV108" s="547"/>
      <c r="HKW108" s="547"/>
      <c r="HKX108" s="547"/>
      <c r="HKY108" s="547"/>
      <c r="HKZ108" s="547"/>
      <c r="HLA108" s="548"/>
      <c r="HLB108" s="547"/>
      <c r="HLC108" s="547"/>
      <c r="HLD108" s="547"/>
      <c r="HLE108" s="547"/>
      <c r="HLF108" s="547"/>
      <c r="HLG108" s="547"/>
      <c r="HLH108" s="547"/>
      <c r="HLI108" s="547"/>
      <c r="HLJ108" s="547"/>
      <c r="HLK108" s="547"/>
      <c r="HLL108" s="547"/>
      <c r="HLM108" s="547"/>
      <c r="HLN108" s="547"/>
      <c r="HLO108" s="547"/>
      <c r="HLP108" s="547"/>
      <c r="HLQ108" s="548"/>
      <c r="HLR108" s="547"/>
      <c r="HLS108" s="547"/>
      <c r="HLT108" s="547"/>
      <c r="HLU108" s="547"/>
      <c r="HLV108" s="547"/>
      <c r="HLW108" s="547"/>
      <c r="HLX108" s="547"/>
      <c r="HLY108" s="547"/>
      <c r="HLZ108" s="547"/>
      <c r="HMA108" s="547"/>
      <c r="HMB108" s="547"/>
      <c r="HMC108" s="547"/>
      <c r="HMD108" s="547"/>
      <c r="HME108" s="547"/>
      <c r="HMF108" s="547"/>
      <c r="HMG108" s="548"/>
      <c r="HMH108" s="547"/>
      <c r="HMI108" s="547"/>
      <c r="HMJ108" s="547"/>
      <c r="HMK108" s="547"/>
      <c r="HML108" s="547"/>
      <c r="HMM108" s="547"/>
      <c r="HMN108" s="547"/>
      <c r="HMO108" s="547"/>
      <c r="HMP108" s="547"/>
      <c r="HMQ108" s="547"/>
      <c r="HMR108" s="547"/>
      <c r="HMS108" s="547"/>
      <c r="HMT108" s="547"/>
      <c r="HMU108" s="547"/>
      <c r="HMV108" s="547"/>
      <c r="HMW108" s="548"/>
      <c r="HMX108" s="547"/>
      <c r="HMY108" s="547"/>
      <c r="HMZ108" s="547"/>
      <c r="HNA108" s="547"/>
      <c r="HNB108" s="547"/>
      <c r="HNC108" s="547"/>
      <c r="HND108" s="547"/>
      <c r="HNE108" s="547"/>
      <c r="HNF108" s="547"/>
      <c r="HNG108" s="547"/>
      <c r="HNH108" s="547"/>
      <c r="HNI108" s="547"/>
      <c r="HNJ108" s="547"/>
      <c r="HNK108" s="547"/>
      <c r="HNL108" s="547"/>
      <c r="HNM108" s="548"/>
      <c r="HNN108" s="547"/>
      <c r="HNO108" s="547"/>
      <c r="HNP108" s="547"/>
      <c r="HNQ108" s="547"/>
      <c r="HNR108" s="547"/>
      <c r="HNS108" s="547"/>
      <c r="HNT108" s="547"/>
      <c r="HNU108" s="547"/>
      <c r="HNV108" s="547"/>
      <c r="HNW108" s="547"/>
      <c r="HNX108" s="547"/>
      <c r="HNY108" s="547"/>
      <c r="HNZ108" s="547"/>
      <c r="HOA108" s="547"/>
      <c r="HOB108" s="547"/>
      <c r="HOC108" s="548"/>
      <c r="HOD108" s="547"/>
      <c r="HOE108" s="547"/>
      <c r="HOF108" s="547"/>
      <c r="HOG108" s="547"/>
      <c r="HOH108" s="547"/>
      <c r="HOI108" s="547"/>
      <c r="HOJ108" s="547"/>
      <c r="HOK108" s="547"/>
      <c r="HOL108" s="547"/>
      <c r="HOM108" s="547"/>
      <c r="HON108" s="547"/>
      <c r="HOO108" s="547"/>
      <c r="HOP108" s="547"/>
      <c r="HOQ108" s="547"/>
      <c r="HOR108" s="547"/>
      <c r="HOS108" s="548"/>
      <c r="HOT108" s="547"/>
      <c r="HOU108" s="547"/>
      <c r="HOV108" s="547"/>
      <c r="HOW108" s="547"/>
      <c r="HOX108" s="547"/>
      <c r="HOY108" s="547"/>
      <c r="HOZ108" s="547"/>
      <c r="HPA108" s="547"/>
      <c r="HPB108" s="547"/>
      <c r="HPC108" s="547"/>
      <c r="HPD108" s="547"/>
      <c r="HPE108" s="547"/>
      <c r="HPF108" s="547"/>
      <c r="HPG108" s="547"/>
      <c r="HPH108" s="547"/>
      <c r="HPI108" s="548"/>
      <c r="HPJ108" s="547"/>
      <c r="HPK108" s="547"/>
      <c r="HPL108" s="547"/>
      <c r="HPM108" s="547"/>
      <c r="HPN108" s="547"/>
      <c r="HPO108" s="547"/>
      <c r="HPP108" s="547"/>
      <c r="HPQ108" s="547"/>
      <c r="HPR108" s="547"/>
      <c r="HPS108" s="547"/>
      <c r="HPT108" s="547"/>
      <c r="HPU108" s="547"/>
      <c r="HPV108" s="547"/>
      <c r="HPW108" s="547"/>
      <c r="HPX108" s="547"/>
      <c r="HPY108" s="548"/>
      <c r="HPZ108" s="547"/>
      <c r="HQA108" s="547"/>
      <c r="HQB108" s="547"/>
      <c r="HQC108" s="547"/>
      <c r="HQD108" s="547"/>
      <c r="HQE108" s="547"/>
      <c r="HQF108" s="547"/>
      <c r="HQG108" s="547"/>
      <c r="HQH108" s="547"/>
      <c r="HQI108" s="547"/>
      <c r="HQJ108" s="547"/>
      <c r="HQK108" s="547"/>
      <c r="HQL108" s="547"/>
      <c r="HQM108" s="547"/>
      <c r="HQN108" s="547"/>
      <c r="HQO108" s="548"/>
      <c r="HQP108" s="547"/>
      <c r="HQQ108" s="547"/>
      <c r="HQR108" s="547"/>
      <c r="HQS108" s="547"/>
      <c r="HQT108" s="547"/>
      <c r="HQU108" s="547"/>
      <c r="HQV108" s="547"/>
      <c r="HQW108" s="547"/>
      <c r="HQX108" s="547"/>
      <c r="HQY108" s="547"/>
      <c r="HQZ108" s="547"/>
      <c r="HRA108" s="547"/>
      <c r="HRB108" s="547"/>
      <c r="HRC108" s="547"/>
      <c r="HRD108" s="547"/>
      <c r="HRE108" s="548"/>
      <c r="HRF108" s="547"/>
      <c r="HRG108" s="547"/>
      <c r="HRH108" s="547"/>
      <c r="HRI108" s="547"/>
      <c r="HRJ108" s="547"/>
      <c r="HRK108" s="547"/>
      <c r="HRL108" s="547"/>
      <c r="HRM108" s="547"/>
      <c r="HRN108" s="547"/>
      <c r="HRO108" s="547"/>
      <c r="HRP108" s="547"/>
      <c r="HRQ108" s="547"/>
      <c r="HRR108" s="547"/>
      <c r="HRS108" s="547"/>
      <c r="HRT108" s="547"/>
      <c r="HRU108" s="548"/>
      <c r="HRV108" s="547"/>
      <c r="HRW108" s="547"/>
      <c r="HRX108" s="547"/>
      <c r="HRY108" s="547"/>
      <c r="HRZ108" s="547"/>
      <c r="HSA108" s="547"/>
      <c r="HSB108" s="547"/>
      <c r="HSC108" s="547"/>
      <c r="HSD108" s="547"/>
      <c r="HSE108" s="547"/>
      <c r="HSF108" s="547"/>
      <c r="HSG108" s="547"/>
      <c r="HSH108" s="547"/>
      <c r="HSI108" s="547"/>
      <c r="HSJ108" s="547"/>
      <c r="HSK108" s="548"/>
      <c r="HSL108" s="547"/>
      <c r="HSM108" s="547"/>
      <c r="HSN108" s="547"/>
      <c r="HSO108" s="547"/>
      <c r="HSP108" s="547"/>
      <c r="HSQ108" s="547"/>
      <c r="HSR108" s="547"/>
      <c r="HSS108" s="547"/>
      <c r="HST108" s="547"/>
      <c r="HSU108" s="547"/>
      <c r="HSV108" s="547"/>
      <c r="HSW108" s="547"/>
      <c r="HSX108" s="547"/>
      <c r="HSY108" s="547"/>
      <c r="HSZ108" s="547"/>
      <c r="HTA108" s="548"/>
      <c r="HTB108" s="547"/>
      <c r="HTC108" s="547"/>
      <c r="HTD108" s="547"/>
      <c r="HTE108" s="547"/>
      <c r="HTF108" s="547"/>
      <c r="HTG108" s="547"/>
      <c r="HTH108" s="547"/>
      <c r="HTI108" s="547"/>
      <c r="HTJ108" s="547"/>
      <c r="HTK108" s="547"/>
      <c r="HTL108" s="547"/>
      <c r="HTM108" s="547"/>
      <c r="HTN108" s="547"/>
      <c r="HTO108" s="547"/>
      <c r="HTP108" s="547"/>
      <c r="HTQ108" s="548"/>
      <c r="HTR108" s="547"/>
      <c r="HTS108" s="547"/>
      <c r="HTT108" s="547"/>
      <c r="HTU108" s="547"/>
      <c r="HTV108" s="547"/>
      <c r="HTW108" s="547"/>
      <c r="HTX108" s="547"/>
      <c r="HTY108" s="547"/>
      <c r="HTZ108" s="547"/>
      <c r="HUA108" s="547"/>
      <c r="HUB108" s="547"/>
      <c r="HUC108" s="547"/>
      <c r="HUD108" s="547"/>
      <c r="HUE108" s="547"/>
      <c r="HUF108" s="547"/>
      <c r="HUG108" s="548"/>
      <c r="HUH108" s="547"/>
      <c r="HUI108" s="547"/>
      <c r="HUJ108" s="547"/>
      <c r="HUK108" s="547"/>
      <c r="HUL108" s="547"/>
      <c r="HUM108" s="547"/>
      <c r="HUN108" s="547"/>
      <c r="HUO108" s="547"/>
      <c r="HUP108" s="547"/>
      <c r="HUQ108" s="547"/>
      <c r="HUR108" s="547"/>
      <c r="HUS108" s="547"/>
      <c r="HUT108" s="547"/>
      <c r="HUU108" s="547"/>
      <c r="HUV108" s="547"/>
      <c r="HUW108" s="548"/>
      <c r="HUX108" s="547"/>
      <c r="HUY108" s="547"/>
      <c r="HUZ108" s="547"/>
      <c r="HVA108" s="547"/>
      <c r="HVB108" s="547"/>
      <c r="HVC108" s="547"/>
      <c r="HVD108" s="547"/>
      <c r="HVE108" s="547"/>
      <c r="HVF108" s="547"/>
      <c r="HVG108" s="547"/>
      <c r="HVH108" s="547"/>
      <c r="HVI108" s="547"/>
      <c r="HVJ108" s="547"/>
      <c r="HVK108" s="547"/>
      <c r="HVL108" s="547"/>
      <c r="HVM108" s="548"/>
      <c r="HVN108" s="547"/>
      <c r="HVO108" s="547"/>
      <c r="HVP108" s="547"/>
      <c r="HVQ108" s="547"/>
      <c r="HVR108" s="547"/>
      <c r="HVS108" s="547"/>
      <c r="HVT108" s="547"/>
      <c r="HVU108" s="547"/>
      <c r="HVV108" s="547"/>
      <c r="HVW108" s="547"/>
      <c r="HVX108" s="547"/>
      <c r="HVY108" s="547"/>
      <c r="HVZ108" s="547"/>
      <c r="HWA108" s="547"/>
      <c r="HWB108" s="547"/>
      <c r="HWC108" s="548"/>
      <c r="HWD108" s="547"/>
      <c r="HWE108" s="547"/>
      <c r="HWF108" s="547"/>
      <c r="HWG108" s="547"/>
      <c r="HWH108" s="547"/>
      <c r="HWI108" s="547"/>
      <c r="HWJ108" s="547"/>
      <c r="HWK108" s="547"/>
      <c r="HWL108" s="547"/>
      <c r="HWM108" s="547"/>
      <c r="HWN108" s="547"/>
      <c r="HWO108" s="547"/>
      <c r="HWP108" s="547"/>
      <c r="HWQ108" s="547"/>
      <c r="HWR108" s="547"/>
      <c r="HWS108" s="548"/>
      <c r="HWT108" s="547"/>
      <c r="HWU108" s="547"/>
      <c r="HWV108" s="547"/>
      <c r="HWW108" s="547"/>
      <c r="HWX108" s="547"/>
      <c r="HWY108" s="547"/>
      <c r="HWZ108" s="547"/>
      <c r="HXA108" s="547"/>
      <c r="HXB108" s="547"/>
      <c r="HXC108" s="547"/>
      <c r="HXD108" s="547"/>
      <c r="HXE108" s="547"/>
      <c r="HXF108" s="547"/>
      <c r="HXG108" s="547"/>
      <c r="HXH108" s="547"/>
      <c r="HXI108" s="548"/>
      <c r="HXJ108" s="547"/>
      <c r="HXK108" s="547"/>
      <c r="HXL108" s="547"/>
      <c r="HXM108" s="547"/>
      <c r="HXN108" s="547"/>
      <c r="HXO108" s="547"/>
      <c r="HXP108" s="547"/>
      <c r="HXQ108" s="547"/>
      <c r="HXR108" s="547"/>
      <c r="HXS108" s="547"/>
      <c r="HXT108" s="547"/>
      <c r="HXU108" s="547"/>
      <c r="HXV108" s="547"/>
      <c r="HXW108" s="547"/>
      <c r="HXX108" s="547"/>
      <c r="HXY108" s="548"/>
      <c r="HXZ108" s="547"/>
      <c r="HYA108" s="547"/>
      <c r="HYB108" s="547"/>
      <c r="HYC108" s="547"/>
      <c r="HYD108" s="547"/>
      <c r="HYE108" s="547"/>
      <c r="HYF108" s="547"/>
      <c r="HYG108" s="547"/>
      <c r="HYH108" s="547"/>
      <c r="HYI108" s="547"/>
      <c r="HYJ108" s="547"/>
      <c r="HYK108" s="547"/>
      <c r="HYL108" s="547"/>
      <c r="HYM108" s="547"/>
      <c r="HYN108" s="547"/>
      <c r="HYO108" s="548"/>
      <c r="HYP108" s="547"/>
      <c r="HYQ108" s="547"/>
      <c r="HYR108" s="547"/>
      <c r="HYS108" s="547"/>
      <c r="HYT108" s="547"/>
      <c r="HYU108" s="547"/>
      <c r="HYV108" s="547"/>
      <c r="HYW108" s="547"/>
      <c r="HYX108" s="547"/>
      <c r="HYY108" s="547"/>
      <c r="HYZ108" s="547"/>
      <c r="HZA108" s="547"/>
      <c r="HZB108" s="547"/>
      <c r="HZC108" s="547"/>
      <c r="HZD108" s="547"/>
      <c r="HZE108" s="548"/>
      <c r="HZF108" s="547"/>
      <c r="HZG108" s="547"/>
      <c r="HZH108" s="547"/>
      <c r="HZI108" s="547"/>
      <c r="HZJ108" s="547"/>
      <c r="HZK108" s="547"/>
      <c r="HZL108" s="547"/>
      <c r="HZM108" s="547"/>
      <c r="HZN108" s="547"/>
      <c r="HZO108" s="547"/>
      <c r="HZP108" s="547"/>
      <c r="HZQ108" s="547"/>
      <c r="HZR108" s="547"/>
      <c r="HZS108" s="547"/>
      <c r="HZT108" s="547"/>
      <c r="HZU108" s="548"/>
      <c r="HZV108" s="547"/>
      <c r="HZW108" s="547"/>
      <c r="HZX108" s="547"/>
      <c r="HZY108" s="547"/>
      <c r="HZZ108" s="547"/>
      <c r="IAA108" s="547"/>
      <c r="IAB108" s="547"/>
      <c r="IAC108" s="547"/>
      <c r="IAD108" s="547"/>
      <c r="IAE108" s="547"/>
      <c r="IAF108" s="547"/>
      <c r="IAG108" s="547"/>
      <c r="IAH108" s="547"/>
      <c r="IAI108" s="547"/>
      <c r="IAJ108" s="547"/>
      <c r="IAK108" s="548"/>
      <c r="IAL108" s="547"/>
      <c r="IAM108" s="547"/>
      <c r="IAN108" s="547"/>
      <c r="IAO108" s="547"/>
      <c r="IAP108" s="547"/>
      <c r="IAQ108" s="547"/>
      <c r="IAR108" s="547"/>
      <c r="IAS108" s="547"/>
      <c r="IAT108" s="547"/>
      <c r="IAU108" s="547"/>
      <c r="IAV108" s="547"/>
      <c r="IAW108" s="547"/>
      <c r="IAX108" s="547"/>
      <c r="IAY108" s="547"/>
      <c r="IAZ108" s="547"/>
      <c r="IBA108" s="548"/>
      <c r="IBB108" s="547"/>
      <c r="IBC108" s="547"/>
      <c r="IBD108" s="547"/>
      <c r="IBE108" s="547"/>
      <c r="IBF108" s="547"/>
      <c r="IBG108" s="547"/>
      <c r="IBH108" s="547"/>
      <c r="IBI108" s="547"/>
      <c r="IBJ108" s="547"/>
      <c r="IBK108" s="547"/>
      <c r="IBL108" s="547"/>
      <c r="IBM108" s="547"/>
      <c r="IBN108" s="547"/>
      <c r="IBO108" s="547"/>
      <c r="IBP108" s="547"/>
      <c r="IBQ108" s="548"/>
      <c r="IBR108" s="547"/>
      <c r="IBS108" s="547"/>
      <c r="IBT108" s="547"/>
      <c r="IBU108" s="547"/>
      <c r="IBV108" s="547"/>
      <c r="IBW108" s="547"/>
      <c r="IBX108" s="547"/>
      <c r="IBY108" s="547"/>
      <c r="IBZ108" s="547"/>
      <c r="ICA108" s="547"/>
      <c r="ICB108" s="547"/>
      <c r="ICC108" s="547"/>
      <c r="ICD108" s="547"/>
      <c r="ICE108" s="547"/>
      <c r="ICF108" s="547"/>
      <c r="ICG108" s="548"/>
      <c r="ICH108" s="547"/>
      <c r="ICI108" s="547"/>
      <c r="ICJ108" s="547"/>
      <c r="ICK108" s="547"/>
      <c r="ICL108" s="547"/>
      <c r="ICM108" s="547"/>
      <c r="ICN108" s="547"/>
      <c r="ICO108" s="547"/>
      <c r="ICP108" s="547"/>
      <c r="ICQ108" s="547"/>
      <c r="ICR108" s="547"/>
      <c r="ICS108" s="547"/>
      <c r="ICT108" s="547"/>
      <c r="ICU108" s="547"/>
      <c r="ICV108" s="547"/>
      <c r="ICW108" s="548"/>
      <c r="ICX108" s="547"/>
      <c r="ICY108" s="547"/>
      <c r="ICZ108" s="547"/>
      <c r="IDA108" s="547"/>
      <c r="IDB108" s="547"/>
      <c r="IDC108" s="547"/>
      <c r="IDD108" s="547"/>
      <c r="IDE108" s="547"/>
      <c r="IDF108" s="547"/>
      <c r="IDG108" s="547"/>
      <c r="IDH108" s="547"/>
      <c r="IDI108" s="547"/>
      <c r="IDJ108" s="547"/>
      <c r="IDK108" s="547"/>
      <c r="IDL108" s="547"/>
      <c r="IDM108" s="548"/>
      <c r="IDN108" s="547"/>
      <c r="IDO108" s="547"/>
      <c r="IDP108" s="547"/>
      <c r="IDQ108" s="547"/>
      <c r="IDR108" s="547"/>
      <c r="IDS108" s="547"/>
      <c r="IDT108" s="547"/>
      <c r="IDU108" s="547"/>
      <c r="IDV108" s="547"/>
      <c r="IDW108" s="547"/>
      <c r="IDX108" s="547"/>
      <c r="IDY108" s="547"/>
      <c r="IDZ108" s="547"/>
      <c r="IEA108" s="547"/>
      <c r="IEB108" s="547"/>
      <c r="IEC108" s="548"/>
      <c r="IED108" s="547"/>
      <c r="IEE108" s="547"/>
      <c r="IEF108" s="547"/>
      <c r="IEG108" s="547"/>
      <c r="IEH108" s="547"/>
      <c r="IEI108" s="547"/>
      <c r="IEJ108" s="547"/>
      <c r="IEK108" s="547"/>
      <c r="IEL108" s="547"/>
      <c r="IEM108" s="547"/>
      <c r="IEN108" s="547"/>
      <c r="IEO108" s="547"/>
      <c r="IEP108" s="547"/>
      <c r="IEQ108" s="547"/>
      <c r="IER108" s="547"/>
      <c r="IES108" s="548"/>
      <c r="IET108" s="547"/>
      <c r="IEU108" s="547"/>
      <c r="IEV108" s="547"/>
      <c r="IEW108" s="547"/>
      <c r="IEX108" s="547"/>
      <c r="IEY108" s="547"/>
      <c r="IEZ108" s="547"/>
      <c r="IFA108" s="547"/>
      <c r="IFB108" s="547"/>
      <c r="IFC108" s="547"/>
      <c r="IFD108" s="547"/>
      <c r="IFE108" s="547"/>
      <c r="IFF108" s="547"/>
      <c r="IFG108" s="547"/>
      <c r="IFH108" s="547"/>
      <c r="IFI108" s="548"/>
      <c r="IFJ108" s="547"/>
      <c r="IFK108" s="547"/>
      <c r="IFL108" s="547"/>
      <c r="IFM108" s="547"/>
      <c r="IFN108" s="547"/>
      <c r="IFO108" s="547"/>
      <c r="IFP108" s="547"/>
      <c r="IFQ108" s="547"/>
      <c r="IFR108" s="547"/>
      <c r="IFS108" s="547"/>
      <c r="IFT108" s="547"/>
      <c r="IFU108" s="547"/>
      <c r="IFV108" s="547"/>
      <c r="IFW108" s="547"/>
      <c r="IFX108" s="547"/>
      <c r="IFY108" s="548"/>
      <c r="IFZ108" s="547"/>
      <c r="IGA108" s="547"/>
      <c r="IGB108" s="547"/>
      <c r="IGC108" s="547"/>
      <c r="IGD108" s="547"/>
      <c r="IGE108" s="547"/>
      <c r="IGF108" s="547"/>
      <c r="IGG108" s="547"/>
      <c r="IGH108" s="547"/>
      <c r="IGI108" s="547"/>
      <c r="IGJ108" s="547"/>
      <c r="IGK108" s="547"/>
      <c r="IGL108" s="547"/>
      <c r="IGM108" s="547"/>
      <c r="IGN108" s="547"/>
      <c r="IGO108" s="548"/>
      <c r="IGP108" s="547"/>
      <c r="IGQ108" s="547"/>
      <c r="IGR108" s="547"/>
      <c r="IGS108" s="547"/>
      <c r="IGT108" s="547"/>
      <c r="IGU108" s="547"/>
      <c r="IGV108" s="547"/>
      <c r="IGW108" s="547"/>
      <c r="IGX108" s="547"/>
      <c r="IGY108" s="547"/>
      <c r="IGZ108" s="547"/>
      <c r="IHA108" s="547"/>
      <c r="IHB108" s="547"/>
      <c r="IHC108" s="547"/>
      <c r="IHD108" s="547"/>
      <c r="IHE108" s="548"/>
      <c r="IHF108" s="547"/>
      <c r="IHG108" s="547"/>
      <c r="IHH108" s="547"/>
      <c r="IHI108" s="547"/>
      <c r="IHJ108" s="547"/>
      <c r="IHK108" s="547"/>
      <c r="IHL108" s="547"/>
      <c r="IHM108" s="547"/>
      <c r="IHN108" s="547"/>
      <c r="IHO108" s="547"/>
      <c r="IHP108" s="547"/>
      <c r="IHQ108" s="547"/>
      <c r="IHR108" s="547"/>
      <c r="IHS108" s="547"/>
      <c r="IHT108" s="547"/>
      <c r="IHU108" s="548"/>
      <c r="IHV108" s="547"/>
      <c r="IHW108" s="547"/>
      <c r="IHX108" s="547"/>
      <c r="IHY108" s="547"/>
      <c r="IHZ108" s="547"/>
      <c r="IIA108" s="547"/>
      <c r="IIB108" s="547"/>
      <c r="IIC108" s="547"/>
      <c r="IID108" s="547"/>
      <c r="IIE108" s="547"/>
      <c r="IIF108" s="547"/>
      <c r="IIG108" s="547"/>
      <c r="IIH108" s="547"/>
      <c r="III108" s="547"/>
      <c r="IIJ108" s="547"/>
      <c r="IIK108" s="548"/>
      <c r="IIL108" s="547"/>
      <c r="IIM108" s="547"/>
      <c r="IIN108" s="547"/>
      <c r="IIO108" s="547"/>
      <c r="IIP108" s="547"/>
      <c r="IIQ108" s="547"/>
      <c r="IIR108" s="547"/>
      <c r="IIS108" s="547"/>
      <c r="IIT108" s="547"/>
      <c r="IIU108" s="547"/>
      <c r="IIV108" s="547"/>
      <c r="IIW108" s="547"/>
      <c r="IIX108" s="547"/>
      <c r="IIY108" s="547"/>
      <c r="IIZ108" s="547"/>
      <c r="IJA108" s="548"/>
      <c r="IJB108" s="547"/>
      <c r="IJC108" s="547"/>
      <c r="IJD108" s="547"/>
      <c r="IJE108" s="547"/>
      <c r="IJF108" s="547"/>
      <c r="IJG108" s="547"/>
      <c r="IJH108" s="547"/>
      <c r="IJI108" s="547"/>
      <c r="IJJ108" s="547"/>
      <c r="IJK108" s="547"/>
      <c r="IJL108" s="547"/>
      <c r="IJM108" s="547"/>
      <c r="IJN108" s="547"/>
      <c r="IJO108" s="547"/>
      <c r="IJP108" s="547"/>
      <c r="IJQ108" s="548"/>
      <c r="IJR108" s="547"/>
      <c r="IJS108" s="547"/>
      <c r="IJT108" s="547"/>
      <c r="IJU108" s="547"/>
      <c r="IJV108" s="547"/>
      <c r="IJW108" s="547"/>
      <c r="IJX108" s="547"/>
      <c r="IJY108" s="547"/>
      <c r="IJZ108" s="547"/>
      <c r="IKA108" s="547"/>
      <c r="IKB108" s="547"/>
      <c r="IKC108" s="547"/>
      <c r="IKD108" s="547"/>
      <c r="IKE108" s="547"/>
      <c r="IKF108" s="547"/>
      <c r="IKG108" s="548"/>
      <c r="IKH108" s="547"/>
      <c r="IKI108" s="547"/>
      <c r="IKJ108" s="547"/>
      <c r="IKK108" s="547"/>
      <c r="IKL108" s="547"/>
      <c r="IKM108" s="547"/>
      <c r="IKN108" s="547"/>
      <c r="IKO108" s="547"/>
      <c r="IKP108" s="547"/>
      <c r="IKQ108" s="547"/>
      <c r="IKR108" s="547"/>
      <c r="IKS108" s="547"/>
      <c r="IKT108" s="547"/>
      <c r="IKU108" s="547"/>
      <c r="IKV108" s="547"/>
      <c r="IKW108" s="548"/>
      <c r="IKX108" s="547"/>
      <c r="IKY108" s="547"/>
      <c r="IKZ108" s="547"/>
      <c r="ILA108" s="547"/>
      <c r="ILB108" s="547"/>
      <c r="ILC108" s="547"/>
      <c r="ILD108" s="547"/>
      <c r="ILE108" s="547"/>
      <c r="ILF108" s="547"/>
      <c r="ILG108" s="547"/>
      <c r="ILH108" s="547"/>
      <c r="ILI108" s="547"/>
      <c r="ILJ108" s="547"/>
      <c r="ILK108" s="547"/>
      <c r="ILL108" s="547"/>
      <c r="ILM108" s="548"/>
      <c r="ILN108" s="547"/>
      <c r="ILO108" s="547"/>
      <c r="ILP108" s="547"/>
      <c r="ILQ108" s="547"/>
      <c r="ILR108" s="547"/>
      <c r="ILS108" s="547"/>
      <c r="ILT108" s="547"/>
      <c r="ILU108" s="547"/>
      <c r="ILV108" s="547"/>
      <c r="ILW108" s="547"/>
      <c r="ILX108" s="547"/>
      <c r="ILY108" s="547"/>
      <c r="ILZ108" s="547"/>
      <c r="IMA108" s="547"/>
      <c r="IMB108" s="547"/>
      <c r="IMC108" s="548"/>
      <c r="IMD108" s="547"/>
      <c r="IME108" s="547"/>
      <c r="IMF108" s="547"/>
      <c r="IMG108" s="547"/>
      <c r="IMH108" s="547"/>
      <c r="IMI108" s="547"/>
      <c r="IMJ108" s="547"/>
      <c r="IMK108" s="547"/>
      <c r="IML108" s="547"/>
      <c r="IMM108" s="547"/>
      <c r="IMN108" s="547"/>
      <c r="IMO108" s="547"/>
      <c r="IMP108" s="547"/>
      <c r="IMQ108" s="547"/>
      <c r="IMR108" s="547"/>
      <c r="IMS108" s="548"/>
      <c r="IMT108" s="547"/>
      <c r="IMU108" s="547"/>
      <c r="IMV108" s="547"/>
      <c r="IMW108" s="547"/>
      <c r="IMX108" s="547"/>
      <c r="IMY108" s="547"/>
      <c r="IMZ108" s="547"/>
      <c r="INA108" s="547"/>
      <c r="INB108" s="547"/>
      <c r="INC108" s="547"/>
      <c r="IND108" s="547"/>
      <c r="INE108" s="547"/>
      <c r="INF108" s="547"/>
      <c r="ING108" s="547"/>
      <c r="INH108" s="547"/>
      <c r="INI108" s="548"/>
      <c r="INJ108" s="547"/>
      <c r="INK108" s="547"/>
      <c r="INL108" s="547"/>
      <c r="INM108" s="547"/>
      <c r="INN108" s="547"/>
      <c r="INO108" s="547"/>
      <c r="INP108" s="547"/>
      <c r="INQ108" s="547"/>
      <c r="INR108" s="547"/>
      <c r="INS108" s="547"/>
      <c r="INT108" s="547"/>
      <c r="INU108" s="547"/>
      <c r="INV108" s="547"/>
      <c r="INW108" s="547"/>
      <c r="INX108" s="547"/>
      <c r="INY108" s="548"/>
      <c r="INZ108" s="547"/>
      <c r="IOA108" s="547"/>
      <c r="IOB108" s="547"/>
      <c r="IOC108" s="547"/>
      <c r="IOD108" s="547"/>
      <c r="IOE108" s="547"/>
      <c r="IOF108" s="547"/>
      <c r="IOG108" s="547"/>
      <c r="IOH108" s="547"/>
      <c r="IOI108" s="547"/>
      <c r="IOJ108" s="547"/>
      <c r="IOK108" s="547"/>
      <c r="IOL108" s="547"/>
      <c r="IOM108" s="547"/>
      <c r="ION108" s="547"/>
      <c r="IOO108" s="548"/>
      <c r="IOP108" s="547"/>
      <c r="IOQ108" s="547"/>
      <c r="IOR108" s="547"/>
      <c r="IOS108" s="547"/>
      <c r="IOT108" s="547"/>
      <c r="IOU108" s="547"/>
      <c r="IOV108" s="547"/>
      <c r="IOW108" s="547"/>
      <c r="IOX108" s="547"/>
      <c r="IOY108" s="547"/>
      <c r="IOZ108" s="547"/>
      <c r="IPA108" s="547"/>
      <c r="IPB108" s="547"/>
      <c r="IPC108" s="547"/>
      <c r="IPD108" s="547"/>
      <c r="IPE108" s="548"/>
      <c r="IPF108" s="547"/>
      <c r="IPG108" s="547"/>
      <c r="IPH108" s="547"/>
      <c r="IPI108" s="547"/>
      <c r="IPJ108" s="547"/>
      <c r="IPK108" s="547"/>
      <c r="IPL108" s="547"/>
      <c r="IPM108" s="547"/>
      <c r="IPN108" s="547"/>
      <c r="IPO108" s="547"/>
      <c r="IPP108" s="547"/>
      <c r="IPQ108" s="547"/>
      <c r="IPR108" s="547"/>
      <c r="IPS108" s="547"/>
      <c r="IPT108" s="547"/>
      <c r="IPU108" s="548"/>
      <c r="IPV108" s="547"/>
      <c r="IPW108" s="547"/>
      <c r="IPX108" s="547"/>
      <c r="IPY108" s="547"/>
      <c r="IPZ108" s="547"/>
      <c r="IQA108" s="547"/>
      <c r="IQB108" s="547"/>
      <c r="IQC108" s="547"/>
      <c r="IQD108" s="547"/>
      <c r="IQE108" s="547"/>
      <c r="IQF108" s="547"/>
      <c r="IQG108" s="547"/>
      <c r="IQH108" s="547"/>
      <c r="IQI108" s="547"/>
      <c r="IQJ108" s="547"/>
      <c r="IQK108" s="548"/>
      <c r="IQL108" s="547"/>
      <c r="IQM108" s="547"/>
      <c r="IQN108" s="547"/>
      <c r="IQO108" s="547"/>
      <c r="IQP108" s="547"/>
      <c r="IQQ108" s="547"/>
      <c r="IQR108" s="547"/>
      <c r="IQS108" s="547"/>
      <c r="IQT108" s="547"/>
      <c r="IQU108" s="547"/>
      <c r="IQV108" s="547"/>
      <c r="IQW108" s="547"/>
      <c r="IQX108" s="547"/>
      <c r="IQY108" s="547"/>
      <c r="IQZ108" s="547"/>
      <c r="IRA108" s="548"/>
      <c r="IRB108" s="547"/>
      <c r="IRC108" s="547"/>
      <c r="IRD108" s="547"/>
      <c r="IRE108" s="547"/>
      <c r="IRF108" s="547"/>
      <c r="IRG108" s="547"/>
      <c r="IRH108" s="547"/>
      <c r="IRI108" s="547"/>
      <c r="IRJ108" s="547"/>
      <c r="IRK108" s="547"/>
      <c r="IRL108" s="547"/>
      <c r="IRM108" s="547"/>
      <c r="IRN108" s="547"/>
      <c r="IRO108" s="547"/>
      <c r="IRP108" s="547"/>
      <c r="IRQ108" s="548"/>
      <c r="IRR108" s="547"/>
      <c r="IRS108" s="547"/>
      <c r="IRT108" s="547"/>
      <c r="IRU108" s="547"/>
      <c r="IRV108" s="547"/>
      <c r="IRW108" s="547"/>
      <c r="IRX108" s="547"/>
      <c r="IRY108" s="547"/>
      <c r="IRZ108" s="547"/>
      <c r="ISA108" s="547"/>
      <c r="ISB108" s="547"/>
      <c r="ISC108" s="547"/>
      <c r="ISD108" s="547"/>
      <c r="ISE108" s="547"/>
      <c r="ISF108" s="547"/>
      <c r="ISG108" s="548"/>
      <c r="ISH108" s="547"/>
      <c r="ISI108" s="547"/>
      <c r="ISJ108" s="547"/>
      <c r="ISK108" s="547"/>
      <c r="ISL108" s="547"/>
      <c r="ISM108" s="547"/>
      <c r="ISN108" s="547"/>
      <c r="ISO108" s="547"/>
      <c r="ISP108" s="547"/>
      <c r="ISQ108" s="547"/>
      <c r="ISR108" s="547"/>
      <c r="ISS108" s="547"/>
      <c r="IST108" s="547"/>
      <c r="ISU108" s="547"/>
      <c r="ISV108" s="547"/>
      <c r="ISW108" s="548"/>
      <c r="ISX108" s="547"/>
      <c r="ISY108" s="547"/>
      <c r="ISZ108" s="547"/>
      <c r="ITA108" s="547"/>
      <c r="ITB108" s="547"/>
      <c r="ITC108" s="547"/>
      <c r="ITD108" s="547"/>
      <c r="ITE108" s="547"/>
      <c r="ITF108" s="547"/>
      <c r="ITG108" s="547"/>
      <c r="ITH108" s="547"/>
      <c r="ITI108" s="547"/>
      <c r="ITJ108" s="547"/>
      <c r="ITK108" s="547"/>
      <c r="ITL108" s="547"/>
      <c r="ITM108" s="548"/>
      <c r="ITN108" s="547"/>
      <c r="ITO108" s="547"/>
      <c r="ITP108" s="547"/>
      <c r="ITQ108" s="547"/>
      <c r="ITR108" s="547"/>
      <c r="ITS108" s="547"/>
      <c r="ITT108" s="547"/>
      <c r="ITU108" s="547"/>
      <c r="ITV108" s="547"/>
      <c r="ITW108" s="547"/>
      <c r="ITX108" s="547"/>
      <c r="ITY108" s="547"/>
      <c r="ITZ108" s="547"/>
      <c r="IUA108" s="547"/>
      <c r="IUB108" s="547"/>
      <c r="IUC108" s="548"/>
      <c r="IUD108" s="547"/>
      <c r="IUE108" s="547"/>
      <c r="IUF108" s="547"/>
      <c r="IUG108" s="547"/>
      <c r="IUH108" s="547"/>
      <c r="IUI108" s="547"/>
      <c r="IUJ108" s="547"/>
      <c r="IUK108" s="547"/>
      <c r="IUL108" s="547"/>
      <c r="IUM108" s="547"/>
      <c r="IUN108" s="547"/>
      <c r="IUO108" s="547"/>
      <c r="IUP108" s="547"/>
      <c r="IUQ108" s="547"/>
      <c r="IUR108" s="547"/>
      <c r="IUS108" s="548"/>
      <c r="IUT108" s="547"/>
      <c r="IUU108" s="547"/>
      <c r="IUV108" s="547"/>
      <c r="IUW108" s="547"/>
      <c r="IUX108" s="547"/>
      <c r="IUY108" s="547"/>
      <c r="IUZ108" s="547"/>
      <c r="IVA108" s="547"/>
      <c r="IVB108" s="547"/>
      <c r="IVC108" s="547"/>
      <c r="IVD108" s="547"/>
      <c r="IVE108" s="547"/>
      <c r="IVF108" s="547"/>
      <c r="IVG108" s="547"/>
      <c r="IVH108" s="547"/>
      <c r="IVI108" s="548"/>
      <c r="IVJ108" s="547"/>
      <c r="IVK108" s="547"/>
      <c r="IVL108" s="547"/>
      <c r="IVM108" s="547"/>
      <c r="IVN108" s="547"/>
      <c r="IVO108" s="547"/>
      <c r="IVP108" s="547"/>
      <c r="IVQ108" s="547"/>
      <c r="IVR108" s="547"/>
      <c r="IVS108" s="547"/>
      <c r="IVT108" s="547"/>
      <c r="IVU108" s="547"/>
      <c r="IVV108" s="547"/>
      <c r="IVW108" s="547"/>
      <c r="IVX108" s="547"/>
      <c r="IVY108" s="548"/>
      <c r="IVZ108" s="547"/>
      <c r="IWA108" s="547"/>
      <c r="IWB108" s="547"/>
      <c r="IWC108" s="547"/>
      <c r="IWD108" s="547"/>
      <c r="IWE108" s="547"/>
      <c r="IWF108" s="547"/>
      <c r="IWG108" s="547"/>
      <c r="IWH108" s="547"/>
      <c r="IWI108" s="547"/>
      <c r="IWJ108" s="547"/>
      <c r="IWK108" s="547"/>
      <c r="IWL108" s="547"/>
      <c r="IWM108" s="547"/>
      <c r="IWN108" s="547"/>
      <c r="IWO108" s="548"/>
      <c r="IWP108" s="547"/>
      <c r="IWQ108" s="547"/>
      <c r="IWR108" s="547"/>
      <c r="IWS108" s="547"/>
      <c r="IWT108" s="547"/>
      <c r="IWU108" s="547"/>
      <c r="IWV108" s="547"/>
      <c r="IWW108" s="547"/>
      <c r="IWX108" s="547"/>
      <c r="IWY108" s="547"/>
      <c r="IWZ108" s="547"/>
      <c r="IXA108" s="547"/>
      <c r="IXB108" s="547"/>
      <c r="IXC108" s="547"/>
      <c r="IXD108" s="547"/>
      <c r="IXE108" s="548"/>
      <c r="IXF108" s="547"/>
      <c r="IXG108" s="547"/>
      <c r="IXH108" s="547"/>
      <c r="IXI108" s="547"/>
      <c r="IXJ108" s="547"/>
      <c r="IXK108" s="547"/>
      <c r="IXL108" s="547"/>
      <c r="IXM108" s="547"/>
      <c r="IXN108" s="547"/>
      <c r="IXO108" s="547"/>
      <c r="IXP108" s="547"/>
      <c r="IXQ108" s="547"/>
      <c r="IXR108" s="547"/>
      <c r="IXS108" s="547"/>
      <c r="IXT108" s="547"/>
      <c r="IXU108" s="548"/>
      <c r="IXV108" s="547"/>
      <c r="IXW108" s="547"/>
      <c r="IXX108" s="547"/>
      <c r="IXY108" s="547"/>
      <c r="IXZ108" s="547"/>
      <c r="IYA108" s="547"/>
      <c r="IYB108" s="547"/>
      <c r="IYC108" s="547"/>
      <c r="IYD108" s="547"/>
      <c r="IYE108" s="547"/>
      <c r="IYF108" s="547"/>
      <c r="IYG108" s="547"/>
      <c r="IYH108" s="547"/>
      <c r="IYI108" s="547"/>
      <c r="IYJ108" s="547"/>
      <c r="IYK108" s="548"/>
      <c r="IYL108" s="547"/>
      <c r="IYM108" s="547"/>
      <c r="IYN108" s="547"/>
      <c r="IYO108" s="547"/>
      <c r="IYP108" s="547"/>
      <c r="IYQ108" s="547"/>
      <c r="IYR108" s="547"/>
      <c r="IYS108" s="547"/>
      <c r="IYT108" s="547"/>
      <c r="IYU108" s="547"/>
      <c r="IYV108" s="547"/>
      <c r="IYW108" s="547"/>
      <c r="IYX108" s="547"/>
      <c r="IYY108" s="547"/>
      <c r="IYZ108" s="547"/>
      <c r="IZA108" s="548"/>
      <c r="IZB108" s="547"/>
      <c r="IZC108" s="547"/>
      <c r="IZD108" s="547"/>
      <c r="IZE108" s="547"/>
      <c r="IZF108" s="547"/>
      <c r="IZG108" s="547"/>
      <c r="IZH108" s="547"/>
      <c r="IZI108" s="547"/>
      <c r="IZJ108" s="547"/>
      <c r="IZK108" s="547"/>
      <c r="IZL108" s="547"/>
      <c r="IZM108" s="547"/>
      <c r="IZN108" s="547"/>
      <c r="IZO108" s="547"/>
      <c r="IZP108" s="547"/>
      <c r="IZQ108" s="548"/>
      <c r="IZR108" s="547"/>
      <c r="IZS108" s="547"/>
      <c r="IZT108" s="547"/>
      <c r="IZU108" s="547"/>
      <c r="IZV108" s="547"/>
      <c r="IZW108" s="547"/>
      <c r="IZX108" s="547"/>
      <c r="IZY108" s="547"/>
      <c r="IZZ108" s="547"/>
      <c r="JAA108" s="547"/>
      <c r="JAB108" s="547"/>
      <c r="JAC108" s="547"/>
      <c r="JAD108" s="547"/>
      <c r="JAE108" s="547"/>
      <c r="JAF108" s="547"/>
      <c r="JAG108" s="548"/>
      <c r="JAH108" s="547"/>
      <c r="JAI108" s="547"/>
      <c r="JAJ108" s="547"/>
      <c r="JAK108" s="547"/>
      <c r="JAL108" s="547"/>
      <c r="JAM108" s="547"/>
      <c r="JAN108" s="547"/>
      <c r="JAO108" s="547"/>
      <c r="JAP108" s="547"/>
      <c r="JAQ108" s="547"/>
      <c r="JAR108" s="547"/>
      <c r="JAS108" s="547"/>
      <c r="JAT108" s="547"/>
      <c r="JAU108" s="547"/>
      <c r="JAV108" s="547"/>
      <c r="JAW108" s="548"/>
      <c r="JAX108" s="547"/>
      <c r="JAY108" s="547"/>
      <c r="JAZ108" s="547"/>
      <c r="JBA108" s="547"/>
      <c r="JBB108" s="547"/>
      <c r="JBC108" s="547"/>
      <c r="JBD108" s="547"/>
      <c r="JBE108" s="547"/>
      <c r="JBF108" s="547"/>
      <c r="JBG108" s="547"/>
      <c r="JBH108" s="547"/>
      <c r="JBI108" s="547"/>
      <c r="JBJ108" s="547"/>
      <c r="JBK108" s="547"/>
      <c r="JBL108" s="547"/>
      <c r="JBM108" s="548"/>
      <c r="JBN108" s="547"/>
      <c r="JBO108" s="547"/>
      <c r="JBP108" s="547"/>
      <c r="JBQ108" s="547"/>
      <c r="JBR108" s="547"/>
      <c r="JBS108" s="547"/>
      <c r="JBT108" s="547"/>
      <c r="JBU108" s="547"/>
      <c r="JBV108" s="547"/>
      <c r="JBW108" s="547"/>
      <c r="JBX108" s="547"/>
      <c r="JBY108" s="547"/>
      <c r="JBZ108" s="547"/>
      <c r="JCA108" s="547"/>
      <c r="JCB108" s="547"/>
      <c r="JCC108" s="548"/>
      <c r="JCD108" s="547"/>
      <c r="JCE108" s="547"/>
      <c r="JCF108" s="547"/>
      <c r="JCG108" s="547"/>
      <c r="JCH108" s="547"/>
      <c r="JCI108" s="547"/>
      <c r="JCJ108" s="547"/>
      <c r="JCK108" s="547"/>
      <c r="JCL108" s="547"/>
      <c r="JCM108" s="547"/>
      <c r="JCN108" s="547"/>
      <c r="JCO108" s="547"/>
      <c r="JCP108" s="547"/>
      <c r="JCQ108" s="547"/>
      <c r="JCR108" s="547"/>
      <c r="JCS108" s="548"/>
      <c r="JCT108" s="547"/>
      <c r="JCU108" s="547"/>
      <c r="JCV108" s="547"/>
      <c r="JCW108" s="547"/>
      <c r="JCX108" s="547"/>
      <c r="JCY108" s="547"/>
      <c r="JCZ108" s="547"/>
      <c r="JDA108" s="547"/>
      <c r="JDB108" s="547"/>
      <c r="JDC108" s="547"/>
      <c r="JDD108" s="547"/>
      <c r="JDE108" s="547"/>
      <c r="JDF108" s="547"/>
      <c r="JDG108" s="547"/>
      <c r="JDH108" s="547"/>
      <c r="JDI108" s="548"/>
      <c r="JDJ108" s="547"/>
      <c r="JDK108" s="547"/>
      <c r="JDL108" s="547"/>
      <c r="JDM108" s="547"/>
      <c r="JDN108" s="547"/>
      <c r="JDO108" s="547"/>
      <c r="JDP108" s="547"/>
      <c r="JDQ108" s="547"/>
      <c r="JDR108" s="547"/>
      <c r="JDS108" s="547"/>
      <c r="JDT108" s="547"/>
      <c r="JDU108" s="547"/>
      <c r="JDV108" s="547"/>
      <c r="JDW108" s="547"/>
      <c r="JDX108" s="547"/>
      <c r="JDY108" s="548"/>
      <c r="JDZ108" s="547"/>
      <c r="JEA108" s="547"/>
      <c r="JEB108" s="547"/>
      <c r="JEC108" s="547"/>
      <c r="JED108" s="547"/>
      <c r="JEE108" s="547"/>
      <c r="JEF108" s="547"/>
      <c r="JEG108" s="547"/>
      <c r="JEH108" s="547"/>
      <c r="JEI108" s="547"/>
      <c r="JEJ108" s="547"/>
      <c r="JEK108" s="547"/>
      <c r="JEL108" s="547"/>
      <c r="JEM108" s="547"/>
      <c r="JEN108" s="547"/>
      <c r="JEO108" s="548"/>
      <c r="JEP108" s="547"/>
      <c r="JEQ108" s="547"/>
      <c r="JER108" s="547"/>
      <c r="JES108" s="547"/>
      <c r="JET108" s="547"/>
      <c r="JEU108" s="547"/>
      <c r="JEV108" s="547"/>
      <c r="JEW108" s="547"/>
      <c r="JEX108" s="547"/>
      <c r="JEY108" s="547"/>
      <c r="JEZ108" s="547"/>
      <c r="JFA108" s="547"/>
      <c r="JFB108" s="547"/>
      <c r="JFC108" s="547"/>
      <c r="JFD108" s="547"/>
      <c r="JFE108" s="548"/>
      <c r="JFF108" s="547"/>
      <c r="JFG108" s="547"/>
      <c r="JFH108" s="547"/>
      <c r="JFI108" s="547"/>
      <c r="JFJ108" s="547"/>
      <c r="JFK108" s="547"/>
      <c r="JFL108" s="547"/>
      <c r="JFM108" s="547"/>
      <c r="JFN108" s="547"/>
      <c r="JFO108" s="547"/>
      <c r="JFP108" s="547"/>
      <c r="JFQ108" s="547"/>
      <c r="JFR108" s="547"/>
      <c r="JFS108" s="547"/>
      <c r="JFT108" s="547"/>
      <c r="JFU108" s="548"/>
      <c r="JFV108" s="547"/>
      <c r="JFW108" s="547"/>
      <c r="JFX108" s="547"/>
      <c r="JFY108" s="547"/>
      <c r="JFZ108" s="547"/>
      <c r="JGA108" s="547"/>
      <c r="JGB108" s="547"/>
      <c r="JGC108" s="547"/>
      <c r="JGD108" s="547"/>
      <c r="JGE108" s="547"/>
      <c r="JGF108" s="547"/>
      <c r="JGG108" s="547"/>
      <c r="JGH108" s="547"/>
      <c r="JGI108" s="547"/>
      <c r="JGJ108" s="547"/>
      <c r="JGK108" s="548"/>
      <c r="JGL108" s="547"/>
      <c r="JGM108" s="547"/>
      <c r="JGN108" s="547"/>
      <c r="JGO108" s="547"/>
      <c r="JGP108" s="547"/>
      <c r="JGQ108" s="547"/>
      <c r="JGR108" s="547"/>
      <c r="JGS108" s="547"/>
      <c r="JGT108" s="547"/>
      <c r="JGU108" s="547"/>
      <c r="JGV108" s="547"/>
      <c r="JGW108" s="547"/>
      <c r="JGX108" s="547"/>
      <c r="JGY108" s="547"/>
      <c r="JGZ108" s="547"/>
      <c r="JHA108" s="548"/>
      <c r="JHB108" s="547"/>
      <c r="JHC108" s="547"/>
      <c r="JHD108" s="547"/>
      <c r="JHE108" s="547"/>
      <c r="JHF108" s="547"/>
      <c r="JHG108" s="547"/>
      <c r="JHH108" s="547"/>
      <c r="JHI108" s="547"/>
      <c r="JHJ108" s="547"/>
      <c r="JHK108" s="547"/>
      <c r="JHL108" s="547"/>
      <c r="JHM108" s="547"/>
      <c r="JHN108" s="547"/>
      <c r="JHO108" s="547"/>
      <c r="JHP108" s="547"/>
      <c r="JHQ108" s="548"/>
      <c r="JHR108" s="547"/>
      <c r="JHS108" s="547"/>
      <c r="JHT108" s="547"/>
      <c r="JHU108" s="547"/>
      <c r="JHV108" s="547"/>
      <c r="JHW108" s="547"/>
      <c r="JHX108" s="547"/>
      <c r="JHY108" s="547"/>
      <c r="JHZ108" s="547"/>
      <c r="JIA108" s="547"/>
      <c r="JIB108" s="547"/>
      <c r="JIC108" s="547"/>
      <c r="JID108" s="547"/>
      <c r="JIE108" s="547"/>
      <c r="JIF108" s="547"/>
      <c r="JIG108" s="548"/>
      <c r="JIH108" s="547"/>
      <c r="JII108" s="547"/>
      <c r="JIJ108" s="547"/>
      <c r="JIK108" s="547"/>
      <c r="JIL108" s="547"/>
      <c r="JIM108" s="547"/>
      <c r="JIN108" s="547"/>
      <c r="JIO108" s="547"/>
      <c r="JIP108" s="547"/>
      <c r="JIQ108" s="547"/>
      <c r="JIR108" s="547"/>
      <c r="JIS108" s="547"/>
      <c r="JIT108" s="547"/>
      <c r="JIU108" s="547"/>
      <c r="JIV108" s="547"/>
      <c r="JIW108" s="548"/>
      <c r="JIX108" s="547"/>
      <c r="JIY108" s="547"/>
      <c r="JIZ108" s="547"/>
      <c r="JJA108" s="547"/>
      <c r="JJB108" s="547"/>
      <c r="JJC108" s="547"/>
      <c r="JJD108" s="547"/>
      <c r="JJE108" s="547"/>
      <c r="JJF108" s="547"/>
      <c r="JJG108" s="547"/>
      <c r="JJH108" s="547"/>
      <c r="JJI108" s="547"/>
      <c r="JJJ108" s="547"/>
      <c r="JJK108" s="547"/>
      <c r="JJL108" s="547"/>
      <c r="JJM108" s="548"/>
      <c r="JJN108" s="547"/>
      <c r="JJO108" s="547"/>
      <c r="JJP108" s="547"/>
      <c r="JJQ108" s="547"/>
      <c r="JJR108" s="547"/>
      <c r="JJS108" s="547"/>
      <c r="JJT108" s="547"/>
      <c r="JJU108" s="547"/>
      <c r="JJV108" s="547"/>
      <c r="JJW108" s="547"/>
      <c r="JJX108" s="547"/>
      <c r="JJY108" s="547"/>
      <c r="JJZ108" s="547"/>
      <c r="JKA108" s="547"/>
      <c r="JKB108" s="547"/>
      <c r="JKC108" s="548"/>
      <c r="JKD108" s="547"/>
      <c r="JKE108" s="547"/>
      <c r="JKF108" s="547"/>
      <c r="JKG108" s="547"/>
      <c r="JKH108" s="547"/>
      <c r="JKI108" s="547"/>
      <c r="JKJ108" s="547"/>
      <c r="JKK108" s="547"/>
      <c r="JKL108" s="547"/>
      <c r="JKM108" s="547"/>
      <c r="JKN108" s="547"/>
      <c r="JKO108" s="547"/>
      <c r="JKP108" s="547"/>
      <c r="JKQ108" s="547"/>
      <c r="JKR108" s="547"/>
      <c r="JKS108" s="548"/>
      <c r="JKT108" s="547"/>
      <c r="JKU108" s="547"/>
      <c r="JKV108" s="547"/>
      <c r="JKW108" s="547"/>
      <c r="JKX108" s="547"/>
      <c r="JKY108" s="547"/>
      <c r="JKZ108" s="547"/>
      <c r="JLA108" s="547"/>
      <c r="JLB108" s="547"/>
      <c r="JLC108" s="547"/>
      <c r="JLD108" s="547"/>
      <c r="JLE108" s="547"/>
      <c r="JLF108" s="547"/>
      <c r="JLG108" s="547"/>
      <c r="JLH108" s="547"/>
      <c r="JLI108" s="548"/>
      <c r="JLJ108" s="547"/>
      <c r="JLK108" s="547"/>
      <c r="JLL108" s="547"/>
      <c r="JLM108" s="547"/>
      <c r="JLN108" s="547"/>
      <c r="JLO108" s="547"/>
      <c r="JLP108" s="547"/>
      <c r="JLQ108" s="547"/>
      <c r="JLR108" s="547"/>
      <c r="JLS108" s="547"/>
      <c r="JLT108" s="547"/>
      <c r="JLU108" s="547"/>
      <c r="JLV108" s="547"/>
      <c r="JLW108" s="547"/>
      <c r="JLX108" s="547"/>
      <c r="JLY108" s="548"/>
      <c r="JLZ108" s="547"/>
      <c r="JMA108" s="547"/>
      <c r="JMB108" s="547"/>
      <c r="JMC108" s="547"/>
      <c r="JMD108" s="547"/>
      <c r="JME108" s="547"/>
      <c r="JMF108" s="547"/>
      <c r="JMG108" s="547"/>
      <c r="JMH108" s="547"/>
      <c r="JMI108" s="547"/>
      <c r="JMJ108" s="547"/>
      <c r="JMK108" s="547"/>
      <c r="JML108" s="547"/>
      <c r="JMM108" s="547"/>
      <c r="JMN108" s="547"/>
      <c r="JMO108" s="548"/>
      <c r="JMP108" s="547"/>
      <c r="JMQ108" s="547"/>
      <c r="JMR108" s="547"/>
      <c r="JMS108" s="547"/>
      <c r="JMT108" s="547"/>
      <c r="JMU108" s="547"/>
      <c r="JMV108" s="547"/>
      <c r="JMW108" s="547"/>
      <c r="JMX108" s="547"/>
      <c r="JMY108" s="547"/>
      <c r="JMZ108" s="547"/>
      <c r="JNA108" s="547"/>
      <c r="JNB108" s="547"/>
      <c r="JNC108" s="547"/>
      <c r="JND108" s="547"/>
      <c r="JNE108" s="548"/>
      <c r="JNF108" s="547"/>
      <c r="JNG108" s="547"/>
      <c r="JNH108" s="547"/>
      <c r="JNI108" s="547"/>
      <c r="JNJ108" s="547"/>
      <c r="JNK108" s="547"/>
      <c r="JNL108" s="547"/>
      <c r="JNM108" s="547"/>
      <c r="JNN108" s="547"/>
      <c r="JNO108" s="547"/>
      <c r="JNP108" s="547"/>
      <c r="JNQ108" s="547"/>
      <c r="JNR108" s="547"/>
      <c r="JNS108" s="547"/>
      <c r="JNT108" s="547"/>
      <c r="JNU108" s="548"/>
      <c r="JNV108" s="547"/>
      <c r="JNW108" s="547"/>
      <c r="JNX108" s="547"/>
      <c r="JNY108" s="547"/>
      <c r="JNZ108" s="547"/>
      <c r="JOA108" s="547"/>
      <c r="JOB108" s="547"/>
      <c r="JOC108" s="547"/>
      <c r="JOD108" s="547"/>
      <c r="JOE108" s="547"/>
      <c r="JOF108" s="547"/>
      <c r="JOG108" s="547"/>
      <c r="JOH108" s="547"/>
      <c r="JOI108" s="547"/>
      <c r="JOJ108" s="547"/>
      <c r="JOK108" s="548"/>
      <c r="JOL108" s="547"/>
      <c r="JOM108" s="547"/>
      <c r="JON108" s="547"/>
      <c r="JOO108" s="547"/>
      <c r="JOP108" s="547"/>
      <c r="JOQ108" s="547"/>
      <c r="JOR108" s="547"/>
      <c r="JOS108" s="547"/>
      <c r="JOT108" s="547"/>
      <c r="JOU108" s="547"/>
      <c r="JOV108" s="547"/>
      <c r="JOW108" s="547"/>
      <c r="JOX108" s="547"/>
      <c r="JOY108" s="547"/>
      <c r="JOZ108" s="547"/>
      <c r="JPA108" s="548"/>
      <c r="JPB108" s="547"/>
      <c r="JPC108" s="547"/>
      <c r="JPD108" s="547"/>
      <c r="JPE108" s="547"/>
      <c r="JPF108" s="547"/>
      <c r="JPG108" s="547"/>
      <c r="JPH108" s="547"/>
      <c r="JPI108" s="547"/>
      <c r="JPJ108" s="547"/>
      <c r="JPK108" s="547"/>
      <c r="JPL108" s="547"/>
      <c r="JPM108" s="547"/>
      <c r="JPN108" s="547"/>
      <c r="JPO108" s="547"/>
      <c r="JPP108" s="547"/>
      <c r="JPQ108" s="548"/>
      <c r="JPR108" s="547"/>
      <c r="JPS108" s="547"/>
      <c r="JPT108" s="547"/>
      <c r="JPU108" s="547"/>
      <c r="JPV108" s="547"/>
      <c r="JPW108" s="547"/>
      <c r="JPX108" s="547"/>
      <c r="JPY108" s="547"/>
      <c r="JPZ108" s="547"/>
      <c r="JQA108" s="547"/>
      <c r="JQB108" s="547"/>
      <c r="JQC108" s="547"/>
      <c r="JQD108" s="547"/>
      <c r="JQE108" s="547"/>
      <c r="JQF108" s="547"/>
      <c r="JQG108" s="548"/>
      <c r="JQH108" s="547"/>
      <c r="JQI108" s="547"/>
      <c r="JQJ108" s="547"/>
      <c r="JQK108" s="547"/>
      <c r="JQL108" s="547"/>
      <c r="JQM108" s="547"/>
      <c r="JQN108" s="547"/>
      <c r="JQO108" s="547"/>
      <c r="JQP108" s="547"/>
      <c r="JQQ108" s="547"/>
      <c r="JQR108" s="547"/>
      <c r="JQS108" s="547"/>
      <c r="JQT108" s="547"/>
      <c r="JQU108" s="547"/>
      <c r="JQV108" s="547"/>
      <c r="JQW108" s="548"/>
      <c r="JQX108" s="547"/>
      <c r="JQY108" s="547"/>
      <c r="JQZ108" s="547"/>
      <c r="JRA108" s="547"/>
      <c r="JRB108" s="547"/>
      <c r="JRC108" s="547"/>
      <c r="JRD108" s="547"/>
      <c r="JRE108" s="547"/>
      <c r="JRF108" s="547"/>
      <c r="JRG108" s="547"/>
      <c r="JRH108" s="547"/>
      <c r="JRI108" s="547"/>
      <c r="JRJ108" s="547"/>
      <c r="JRK108" s="547"/>
      <c r="JRL108" s="547"/>
      <c r="JRM108" s="548"/>
      <c r="JRN108" s="547"/>
      <c r="JRO108" s="547"/>
      <c r="JRP108" s="547"/>
      <c r="JRQ108" s="547"/>
      <c r="JRR108" s="547"/>
      <c r="JRS108" s="547"/>
      <c r="JRT108" s="547"/>
      <c r="JRU108" s="547"/>
      <c r="JRV108" s="547"/>
      <c r="JRW108" s="547"/>
      <c r="JRX108" s="547"/>
      <c r="JRY108" s="547"/>
      <c r="JRZ108" s="547"/>
      <c r="JSA108" s="547"/>
      <c r="JSB108" s="547"/>
      <c r="JSC108" s="548"/>
      <c r="JSD108" s="547"/>
      <c r="JSE108" s="547"/>
      <c r="JSF108" s="547"/>
      <c r="JSG108" s="547"/>
      <c r="JSH108" s="547"/>
      <c r="JSI108" s="547"/>
      <c r="JSJ108" s="547"/>
      <c r="JSK108" s="547"/>
      <c r="JSL108" s="547"/>
      <c r="JSM108" s="547"/>
      <c r="JSN108" s="547"/>
      <c r="JSO108" s="547"/>
      <c r="JSP108" s="547"/>
      <c r="JSQ108" s="547"/>
      <c r="JSR108" s="547"/>
      <c r="JSS108" s="548"/>
      <c r="JST108" s="547"/>
      <c r="JSU108" s="547"/>
      <c r="JSV108" s="547"/>
      <c r="JSW108" s="547"/>
      <c r="JSX108" s="547"/>
      <c r="JSY108" s="547"/>
      <c r="JSZ108" s="547"/>
      <c r="JTA108" s="547"/>
      <c r="JTB108" s="547"/>
      <c r="JTC108" s="547"/>
      <c r="JTD108" s="547"/>
      <c r="JTE108" s="547"/>
      <c r="JTF108" s="547"/>
      <c r="JTG108" s="547"/>
      <c r="JTH108" s="547"/>
      <c r="JTI108" s="548"/>
      <c r="JTJ108" s="547"/>
      <c r="JTK108" s="547"/>
      <c r="JTL108" s="547"/>
      <c r="JTM108" s="547"/>
      <c r="JTN108" s="547"/>
      <c r="JTO108" s="547"/>
      <c r="JTP108" s="547"/>
      <c r="JTQ108" s="547"/>
      <c r="JTR108" s="547"/>
      <c r="JTS108" s="547"/>
      <c r="JTT108" s="547"/>
      <c r="JTU108" s="547"/>
      <c r="JTV108" s="547"/>
      <c r="JTW108" s="547"/>
      <c r="JTX108" s="547"/>
      <c r="JTY108" s="548"/>
      <c r="JTZ108" s="547"/>
      <c r="JUA108" s="547"/>
      <c r="JUB108" s="547"/>
      <c r="JUC108" s="547"/>
      <c r="JUD108" s="547"/>
      <c r="JUE108" s="547"/>
      <c r="JUF108" s="547"/>
      <c r="JUG108" s="547"/>
      <c r="JUH108" s="547"/>
      <c r="JUI108" s="547"/>
      <c r="JUJ108" s="547"/>
      <c r="JUK108" s="547"/>
      <c r="JUL108" s="547"/>
      <c r="JUM108" s="547"/>
      <c r="JUN108" s="547"/>
      <c r="JUO108" s="548"/>
      <c r="JUP108" s="547"/>
      <c r="JUQ108" s="547"/>
      <c r="JUR108" s="547"/>
      <c r="JUS108" s="547"/>
      <c r="JUT108" s="547"/>
      <c r="JUU108" s="547"/>
      <c r="JUV108" s="547"/>
      <c r="JUW108" s="547"/>
      <c r="JUX108" s="547"/>
      <c r="JUY108" s="547"/>
      <c r="JUZ108" s="547"/>
      <c r="JVA108" s="547"/>
      <c r="JVB108" s="547"/>
      <c r="JVC108" s="547"/>
      <c r="JVD108" s="547"/>
      <c r="JVE108" s="548"/>
      <c r="JVF108" s="547"/>
      <c r="JVG108" s="547"/>
      <c r="JVH108" s="547"/>
      <c r="JVI108" s="547"/>
      <c r="JVJ108" s="547"/>
      <c r="JVK108" s="547"/>
      <c r="JVL108" s="547"/>
      <c r="JVM108" s="547"/>
      <c r="JVN108" s="547"/>
      <c r="JVO108" s="547"/>
      <c r="JVP108" s="547"/>
      <c r="JVQ108" s="547"/>
      <c r="JVR108" s="547"/>
      <c r="JVS108" s="547"/>
      <c r="JVT108" s="547"/>
      <c r="JVU108" s="548"/>
      <c r="JVV108" s="547"/>
      <c r="JVW108" s="547"/>
      <c r="JVX108" s="547"/>
      <c r="JVY108" s="547"/>
      <c r="JVZ108" s="547"/>
      <c r="JWA108" s="547"/>
      <c r="JWB108" s="547"/>
      <c r="JWC108" s="547"/>
      <c r="JWD108" s="547"/>
      <c r="JWE108" s="547"/>
      <c r="JWF108" s="547"/>
      <c r="JWG108" s="547"/>
      <c r="JWH108" s="547"/>
      <c r="JWI108" s="547"/>
      <c r="JWJ108" s="547"/>
      <c r="JWK108" s="548"/>
      <c r="JWL108" s="547"/>
      <c r="JWM108" s="547"/>
      <c r="JWN108" s="547"/>
      <c r="JWO108" s="547"/>
      <c r="JWP108" s="547"/>
      <c r="JWQ108" s="547"/>
      <c r="JWR108" s="547"/>
      <c r="JWS108" s="547"/>
      <c r="JWT108" s="547"/>
      <c r="JWU108" s="547"/>
      <c r="JWV108" s="547"/>
      <c r="JWW108" s="547"/>
      <c r="JWX108" s="547"/>
      <c r="JWY108" s="547"/>
      <c r="JWZ108" s="547"/>
      <c r="JXA108" s="548"/>
      <c r="JXB108" s="547"/>
      <c r="JXC108" s="547"/>
      <c r="JXD108" s="547"/>
      <c r="JXE108" s="547"/>
      <c r="JXF108" s="547"/>
      <c r="JXG108" s="547"/>
      <c r="JXH108" s="547"/>
      <c r="JXI108" s="547"/>
      <c r="JXJ108" s="547"/>
      <c r="JXK108" s="547"/>
      <c r="JXL108" s="547"/>
      <c r="JXM108" s="547"/>
      <c r="JXN108" s="547"/>
      <c r="JXO108" s="547"/>
      <c r="JXP108" s="547"/>
      <c r="JXQ108" s="548"/>
      <c r="JXR108" s="547"/>
      <c r="JXS108" s="547"/>
      <c r="JXT108" s="547"/>
      <c r="JXU108" s="547"/>
      <c r="JXV108" s="547"/>
      <c r="JXW108" s="547"/>
      <c r="JXX108" s="547"/>
      <c r="JXY108" s="547"/>
      <c r="JXZ108" s="547"/>
      <c r="JYA108" s="547"/>
      <c r="JYB108" s="547"/>
      <c r="JYC108" s="547"/>
      <c r="JYD108" s="547"/>
      <c r="JYE108" s="547"/>
      <c r="JYF108" s="547"/>
      <c r="JYG108" s="548"/>
      <c r="JYH108" s="547"/>
      <c r="JYI108" s="547"/>
      <c r="JYJ108" s="547"/>
      <c r="JYK108" s="547"/>
      <c r="JYL108" s="547"/>
      <c r="JYM108" s="547"/>
      <c r="JYN108" s="547"/>
      <c r="JYO108" s="547"/>
      <c r="JYP108" s="547"/>
      <c r="JYQ108" s="547"/>
      <c r="JYR108" s="547"/>
      <c r="JYS108" s="547"/>
      <c r="JYT108" s="547"/>
      <c r="JYU108" s="547"/>
      <c r="JYV108" s="547"/>
      <c r="JYW108" s="548"/>
      <c r="JYX108" s="547"/>
      <c r="JYY108" s="547"/>
      <c r="JYZ108" s="547"/>
      <c r="JZA108" s="547"/>
      <c r="JZB108" s="547"/>
      <c r="JZC108" s="547"/>
      <c r="JZD108" s="547"/>
      <c r="JZE108" s="547"/>
      <c r="JZF108" s="547"/>
      <c r="JZG108" s="547"/>
      <c r="JZH108" s="547"/>
      <c r="JZI108" s="547"/>
      <c r="JZJ108" s="547"/>
      <c r="JZK108" s="547"/>
      <c r="JZL108" s="547"/>
      <c r="JZM108" s="548"/>
      <c r="JZN108" s="547"/>
      <c r="JZO108" s="547"/>
      <c r="JZP108" s="547"/>
      <c r="JZQ108" s="547"/>
      <c r="JZR108" s="547"/>
      <c r="JZS108" s="547"/>
      <c r="JZT108" s="547"/>
      <c r="JZU108" s="547"/>
      <c r="JZV108" s="547"/>
      <c r="JZW108" s="547"/>
      <c r="JZX108" s="547"/>
      <c r="JZY108" s="547"/>
      <c r="JZZ108" s="547"/>
      <c r="KAA108" s="547"/>
      <c r="KAB108" s="547"/>
      <c r="KAC108" s="548"/>
      <c r="KAD108" s="547"/>
      <c r="KAE108" s="547"/>
      <c r="KAF108" s="547"/>
      <c r="KAG108" s="547"/>
      <c r="KAH108" s="547"/>
      <c r="KAI108" s="547"/>
      <c r="KAJ108" s="547"/>
      <c r="KAK108" s="547"/>
      <c r="KAL108" s="547"/>
      <c r="KAM108" s="547"/>
      <c r="KAN108" s="547"/>
      <c r="KAO108" s="547"/>
      <c r="KAP108" s="547"/>
      <c r="KAQ108" s="547"/>
      <c r="KAR108" s="547"/>
      <c r="KAS108" s="548"/>
      <c r="KAT108" s="547"/>
      <c r="KAU108" s="547"/>
      <c r="KAV108" s="547"/>
      <c r="KAW108" s="547"/>
      <c r="KAX108" s="547"/>
      <c r="KAY108" s="547"/>
      <c r="KAZ108" s="547"/>
      <c r="KBA108" s="547"/>
      <c r="KBB108" s="547"/>
      <c r="KBC108" s="547"/>
      <c r="KBD108" s="547"/>
      <c r="KBE108" s="547"/>
      <c r="KBF108" s="547"/>
      <c r="KBG108" s="547"/>
      <c r="KBH108" s="547"/>
      <c r="KBI108" s="548"/>
      <c r="KBJ108" s="547"/>
      <c r="KBK108" s="547"/>
      <c r="KBL108" s="547"/>
      <c r="KBM108" s="547"/>
      <c r="KBN108" s="547"/>
      <c r="KBO108" s="547"/>
      <c r="KBP108" s="547"/>
      <c r="KBQ108" s="547"/>
      <c r="KBR108" s="547"/>
      <c r="KBS108" s="547"/>
      <c r="KBT108" s="547"/>
      <c r="KBU108" s="547"/>
      <c r="KBV108" s="547"/>
      <c r="KBW108" s="547"/>
      <c r="KBX108" s="547"/>
      <c r="KBY108" s="548"/>
      <c r="KBZ108" s="547"/>
      <c r="KCA108" s="547"/>
      <c r="KCB108" s="547"/>
      <c r="KCC108" s="547"/>
      <c r="KCD108" s="547"/>
      <c r="KCE108" s="547"/>
      <c r="KCF108" s="547"/>
      <c r="KCG108" s="547"/>
      <c r="KCH108" s="547"/>
      <c r="KCI108" s="547"/>
      <c r="KCJ108" s="547"/>
      <c r="KCK108" s="547"/>
      <c r="KCL108" s="547"/>
      <c r="KCM108" s="547"/>
      <c r="KCN108" s="547"/>
      <c r="KCO108" s="548"/>
      <c r="KCP108" s="547"/>
      <c r="KCQ108" s="547"/>
      <c r="KCR108" s="547"/>
      <c r="KCS108" s="547"/>
      <c r="KCT108" s="547"/>
      <c r="KCU108" s="547"/>
      <c r="KCV108" s="547"/>
      <c r="KCW108" s="547"/>
      <c r="KCX108" s="547"/>
      <c r="KCY108" s="547"/>
      <c r="KCZ108" s="547"/>
      <c r="KDA108" s="547"/>
      <c r="KDB108" s="547"/>
      <c r="KDC108" s="547"/>
      <c r="KDD108" s="547"/>
      <c r="KDE108" s="548"/>
      <c r="KDF108" s="547"/>
      <c r="KDG108" s="547"/>
      <c r="KDH108" s="547"/>
      <c r="KDI108" s="547"/>
      <c r="KDJ108" s="547"/>
      <c r="KDK108" s="547"/>
      <c r="KDL108" s="547"/>
      <c r="KDM108" s="547"/>
      <c r="KDN108" s="547"/>
      <c r="KDO108" s="547"/>
      <c r="KDP108" s="547"/>
      <c r="KDQ108" s="547"/>
      <c r="KDR108" s="547"/>
      <c r="KDS108" s="547"/>
      <c r="KDT108" s="547"/>
      <c r="KDU108" s="548"/>
      <c r="KDV108" s="547"/>
      <c r="KDW108" s="547"/>
      <c r="KDX108" s="547"/>
      <c r="KDY108" s="547"/>
      <c r="KDZ108" s="547"/>
      <c r="KEA108" s="547"/>
      <c r="KEB108" s="547"/>
      <c r="KEC108" s="547"/>
      <c r="KED108" s="547"/>
      <c r="KEE108" s="547"/>
      <c r="KEF108" s="547"/>
      <c r="KEG108" s="547"/>
      <c r="KEH108" s="547"/>
      <c r="KEI108" s="547"/>
      <c r="KEJ108" s="547"/>
      <c r="KEK108" s="548"/>
      <c r="KEL108" s="547"/>
      <c r="KEM108" s="547"/>
      <c r="KEN108" s="547"/>
      <c r="KEO108" s="547"/>
      <c r="KEP108" s="547"/>
      <c r="KEQ108" s="547"/>
      <c r="KER108" s="547"/>
      <c r="KES108" s="547"/>
      <c r="KET108" s="547"/>
      <c r="KEU108" s="547"/>
      <c r="KEV108" s="547"/>
      <c r="KEW108" s="547"/>
      <c r="KEX108" s="547"/>
      <c r="KEY108" s="547"/>
      <c r="KEZ108" s="547"/>
      <c r="KFA108" s="548"/>
      <c r="KFB108" s="547"/>
      <c r="KFC108" s="547"/>
      <c r="KFD108" s="547"/>
      <c r="KFE108" s="547"/>
      <c r="KFF108" s="547"/>
      <c r="KFG108" s="547"/>
      <c r="KFH108" s="547"/>
      <c r="KFI108" s="547"/>
      <c r="KFJ108" s="547"/>
      <c r="KFK108" s="547"/>
      <c r="KFL108" s="547"/>
      <c r="KFM108" s="547"/>
      <c r="KFN108" s="547"/>
      <c r="KFO108" s="547"/>
      <c r="KFP108" s="547"/>
      <c r="KFQ108" s="548"/>
      <c r="KFR108" s="547"/>
      <c r="KFS108" s="547"/>
      <c r="KFT108" s="547"/>
      <c r="KFU108" s="547"/>
      <c r="KFV108" s="547"/>
      <c r="KFW108" s="547"/>
      <c r="KFX108" s="547"/>
      <c r="KFY108" s="547"/>
      <c r="KFZ108" s="547"/>
      <c r="KGA108" s="547"/>
      <c r="KGB108" s="547"/>
      <c r="KGC108" s="547"/>
      <c r="KGD108" s="547"/>
      <c r="KGE108" s="547"/>
      <c r="KGF108" s="547"/>
      <c r="KGG108" s="548"/>
      <c r="KGH108" s="547"/>
      <c r="KGI108" s="547"/>
      <c r="KGJ108" s="547"/>
      <c r="KGK108" s="547"/>
      <c r="KGL108" s="547"/>
      <c r="KGM108" s="547"/>
      <c r="KGN108" s="547"/>
      <c r="KGO108" s="547"/>
      <c r="KGP108" s="547"/>
      <c r="KGQ108" s="547"/>
      <c r="KGR108" s="547"/>
      <c r="KGS108" s="547"/>
      <c r="KGT108" s="547"/>
      <c r="KGU108" s="547"/>
      <c r="KGV108" s="547"/>
      <c r="KGW108" s="548"/>
      <c r="KGX108" s="547"/>
      <c r="KGY108" s="547"/>
      <c r="KGZ108" s="547"/>
      <c r="KHA108" s="547"/>
      <c r="KHB108" s="547"/>
      <c r="KHC108" s="547"/>
      <c r="KHD108" s="547"/>
      <c r="KHE108" s="547"/>
      <c r="KHF108" s="547"/>
      <c r="KHG108" s="547"/>
      <c r="KHH108" s="547"/>
      <c r="KHI108" s="547"/>
      <c r="KHJ108" s="547"/>
      <c r="KHK108" s="547"/>
      <c r="KHL108" s="547"/>
      <c r="KHM108" s="548"/>
      <c r="KHN108" s="547"/>
      <c r="KHO108" s="547"/>
      <c r="KHP108" s="547"/>
      <c r="KHQ108" s="547"/>
      <c r="KHR108" s="547"/>
      <c r="KHS108" s="547"/>
      <c r="KHT108" s="547"/>
      <c r="KHU108" s="547"/>
      <c r="KHV108" s="547"/>
      <c r="KHW108" s="547"/>
      <c r="KHX108" s="547"/>
      <c r="KHY108" s="547"/>
      <c r="KHZ108" s="547"/>
      <c r="KIA108" s="547"/>
      <c r="KIB108" s="547"/>
      <c r="KIC108" s="548"/>
      <c r="KID108" s="547"/>
      <c r="KIE108" s="547"/>
      <c r="KIF108" s="547"/>
      <c r="KIG108" s="547"/>
      <c r="KIH108" s="547"/>
      <c r="KII108" s="547"/>
      <c r="KIJ108" s="547"/>
      <c r="KIK108" s="547"/>
      <c r="KIL108" s="547"/>
      <c r="KIM108" s="547"/>
      <c r="KIN108" s="547"/>
      <c r="KIO108" s="547"/>
      <c r="KIP108" s="547"/>
      <c r="KIQ108" s="547"/>
      <c r="KIR108" s="547"/>
      <c r="KIS108" s="548"/>
      <c r="KIT108" s="547"/>
      <c r="KIU108" s="547"/>
      <c r="KIV108" s="547"/>
      <c r="KIW108" s="547"/>
      <c r="KIX108" s="547"/>
      <c r="KIY108" s="547"/>
      <c r="KIZ108" s="547"/>
      <c r="KJA108" s="547"/>
      <c r="KJB108" s="547"/>
      <c r="KJC108" s="547"/>
      <c r="KJD108" s="547"/>
      <c r="KJE108" s="547"/>
      <c r="KJF108" s="547"/>
      <c r="KJG108" s="547"/>
      <c r="KJH108" s="547"/>
      <c r="KJI108" s="548"/>
      <c r="KJJ108" s="547"/>
      <c r="KJK108" s="547"/>
      <c r="KJL108" s="547"/>
      <c r="KJM108" s="547"/>
      <c r="KJN108" s="547"/>
      <c r="KJO108" s="547"/>
      <c r="KJP108" s="547"/>
      <c r="KJQ108" s="547"/>
      <c r="KJR108" s="547"/>
      <c r="KJS108" s="547"/>
      <c r="KJT108" s="547"/>
      <c r="KJU108" s="547"/>
      <c r="KJV108" s="547"/>
      <c r="KJW108" s="547"/>
      <c r="KJX108" s="547"/>
      <c r="KJY108" s="548"/>
      <c r="KJZ108" s="547"/>
      <c r="KKA108" s="547"/>
      <c r="KKB108" s="547"/>
      <c r="KKC108" s="547"/>
      <c r="KKD108" s="547"/>
      <c r="KKE108" s="547"/>
      <c r="KKF108" s="547"/>
      <c r="KKG108" s="547"/>
      <c r="KKH108" s="547"/>
      <c r="KKI108" s="547"/>
      <c r="KKJ108" s="547"/>
      <c r="KKK108" s="547"/>
      <c r="KKL108" s="547"/>
      <c r="KKM108" s="547"/>
      <c r="KKN108" s="547"/>
      <c r="KKO108" s="548"/>
      <c r="KKP108" s="547"/>
      <c r="KKQ108" s="547"/>
      <c r="KKR108" s="547"/>
      <c r="KKS108" s="547"/>
      <c r="KKT108" s="547"/>
      <c r="KKU108" s="547"/>
      <c r="KKV108" s="547"/>
      <c r="KKW108" s="547"/>
      <c r="KKX108" s="547"/>
      <c r="KKY108" s="547"/>
      <c r="KKZ108" s="547"/>
      <c r="KLA108" s="547"/>
      <c r="KLB108" s="547"/>
      <c r="KLC108" s="547"/>
      <c r="KLD108" s="547"/>
      <c r="KLE108" s="548"/>
      <c r="KLF108" s="547"/>
      <c r="KLG108" s="547"/>
      <c r="KLH108" s="547"/>
      <c r="KLI108" s="547"/>
      <c r="KLJ108" s="547"/>
      <c r="KLK108" s="547"/>
      <c r="KLL108" s="547"/>
      <c r="KLM108" s="547"/>
      <c r="KLN108" s="547"/>
      <c r="KLO108" s="547"/>
      <c r="KLP108" s="547"/>
      <c r="KLQ108" s="547"/>
      <c r="KLR108" s="547"/>
      <c r="KLS108" s="547"/>
      <c r="KLT108" s="547"/>
      <c r="KLU108" s="548"/>
      <c r="KLV108" s="547"/>
      <c r="KLW108" s="547"/>
      <c r="KLX108" s="547"/>
      <c r="KLY108" s="547"/>
      <c r="KLZ108" s="547"/>
      <c r="KMA108" s="547"/>
      <c r="KMB108" s="547"/>
      <c r="KMC108" s="547"/>
      <c r="KMD108" s="547"/>
      <c r="KME108" s="547"/>
      <c r="KMF108" s="547"/>
      <c r="KMG108" s="547"/>
      <c r="KMH108" s="547"/>
      <c r="KMI108" s="547"/>
      <c r="KMJ108" s="547"/>
      <c r="KMK108" s="548"/>
      <c r="KML108" s="547"/>
      <c r="KMM108" s="547"/>
      <c r="KMN108" s="547"/>
      <c r="KMO108" s="547"/>
      <c r="KMP108" s="547"/>
      <c r="KMQ108" s="547"/>
      <c r="KMR108" s="547"/>
      <c r="KMS108" s="547"/>
      <c r="KMT108" s="547"/>
      <c r="KMU108" s="547"/>
      <c r="KMV108" s="547"/>
      <c r="KMW108" s="547"/>
      <c r="KMX108" s="547"/>
      <c r="KMY108" s="547"/>
      <c r="KMZ108" s="547"/>
      <c r="KNA108" s="548"/>
      <c r="KNB108" s="547"/>
      <c r="KNC108" s="547"/>
      <c r="KND108" s="547"/>
      <c r="KNE108" s="547"/>
      <c r="KNF108" s="547"/>
      <c r="KNG108" s="547"/>
      <c r="KNH108" s="547"/>
      <c r="KNI108" s="547"/>
      <c r="KNJ108" s="547"/>
      <c r="KNK108" s="547"/>
      <c r="KNL108" s="547"/>
      <c r="KNM108" s="547"/>
      <c r="KNN108" s="547"/>
      <c r="KNO108" s="547"/>
      <c r="KNP108" s="547"/>
      <c r="KNQ108" s="548"/>
      <c r="KNR108" s="547"/>
      <c r="KNS108" s="547"/>
      <c r="KNT108" s="547"/>
      <c r="KNU108" s="547"/>
      <c r="KNV108" s="547"/>
      <c r="KNW108" s="547"/>
      <c r="KNX108" s="547"/>
      <c r="KNY108" s="547"/>
      <c r="KNZ108" s="547"/>
      <c r="KOA108" s="547"/>
      <c r="KOB108" s="547"/>
      <c r="KOC108" s="547"/>
      <c r="KOD108" s="547"/>
      <c r="KOE108" s="547"/>
      <c r="KOF108" s="547"/>
      <c r="KOG108" s="548"/>
      <c r="KOH108" s="547"/>
      <c r="KOI108" s="547"/>
      <c r="KOJ108" s="547"/>
      <c r="KOK108" s="547"/>
      <c r="KOL108" s="547"/>
      <c r="KOM108" s="547"/>
      <c r="KON108" s="547"/>
      <c r="KOO108" s="547"/>
      <c r="KOP108" s="547"/>
      <c r="KOQ108" s="547"/>
      <c r="KOR108" s="547"/>
      <c r="KOS108" s="547"/>
      <c r="KOT108" s="547"/>
      <c r="KOU108" s="547"/>
      <c r="KOV108" s="547"/>
      <c r="KOW108" s="548"/>
      <c r="KOX108" s="547"/>
      <c r="KOY108" s="547"/>
      <c r="KOZ108" s="547"/>
      <c r="KPA108" s="547"/>
      <c r="KPB108" s="547"/>
      <c r="KPC108" s="547"/>
      <c r="KPD108" s="547"/>
      <c r="KPE108" s="547"/>
      <c r="KPF108" s="547"/>
      <c r="KPG108" s="547"/>
      <c r="KPH108" s="547"/>
      <c r="KPI108" s="547"/>
      <c r="KPJ108" s="547"/>
      <c r="KPK108" s="547"/>
      <c r="KPL108" s="547"/>
      <c r="KPM108" s="548"/>
      <c r="KPN108" s="547"/>
      <c r="KPO108" s="547"/>
      <c r="KPP108" s="547"/>
      <c r="KPQ108" s="547"/>
      <c r="KPR108" s="547"/>
      <c r="KPS108" s="547"/>
      <c r="KPT108" s="547"/>
      <c r="KPU108" s="547"/>
      <c r="KPV108" s="547"/>
      <c r="KPW108" s="547"/>
      <c r="KPX108" s="547"/>
      <c r="KPY108" s="547"/>
      <c r="KPZ108" s="547"/>
      <c r="KQA108" s="547"/>
      <c r="KQB108" s="547"/>
      <c r="KQC108" s="548"/>
      <c r="KQD108" s="547"/>
      <c r="KQE108" s="547"/>
      <c r="KQF108" s="547"/>
      <c r="KQG108" s="547"/>
      <c r="KQH108" s="547"/>
      <c r="KQI108" s="547"/>
      <c r="KQJ108" s="547"/>
      <c r="KQK108" s="547"/>
      <c r="KQL108" s="547"/>
      <c r="KQM108" s="547"/>
      <c r="KQN108" s="547"/>
      <c r="KQO108" s="547"/>
      <c r="KQP108" s="547"/>
      <c r="KQQ108" s="547"/>
      <c r="KQR108" s="547"/>
      <c r="KQS108" s="548"/>
      <c r="KQT108" s="547"/>
      <c r="KQU108" s="547"/>
      <c r="KQV108" s="547"/>
      <c r="KQW108" s="547"/>
      <c r="KQX108" s="547"/>
      <c r="KQY108" s="547"/>
      <c r="KQZ108" s="547"/>
      <c r="KRA108" s="547"/>
      <c r="KRB108" s="547"/>
      <c r="KRC108" s="547"/>
      <c r="KRD108" s="547"/>
      <c r="KRE108" s="547"/>
      <c r="KRF108" s="547"/>
      <c r="KRG108" s="547"/>
      <c r="KRH108" s="547"/>
      <c r="KRI108" s="548"/>
      <c r="KRJ108" s="547"/>
      <c r="KRK108" s="547"/>
      <c r="KRL108" s="547"/>
      <c r="KRM108" s="547"/>
      <c r="KRN108" s="547"/>
      <c r="KRO108" s="547"/>
      <c r="KRP108" s="547"/>
      <c r="KRQ108" s="547"/>
      <c r="KRR108" s="547"/>
      <c r="KRS108" s="547"/>
      <c r="KRT108" s="547"/>
      <c r="KRU108" s="547"/>
      <c r="KRV108" s="547"/>
      <c r="KRW108" s="547"/>
      <c r="KRX108" s="547"/>
      <c r="KRY108" s="548"/>
      <c r="KRZ108" s="547"/>
      <c r="KSA108" s="547"/>
      <c r="KSB108" s="547"/>
      <c r="KSC108" s="547"/>
      <c r="KSD108" s="547"/>
      <c r="KSE108" s="547"/>
      <c r="KSF108" s="547"/>
      <c r="KSG108" s="547"/>
      <c r="KSH108" s="547"/>
      <c r="KSI108" s="547"/>
      <c r="KSJ108" s="547"/>
      <c r="KSK108" s="547"/>
      <c r="KSL108" s="547"/>
      <c r="KSM108" s="547"/>
      <c r="KSN108" s="547"/>
      <c r="KSO108" s="548"/>
      <c r="KSP108" s="547"/>
      <c r="KSQ108" s="547"/>
      <c r="KSR108" s="547"/>
      <c r="KSS108" s="547"/>
      <c r="KST108" s="547"/>
      <c r="KSU108" s="547"/>
      <c r="KSV108" s="547"/>
      <c r="KSW108" s="547"/>
      <c r="KSX108" s="547"/>
      <c r="KSY108" s="547"/>
      <c r="KSZ108" s="547"/>
      <c r="KTA108" s="547"/>
      <c r="KTB108" s="547"/>
      <c r="KTC108" s="547"/>
      <c r="KTD108" s="547"/>
      <c r="KTE108" s="548"/>
      <c r="KTF108" s="547"/>
      <c r="KTG108" s="547"/>
      <c r="KTH108" s="547"/>
      <c r="KTI108" s="547"/>
      <c r="KTJ108" s="547"/>
      <c r="KTK108" s="547"/>
      <c r="KTL108" s="547"/>
      <c r="KTM108" s="547"/>
      <c r="KTN108" s="547"/>
      <c r="KTO108" s="547"/>
      <c r="KTP108" s="547"/>
      <c r="KTQ108" s="547"/>
      <c r="KTR108" s="547"/>
      <c r="KTS108" s="547"/>
      <c r="KTT108" s="547"/>
      <c r="KTU108" s="548"/>
      <c r="KTV108" s="547"/>
      <c r="KTW108" s="547"/>
      <c r="KTX108" s="547"/>
      <c r="KTY108" s="547"/>
      <c r="KTZ108" s="547"/>
      <c r="KUA108" s="547"/>
      <c r="KUB108" s="547"/>
      <c r="KUC108" s="547"/>
      <c r="KUD108" s="547"/>
      <c r="KUE108" s="547"/>
      <c r="KUF108" s="547"/>
      <c r="KUG108" s="547"/>
      <c r="KUH108" s="547"/>
      <c r="KUI108" s="547"/>
      <c r="KUJ108" s="547"/>
      <c r="KUK108" s="548"/>
      <c r="KUL108" s="547"/>
      <c r="KUM108" s="547"/>
      <c r="KUN108" s="547"/>
      <c r="KUO108" s="547"/>
      <c r="KUP108" s="547"/>
      <c r="KUQ108" s="547"/>
      <c r="KUR108" s="547"/>
      <c r="KUS108" s="547"/>
      <c r="KUT108" s="547"/>
      <c r="KUU108" s="547"/>
      <c r="KUV108" s="547"/>
      <c r="KUW108" s="547"/>
      <c r="KUX108" s="547"/>
      <c r="KUY108" s="547"/>
      <c r="KUZ108" s="547"/>
      <c r="KVA108" s="548"/>
      <c r="KVB108" s="547"/>
      <c r="KVC108" s="547"/>
      <c r="KVD108" s="547"/>
      <c r="KVE108" s="547"/>
      <c r="KVF108" s="547"/>
      <c r="KVG108" s="547"/>
      <c r="KVH108" s="547"/>
      <c r="KVI108" s="547"/>
      <c r="KVJ108" s="547"/>
      <c r="KVK108" s="547"/>
      <c r="KVL108" s="547"/>
      <c r="KVM108" s="547"/>
      <c r="KVN108" s="547"/>
      <c r="KVO108" s="547"/>
      <c r="KVP108" s="547"/>
      <c r="KVQ108" s="548"/>
      <c r="KVR108" s="547"/>
      <c r="KVS108" s="547"/>
      <c r="KVT108" s="547"/>
      <c r="KVU108" s="547"/>
      <c r="KVV108" s="547"/>
      <c r="KVW108" s="547"/>
      <c r="KVX108" s="547"/>
      <c r="KVY108" s="547"/>
      <c r="KVZ108" s="547"/>
      <c r="KWA108" s="547"/>
      <c r="KWB108" s="547"/>
      <c r="KWC108" s="547"/>
      <c r="KWD108" s="547"/>
      <c r="KWE108" s="547"/>
      <c r="KWF108" s="547"/>
      <c r="KWG108" s="548"/>
      <c r="KWH108" s="547"/>
      <c r="KWI108" s="547"/>
      <c r="KWJ108" s="547"/>
      <c r="KWK108" s="547"/>
      <c r="KWL108" s="547"/>
      <c r="KWM108" s="547"/>
      <c r="KWN108" s="547"/>
      <c r="KWO108" s="547"/>
      <c r="KWP108" s="547"/>
      <c r="KWQ108" s="547"/>
      <c r="KWR108" s="547"/>
      <c r="KWS108" s="547"/>
      <c r="KWT108" s="547"/>
      <c r="KWU108" s="547"/>
      <c r="KWV108" s="547"/>
      <c r="KWW108" s="548"/>
      <c r="KWX108" s="547"/>
      <c r="KWY108" s="547"/>
      <c r="KWZ108" s="547"/>
      <c r="KXA108" s="547"/>
      <c r="KXB108" s="547"/>
      <c r="KXC108" s="547"/>
      <c r="KXD108" s="547"/>
      <c r="KXE108" s="547"/>
      <c r="KXF108" s="547"/>
      <c r="KXG108" s="547"/>
      <c r="KXH108" s="547"/>
      <c r="KXI108" s="547"/>
      <c r="KXJ108" s="547"/>
      <c r="KXK108" s="547"/>
      <c r="KXL108" s="547"/>
      <c r="KXM108" s="548"/>
      <c r="KXN108" s="547"/>
      <c r="KXO108" s="547"/>
      <c r="KXP108" s="547"/>
      <c r="KXQ108" s="547"/>
      <c r="KXR108" s="547"/>
      <c r="KXS108" s="547"/>
      <c r="KXT108" s="547"/>
      <c r="KXU108" s="547"/>
      <c r="KXV108" s="547"/>
      <c r="KXW108" s="547"/>
      <c r="KXX108" s="547"/>
      <c r="KXY108" s="547"/>
      <c r="KXZ108" s="547"/>
      <c r="KYA108" s="547"/>
      <c r="KYB108" s="547"/>
      <c r="KYC108" s="548"/>
      <c r="KYD108" s="547"/>
      <c r="KYE108" s="547"/>
      <c r="KYF108" s="547"/>
      <c r="KYG108" s="547"/>
      <c r="KYH108" s="547"/>
      <c r="KYI108" s="547"/>
      <c r="KYJ108" s="547"/>
      <c r="KYK108" s="547"/>
      <c r="KYL108" s="547"/>
      <c r="KYM108" s="547"/>
      <c r="KYN108" s="547"/>
      <c r="KYO108" s="547"/>
      <c r="KYP108" s="547"/>
      <c r="KYQ108" s="547"/>
      <c r="KYR108" s="547"/>
      <c r="KYS108" s="548"/>
      <c r="KYT108" s="547"/>
      <c r="KYU108" s="547"/>
      <c r="KYV108" s="547"/>
      <c r="KYW108" s="547"/>
      <c r="KYX108" s="547"/>
      <c r="KYY108" s="547"/>
      <c r="KYZ108" s="547"/>
      <c r="KZA108" s="547"/>
      <c r="KZB108" s="547"/>
      <c r="KZC108" s="547"/>
      <c r="KZD108" s="547"/>
      <c r="KZE108" s="547"/>
      <c r="KZF108" s="547"/>
      <c r="KZG108" s="547"/>
      <c r="KZH108" s="547"/>
      <c r="KZI108" s="548"/>
      <c r="KZJ108" s="547"/>
      <c r="KZK108" s="547"/>
      <c r="KZL108" s="547"/>
      <c r="KZM108" s="547"/>
      <c r="KZN108" s="547"/>
      <c r="KZO108" s="547"/>
      <c r="KZP108" s="547"/>
      <c r="KZQ108" s="547"/>
      <c r="KZR108" s="547"/>
      <c r="KZS108" s="547"/>
      <c r="KZT108" s="547"/>
      <c r="KZU108" s="547"/>
      <c r="KZV108" s="547"/>
      <c r="KZW108" s="547"/>
      <c r="KZX108" s="547"/>
      <c r="KZY108" s="548"/>
      <c r="KZZ108" s="547"/>
      <c r="LAA108" s="547"/>
      <c r="LAB108" s="547"/>
      <c r="LAC108" s="547"/>
      <c r="LAD108" s="547"/>
      <c r="LAE108" s="547"/>
      <c r="LAF108" s="547"/>
      <c r="LAG108" s="547"/>
      <c r="LAH108" s="547"/>
      <c r="LAI108" s="547"/>
      <c r="LAJ108" s="547"/>
      <c r="LAK108" s="547"/>
      <c r="LAL108" s="547"/>
      <c r="LAM108" s="547"/>
      <c r="LAN108" s="547"/>
      <c r="LAO108" s="548"/>
      <c r="LAP108" s="547"/>
      <c r="LAQ108" s="547"/>
      <c r="LAR108" s="547"/>
      <c r="LAS108" s="547"/>
      <c r="LAT108" s="547"/>
      <c r="LAU108" s="547"/>
      <c r="LAV108" s="547"/>
      <c r="LAW108" s="547"/>
      <c r="LAX108" s="547"/>
      <c r="LAY108" s="547"/>
      <c r="LAZ108" s="547"/>
      <c r="LBA108" s="547"/>
      <c r="LBB108" s="547"/>
      <c r="LBC108" s="547"/>
      <c r="LBD108" s="547"/>
      <c r="LBE108" s="548"/>
      <c r="LBF108" s="547"/>
      <c r="LBG108" s="547"/>
      <c r="LBH108" s="547"/>
      <c r="LBI108" s="547"/>
      <c r="LBJ108" s="547"/>
      <c r="LBK108" s="547"/>
      <c r="LBL108" s="547"/>
      <c r="LBM108" s="547"/>
      <c r="LBN108" s="547"/>
      <c r="LBO108" s="547"/>
      <c r="LBP108" s="547"/>
      <c r="LBQ108" s="547"/>
      <c r="LBR108" s="547"/>
      <c r="LBS108" s="547"/>
      <c r="LBT108" s="547"/>
      <c r="LBU108" s="548"/>
      <c r="LBV108" s="547"/>
      <c r="LBW108" s="547"/>
      <c r="LBX108" s="547"/>
      <c r="LBY108" s="547"/>
      <c r="LBZ108" s="547"/>
      <c r="LCA108" s="547"/>
      <c r="LCB108" s="547"/>
      <c r="LCC108" s="547"/>
      <c r="LCD108" s="547"/>
      <c r="LCE108" s="547"/>
      <c r="LCF108" s="547"/>
      <c r="LCG108" s="547"/>
      <c r="LCH108" s="547"/>
      <c r="LCI108" s="547"/>
      <c r="LCJ108" s="547"/>
      <c r="LCK108" s="548"/>
      <c r="LCL108" s="547"/>
      <c r="LCM108" s="547"/>
      <c r="LCN108" s="547"/>
      <c r="LCO108" s="547"/>
      <c r="LCP108" s="547"/>
      <c r="LCQ108" s="547"/>
      <c r="LCR108" s="547"/>
      <c r="LCS108" s="547"/>
      <c r="LCT108" s="547"/>
      <c r="LCU108" s="547"/>
      <c r="LCV108" s="547"/>
      <c r="LCW108" s="547"/>
      <c r="LCX108" s="547"/>
      <c r="LCY108" s="547"/>
      <c r="LCZ108" s="547"/>
      <c r="LDA108" s="548"/>
      <c r="LDB108" s="547"/>
      <c r="LDC108" s="547"/>
      <c r="LDD108" s="547"/>
      <c r="LDE108" s="547"/>
      <c r="LDF108" s="547"/>
      <c r="LDG108" s="547"/>
      <c r="LDH108" s="547"/>
      <c r="LDI108" s="547"/>
      <c r="LDJ108" s="547"/>
      <c r="LDK108" s="547"/>
      <c r="LDL108" s="547"/>
      <c r="LDM108" s="547"/>
      <c r="LDN108" s="547"/>
      <c r="LDO108" s="547"/>
      <c r="LDP108" s="547"/>
      <c r="LDQ108" s="548"/>
      <c r="LDR108" s="547"/>
      <c r="LDS108" s="547"/>
      <c r="LDT108" s="547"/>
      <c r="LDU108" s="547"/>
      <c r="LDV108" s="547"/>
      <c r="LDW108" s="547"/>
      <c r="LDX108" s="547"/>
      <c r="LDY108" s="547"/>
      <c r="LDZ108" s="547"/>
      <c r="LEA108" s="547"/>
      <c r="LEB108" s="547"/>
      <c r="LEC108" s="547"/>
      <c r="LED108" s="547"/>
      <c r="LEE108" s="547"/>
      <c r="LEF108" s="547"/>
      <c r="LEG108" s="548"/>
      <c r="LEH108" s="547"/>
      <c r="LEI108" s="547"/>
      <c r="LEJ108" s="547"/>
      <c r="LEK108" s="547"/>
      <c r="LEL108" s="547"/>
      <c r="LEM108" s="547"/>
      <c r="LEN108" s="547"/>
      <c r="LEO108" s="547"/>
      <c r="LEP108" s="547"/>
      <c r="LEQ108" s="547"/>
      <c r="LER108" s="547"/>
      <c r="LES108" s="547"/>
      <c r="LET108" s="547"/>
      <c r="LEU108" s="547"/>
      <c r="LEV108" s="547"/>
      <c r="LEW108" s="548"/>
      <c r="LEX108" s="547"/>
      <c r="LEY108" s="547"/>
      <c r="LEZ108" s="547"/>
      <c r="LFA108" s="547"/>
      <c r="LFB108" s="547"/>
      <c r="LFC108" s="547"/>
      <c r="LFD108" s="547"/>
      <c r="LFE108" s="547"/>
      <c r="LFF108" s="547"/>
      <c r="LFG108" s="547"/>
      <c r="LFH108" s="547"/>
      <c r="LFI108" s="547"/>
      <c r="LFJ108" s="547"/>
      <c r="LFK108" s="547"/>
      <c r="LFL108" s="547"/>
      <c r="LFM108" s="548"/>
      <c r="LFN108" s="547"/>
      <c r="LFO108" s="547"/>
      <c r="LFP108" s="547"/>
      <c r="LFQ108" s="547"/>
      <c r="LFR108" s="547"/>
      <c r="LFS108" s="547"/>
      <c r="LFT108" s="547"/>
      <c r="LFU108" s="547"/>
      <c r="LFV108" s="547"/>
      <c r="LFW108" s="547"/>
      <c r="LFX108" s="547"/>
      <c r="LFY108" s="547"/>
      <c r="LFZ108" s="547"/>
      <c r="LGA108" s="547"/>
      <c r="LGB108" s="547"/>
      <c r="LGC108" s="548"/>
      <c r="LGD108" s="547"/>
      <c r="LGE108" s="547"/>
      <c r="LGF108" s="547"/>
      <c r="LGG108" s="547"/>
      <c r="LGH108" s="547"/>
      <c r="LGI108" s="547"/>
      <c r="LGJ108" s="547"/>
      <c r="LGK108" s="547"/>
      <c r="LGL108" s="547"/>
      <c r="LGM108" s="547"/>
      <c r="LGN108" s="547"/>
      <c r="LGO108" s="547"/>
      <c r="LGP108" s="547"/>
      <c r="LGQ108" s="547"/>
      <c r="LGR108" s="547"/>
      <c r="LGS108" s="548"/>
      <c r="LGT108" s="547"/>
      <c r="LGU108" s="547"/>
      <c r="LGV108" s="547"/>
      <c r="LGW108" s="547"/>
      <c r="LGX108" s="547"/>
      <c r="LGY108" s="547"/>
      <c r="LGZ108" s="547"/>
      <c r="LHA108" s="547"/>
      <c r="LHB108" s="547"/>
      <c r="LHC108" s="547"/>
      <c r="LHD108" s="547"/>
      <c r="LHE108" s="547"/>
      <c r="LHF108" s="547"/>
      <c r="LHG108" s="547"/>
      <c r="LHH108" s="547"/>
      <c r="LHI108" s="548"/>
      <c r="LHJ108" s="547"/>
      <c r="LHK108" s="547"/>
      <c r="LHL108" s="547"/>
      <c r="LHM108" s="547"/>
      <c r="LHN108" s="547"/>
      <c r="LHO108" s="547"/>
      <c r="LHP108" s="547"/>
      <c r="LHQ108" s="547"/>
      <c r="LHR108" s="547"/>
      <c r="LHS108" s="547"/>
      <c r="LHT108" s="547"/>
      <c r="LHU108" s="547"/>
      <c r="LHV108" s="547"/>
      <c r="LHW108" s="547"/>
      <c r="LHX108" s="547"/>
      <c r="LHY108" s="548"/>
      <c r="LHZ108" s="547"/>
      <c r="LIA108" s="547"/>
      <c r="LIB108" s="547"/>
      <c r="LIC108" s="547"/>
      <c r="LID108" s="547"/>
      <c r="LIE108" s="547"/>
      <c r="LIF108" s="547"/>
      <c r="LIG108" s="547"/>
      <c r="LIH108" s="547"/>
      <c r="LII108" s="547"/>
      <c r="LIJ108" s="547"/>
      <c r="LIK108" s="547"/>
      <c r="LIL108" s="547"/>
      <c r="LIM108" s="547"/>
      <c r="LIN108" s="547"/>
      <c r="LIO108" s="548"/>
      <c r="LIP108" s="547"/>
      <c r="LIQ108" s="547"/>
      <c r="LIR108" s="547"/>
      <c r="LIS108" s="547"/>
      <c r="LIT108" s="547"/>
      <c r="LIU108" s="547"/>
      <c r="LIV108" s="547"/>
      <c r="LIW108" s="547"/>
      <c r="LIX108" s="547"/>
      <c r="LIY108" s="547"/>
      <c r="LIZ108" s="547"/>
      <c r="LJA108" s="547"/>
      <c r="LJB108" s="547"/>
      <c r="LJC108" s="547"/>
      <c r="LJD108" s="547"/>
      <c r="LJE108" s="548"/>
      <c r="LJF108" s="547"/>
      <c r="LJG108" s="547"/>
      <c r="LJH108" s="547"/>
      <c r="LJI108" s="547"/>
      <c r="LJJ108" s="547"/>
      <c r="LJK108" s="547"/>
      <c r="LJL108" s="547"/>
      <c r="LJM108" s="547"/>
      <c r="LJN108" s="547"/>
      <c r="LJO108" s="547"/>
      <c r="LJP108" s="547"/>
      <c r="LJQ108" s="547"/>
      <c r="LJR108" s="547"/>
      <c r="LJS108" s="547"/>
      <c r="LJT108" s="547"/>
      <c r="LJU108" s="548"/>
      <c r="LJV108" s="547"/>
      <c r="LJW108" s="547"/>
      <c r="LJX108" s="547"/>
      <c r="LJY108" s="547"/>
      <c r="LJZ108" s="547"/>
      <c r="LKA108" s="547"/>
      <c r="LKB108" s="547"/>
      <c r="LKC108" s="547"/>
      <c r="LKD108" s="547"/>
      <c r="LKE108" s="547"/>
      <c r="LKF108" s="547"/>
      <c r="LKG108" s="547"/>
      <c r="LKH108" s="547"/>
      <c r="LKI108" s="547"/>
      <c r="LKJ108" s="547"/>
      <c r="LKK108" s="548"/>
      <c r="LKL108" s="547"/>
      <c r="LKM108" s="547"/>
      <c r="LKN108" s="547"/>
      <c r="LKO108" s="547"/>
      <c r="LKP108" s="547"/>
      <c r="LKQ108" s="547"/>
      <c r="LKR108" s="547"/>
      <c r="LKS108" s="547"/>
      <c r="LKT108" s="547"/>
      <c r="LKU108" s="547"/>
      <c r="LKV108" s="547"/>
      <c r="LKW108" s="547"/>
      <c r="LKX108" s="547"/>
      <c r="LKY108" s="547"/>
      <c r="LKZ108" s="547"/>
      <c r="LLA108" s="548"/>
      <c r="LLB108" s="547"/>
      <c r="LLC108" s="547"/>
      <c r="LLD108" s="547"/>
      <c r="LLE108" s="547"/>
      <c r="LLF108" s="547"/>
      <c r="LLG108" s="547"/>
      <c r="LLH108" s="547"/>
      <c r="LLI108" s="547"/>
      <c r="LLJ108" s="547"/>
      <c r="LLK108" s="547"/>
      <c r="LLL108" s="547"/>
      <c r="LLM108" s="547"/>
      <c r="LLN108" s="547"/>
      <c r="LLO108" s="547"/>
      <c r="LLP108" s="547"/>
      <c r="LLQ108" s="548"/>
      <c r="LLR108" s="547"/>
      <c r="LLS108" s="547"/>
      <c r="LLT108" s="547"/>
      <c r="LLU108" s="547"/>
      <c r="LLV108" s="547"/>
      <c r="LLW108" s="547"/>
      <c r="LLX108" s="547"/>
      <c r="LLY108" s="547"/>
      <c r="LLZ108" s="547"/>
      <c r="LMA108" s="547"/>
      <c r="LMB108" s="547"/>
      <c r="LMC108" s="547"/>
      <c r="LMD108" s="547"/>
      <c r="LME108" s="547"/>
      <c r="LMF108" s="547"/>
      <c r="LMG108" s="548"/>
      <c r="LMH108" s="547"/>
      <c r="LMI108" s="547"/>
      <c r="LMJ108" s="547"/>
      <c r="LMK108" s="547"/>
      <c r="LML108" s="547"/>
      <c r="LMM108" s="547"/>
      <c r="LMN108" s="547"/>
      <c r="LMO108" s="547"/>
      <c r="LMP108" s="547"/>
      <c r="LMQ108" s="547"/>
      <c r="LMR108" s="547"/>
      <c r="LMS108" s="547"/>
      <c r="LMT108" s="547"/>
      <c r="LMU108" s="547"/>
      <c r="LMV108" s="547"/>
      <c r="LMW108" s="548"/>
      <c r="LMX108" s="547"/>
      <c r="LMY108" s="547"/>
      <c r="LMZ108" s="547"/>
      <c r="LNA108" s="547"/>
      <c r="LNB108" s="547"/>
      <c r="LNC108" s="547"/>
      <c r="LND108" s="547"/>
      <c r="LNE108" s="547"/>
      <c r="LNF108" s="547"/>
      <c r="LNG108" s="547"/>
      <c r="LNH108" s="547"/>
      <c r="LNI108" s="547"/>
      <c r="LNJ108" s="547"/>
      <c r="LNK108" s="547"/>
      <c r="LNL108" s="547"/>
      <c r="LNM108" s="548"/>
      <c r="LNN108" s="547"/>
      <c r="LNO108" s="547"/>
      <c r="LNP108" s="547"/>
      <c r="LNQ108" s="547"/>
      <c r="LNR108" s="547"/>
      <c r="LNS108" s="547"/>
      <c r="LNT108" s="547"/>
      <c r="LNU108" s="547"/>
      <c r="LNV108" s="547"/>
      <c r="LNW108" s="547"/>
      <c r="LNX108" s="547"/>
      <c r="LNY108" s="547"/>
      <c r="LNZ108" s="547"/>
      <c r="LOA108" s="547"/>
      <c r="LOB108" s="547"/>
      <c r="LOC108" s="548"/>
      <c r="LOD108" s="547"/>
      <c r="LOE108" s="547"/>
      <c r="LOF108" s="547"/>
      <c r="LOG108" s="547"/>
      <c r="LOH108" s="547"/>
      <c r="LOI108" s="547"/>
      <c r="LOJ108" s="547"/>
      <c r="LOK108" s="547"/>
      <c r="LOL108" s="547"/>
      <c r="LOM108" s="547"/>
      <c r="LON108" s="547"/>
      <c r="LOO108" s="547"/>
      <c r="LOP108" s="547"/>
      <c r="LOQ108" s="547"/>
      <c r="LOR108" s="547"/>
      <c r="LOS108" s="548"/>
      <c r="LOT108" s="547"/>
      <c r="LOU108" s="547"/>
      <c r="LOV108" s="547"/>
      <c r="LOW108" s="547"/>
      <c r="LOX108" s="547"/>
      <c r="LOY108" s="547"/>
      <c r="LOZ108" s="547"/>
      <c r="LPA108" s="547"/>
      <c r="LPB108" s="547"/>
      <c r="LPC108" s="547"/>
      <c r="LPD108" s="547"/>
      <c r="LPE108" s="547"/>
      <c r="LPF108" s="547"/>
      <c r="LPG108" s="547"/>
      <c r="LPH108" s="547"/>
      <c r="LPI108" s="548"/>
      <c r="LPJ108" s="547"/>
      <c r="LPK108" s="547"/>
      <c r="LPL108" s="547"/>
      <c r="LPM108" s="547"/>
      <c r="LPN108" s="547"/>
      <c r="LPO108" s="547"/>
      <c r="LPP108" s="547"/>
      <c r="LPQ108" s="547"/>
      <c r="LPR108" s="547"/>
      <c r="LPS108" s="547"/>
      <c r="LPT108" s="547"/>
      <c r="LPU108" s="547"/>
      <c r="LPV108" s="547"/>
      <c r="LPW108" s="547"/>
      <c r="LPX108" s="547"/>
      <c r="LPY108" s="548"/>
      <c r="LPZ108" s="547"/>
      <c r="LQA108" s="547"/>
      <c r="LQB108" s="547"/>
      <c r="LQC108" s="547"/>
      <c r="LQD108" s="547"/>
      <c r="LQE108" s="547"/>
      <c r="LQF108" s="547"/>
      <c r="LQG108" s="547"/>
      <c r="LQH108" s="547"/>
      <c r="LQI108" s="547"/>
      <c r="LQJ108" s="547"/>
      <c r="LQK108" s="547"/>
      <c r="LQL108" s="547"/>
      <c r="LQM108" s="547"/>
      <c r="LQN108" s="547"/>
      <c r="LQO108" s="548"/>
      <c r="LQP108" s="547"/>
      <c r="LQQ108" s="547"/>
      <c r="LQR108" s="547"/>
      <c r="LQS108" s="547"/>
      <c r="LQT108" s="547"/>
      <c r="LQU108" s="547"/>
      <c r="LQV108" s="547"/>
      <c r="LQW108" s="547"/>
      <c r="LQX108" s="547"/>
      <c r="LQY108" s="547"/>
      <c r="LQZ108" s="547"/>
      <c r="LRA108" s="547"/>
      <c r="LRB108" s="547"/>
      <c r="LRC108" s="547"/>
      <c r="LRD108" s="547"/>
      <c r="LRE108" s="548"/>
      <c r="LRF108" s="547"/>
      <c r="LRG108" s="547"/>
      <c r="LRH108" s="547"/>
      <c r="LRI108" s="547"/>
      <c r="LRJ108" s="547"/>
      <c r="LRK108" s="547"/>
      <c r="LRL108" s="547"/>
      <c r="LRM108" s="547"/>
      <c r="LRN108" s="547"/>
      <c r="LRO108" s="547"/>
      <c r="LRP108" s="547"/>
      <c r="LRQ108" s="547"/>
      <c r="LRR108" s="547"/>
      <c r="LRS108" s="547"/>
      <c r="LRT108" s="547"/>
      <c r="LRU108" s="548"/>
      <c r="LRV108" s="547"/>
      <c r="LRW108" s="547"/>
      <c r="LRX108" s="547"/>
      <c r="LRY108" s="547"/>
      <c r="LRZ108" s="547"/>
      <c r="LSA108" s="547"/>
      <c r="LSB108" s="547"/>
      <c r="LSC108" s="547"/>
      <c r="LSD108" s="547"/>
      <c r="LSE108" s="547"/>
      <c r="LSF108" s="547"/>
      <c r="LSG108" s="547"/>
      <c r="LSH108" s="547"/>
      <c r="LSI108" s="547"/>
      <c r="LSJ108" s="547"/>
      <c r="LSK108" s="548"/>
      <c r="LSL108" s="547"/>
      <c r="LSM108" s="547"/>
      <c r="LSN108" s="547"/>
      <c r="LSO108" s="547"/>
      <c r="LSP108" s="547"/>
      <c r="LSQ108" s="547"/>
      <c r="LSR108" s="547"/>
      <c r="LSS108" s="547"/>
      <c r="LST108" s="547"/>
      <c r="LSU108" s="547"/>
      <c r="LSV108" s="547"/>
      <c r="LSW108" s="547"/>
      <c r="LSX108" s="547"/>
      <c r="LSY108" s="547"/>
      <c r="LSZ108" s="547"/>
      <c r="LTA108" s="548"/>
      <c r="LTB108" s="547"/>
      <c r="LTC108" s="547"/>
      <c r="LTD108" s="547"/>
      <c r="LTE108" s="547"/>
      <c r="LTF108" s="547"/>
      <c r="LTG108" s="547"/>
      <c r="LTH108" s="547"/>
      <c r="LTI108" s="547"/>
      <c r="LTJ108" s="547"/>
      <c r="LTK108" s="547"/>
      <c r="LTL108" s="547"/>
      <c r="LTM108" s="547"/>
      <c r="LTN108" s="547"/>
      <c r="LTO108" s="547"/>
      <c r="LTP108" s="547"/>
      <c r="LTQ108" s="548"/>
      <c r="LTR108" s="547"/>
      <c r="LTS108" s="547"/>
      <c r="LTT108" s="547"/>
      <c r="LTU108" s="547"/>
      <c r="LTV108" s="547"/>
      <c r="LTW108" s="547"/>
      <c r="LTX108" s="547"/>
      <c r="LTY108" s="547"/>
      <c r="LTZ108" s="547"/>
      <c r="LUA108" s="547"/>
      <c r="LUB108" s="547"/>
      <c r="LUC108" s="547"/>
      <c r="LUD108" s="547"/>
      <c r="LUE108" s="547"/>
      <c r="LUF108" s="547"/>
      <c r="LUG108" s="548"/>
      <c r="LUH108" s="547"/>
      <c r="LUI108" s="547"/>
      <c r="LUJ108" s="547"/>
      <c r="LUK108" s="547"/>
      <c r="LUL108" s="547"/>
      <c r="LUM108" s="547"/>
      <c r="LUN108" s="547"/>
      <c r="LUO108" s="547"/>
      <c r="LUP108" s="547"/>
      <c r="LUQ108" s="547"/>
      <c r="LUR108" s="547"/>
      <c r="LUS108" s="547"/>
      <c r="LUT108" s="547"/>
      <c r="LUU108" s="547"/>
      <c r="LUV108" s="547"/>
      <c r="LUW108" s="548"/>
      <c r="LUX108" s="547"/>
      <c r="LUY108" s="547"/>
      <c r="LUZ108" s="547"/>
      <c r="LVA108" s="547"/>
      <c r="LVB108" s="547"/>
      <c r="LVC108" s="547"/>
      <c r="LVD108" s="547"/>
      <c r="LVE108" s="547"/>
      <c r="LVF108" s="547"/>
      <c r="LVG108" s="547"/>
      <c r="LVH108" s="547"/>
      <c r="LVI108" s="547"/>
      <c r="LVJ108" s="547"/>
      <c r="LVK108" s="547"/>
      <c r="LVL108" s="547"/>
      <c r="LVM108" s="548"/>
      <c r="LVN108" s="547"/>
      <c r="LVO108" s="547"/>
      <c r="LVP108" s="547"/>
      <c r="LVQ108" s="547"/>
      <c r="LVR108" s="547"/>
      <c r="LVS108" s="547"/>
      <c r="LVT108" s="547"/>
      <c r="LVU108" s="547"/>
      <c r="LVV108" s="547"/>
      <c r="LVW108" s="547"/>
      <c r="LVX108" s="547"/>
      <c r="LVY108" s="547"/>
      <c r="LVZ108" s="547"/>
      <c r="LWA108" s="547"/>
      <c r="LWB108" s="547"/>
      <c r="LWC108" s="548"/>
      <c r="LWD108" s="547"/>
      <c r="LWE108" s="547"/>
      <c r="LWF108" s="547"/>
      <c r="LWG108" s="547"/>
      <c r="LWH108" s="547"/>
      <c r="LWI108" s="547"/>
      <c r="LWJ108" s="547"/>
      <c r="LWK108" s="547"/>
      <c r="LWL108" s="547"/>
      <c r="LWM108" s="547"/>
      <c r="LWN108" s="547"/>
      <c r="LWO108" s="547"/>
      <c r="LWP108" s="547"/>
      <c r="LWQ108" s="547"/>
      <c r="LWR108" s="547"/>
      <c r="LWS108" s="548"/>
      <c r="LWT108" s="547"/>
      <c r="LWU108" s="547"/>
      <c r="LWV108" s="547"/>
      <c r="LWW108" s="547"/>
      <c r="LWX108" s="547"/>
      <c r="LWY108" s="547"/>
      <c r="LWZ108" s="547"/>
      <c r="LXA108" s="547"/>
      <c r="LXB108" s="547"/>
      <c r="LXC108" s="547"/>
      <c r="LXD108" s="547"/>
      <c r="LXE108" s="547"/>
      <c r="LXF108" s="547"/>
      <c r="LXG108" s="547"/>
      <c r="LXH108" s="547"/>
      <c r="LXI108" s="548"/>
      <c r="LXJ108" s="547"/>
      <c r="LXK108" s="547"/>
      <c r="LXL108" s="547"/>
      <c r="LXM108" s="547"/>
      <c r="LXN108" s="547"/>
      <c r="LXO108" s="547"/>
      <c r="LXP108" s="547"/>
      <c r="LXQ108" s="547"/>
      <c r="LXR108" s="547"/>
      <c r="LXS108" s="547"/>
      <c r="LXT108" s="547"/>
      <c r="LXU108" s="547"/>
      <c r="LXV108" s="547"/>
      <c r="LXW108" s="547"/>
      <c r="LXX108" s="547"/>
      <c r="LXY108" s="548"/>
      <c r="LXZ108" s="547"/>
      <c r="LYA108" s="547"/>
      <c r="LYB108" s="547"/>
      <c r="LYC108" s="547"/>
      <c r="LYD108" s="547"/>
      <c r="LYE108" s="547"/>
      <c r="LYF108" s="547"/>
      <c r="LYG108" s="547"/>
      <c r="LYH108" s="547"/>
      <c r="LYI108" s="547"/>
      <c r="LYJ108" s="547"/>
      <c r="LYK108" s="547"/>
      <c r="LYL108" s="547"/>
      <c r="LYM108" s="547"/>
      <c r="LYN108" s="547"/>
      <c r="LYO108" s="548"/>
      <c r="LYP108" s="547"/>
      <c r="LYQ108" s="547"/>
      <c r="LYR108" s="547"/>
      <c r="LYS108" s="547"/>
      <c r="LYT108" s="547"/>
      <c r="LYU108" s="547"/>
      <c r="LYV108" s="547"/>
      <c r="LYW108" s="547"/>
      <c r="LYX108" s="547"/>
      <c r="LYY108" s="547"/>
      <c r="LYZ108" s="547"/>
      <c r="LZA108" s="547"/>
      <c r="LZB108" s="547"/>
      <c r="LZC108" s="547"/>
      <c r="LZD108" s="547"/>
      <c r="LZE108" s="548"/>
      <c r="LZF108" s="547"/>
      <c r="LZG108" s="547"/>
      <c r="LZH108" s="547"/>
      <c r="LZI108" s="547"/>
      <c r="LZJ108" s="547"/>
      <c r="LZK108" s="547"/>
      <c r="LZL108" s="547"/>
      <c r="LZM108" s="547"/>
      <c r="LZN108" s="547"/>
      <c r="LZO108" s="547"/>
      <c r="LZP108" s="547"/>
      <c r="LZQ108" s="547"/>
      <c r="LZR108" s="547"/>
      <c r="LZS108" s="547"/>
      <c r="LZT108" s="547"/>
      <c r="LZU108" s="548"/>
      <c r="LZV108" s="547"/>
      <c r="LZW108" s="547"/>
      <c r="LZX108" s="547"/>
      <c r="LZY108" s="547"/>
      <c r="LZZ108" s="547"/>
      <c r="MAA108" s="547"/>
      <c r="MAB108" s="547"/>
      <c r="MAC108" s="547"/>
      <c r="MAD108" s="547"/>
      <c r="MAE108" s="547"/>
      <c r="MAF108" s="547"/>
      <c r="MAG108" s="547"/>
      <c r="MAH108" s="547"/>
      <c r="MAI108" s="547"/>
      <c r="MAJ108" s="547"/>
      <c r="MAK108" s="548"/>
      <c r="MAL108" s="547"/>
      <c r="MAM108" s="547"/>
      <c r="MAN108" s="547"/>
      <c r="MAO108" s="547"/>
      <c r="MAP108" s="547"/>
      <c r="MAQ108" s="547"/>
      <c r="MAR108" s="547"/>
      <c r="MAS108" s="547"/>
      <c r="MAT108" s="547"/>
      <c r="MAU108" s="547"/>
      <c r="MAV108" s="547"/>
      <c r="MAW108" s="547"/>
      <c r="MAX108" s="547"/>
      <c r="MAY108" s="547"/>
      <c r="MAZ108" s="547"/>
      <c r="MBA108" s="548"/>
      <c r="MBB108" s="547"/>
      <c r="MBC108" s="547"/>
      <c r="MBD108" s="547"/>
      <c r="MBE108" s="547"/>
      <c r="MBF108" s="547"/>
      <c r="MBG108" s="547"/>
      <c r="MBH108" s="547"/>
      <c r="MBI108" s="547"/>
      <c r="MBJ108" s="547"/>
      <c r="MBK108" s="547"/>
      <c r="MBL108" s="547"/>
      <c r="MBM108" s="547"/>
      <c r="MBN108" s="547"/>
      <c r="MBO108" s="547"/>
      <c r="MBP108" s="547"/>
      <c r="MBQ108" s="548"/>
      <c r="MBR108" s="547"/>
      <c r="MBS108" s="547"/>
      <c r="MBT108" s="547"/>
      <c r="MBU108" s="547"/>
      <c r="MBV108" s="547"/>
      <c r="MBW108" s="547"/>
      <c r="MBX108" s="547"/>
      <c r="MBY108" s="547"/>
      <c r="MBZ108" s="547"/>
      <c r="MCA108" s="547"/>
      <c r="MCB108" s="547"/>
      <c r="MCC108" s="547"/>
      <c r="MCD108" s="547"/>
      <c r="MCE108" s="547"/>
      <c r="MCF108" s="547"/>
      <c r="MCG108" s="548"/>
      <c r="MCH108" s="547"/>
      <c r="MCI108" s="547"/>
      <c r="MCJ108" s="547"/>
      <c r="MCK108" s="547"/>
      <c r="MCL108" s="547"/>
      <c r="MCM108" s="547"/>
      <c r="MCN108" s="547"/>
      <c r="MCO108" s="547"/>
      <c r="MCP108" s="547"/>
      <c r="MCQ108" s="547"/>
      <c r="MCR108" s="547"/>
      <c r="MCS108" s="547"/>
      <c r="MCT108" s="547"/>
      <c r="MCU108" s="547"/>
      <c r="MCV108" s="547"/>
      <c r="MCW108" s="548"/>
      <c r="MCX108" s="547"/>
      <c r="MCY108" s="547"/>
      <c r="MCZ108" s="547"/>
      <c r="MDA108" s="547"/>
      <c r="MDB108" s="547"/>
      <c r="MDC108" s="547"/>
      <c r="MDD108" s="547"/>
      <c r="MDE108" s="547"/>
      <c r="MDF108" s="547"/>
      <c r="MDG108" s="547"/>
      <c r="MDH108" s="547"/>
      <c r="MDI108" s="547"/>
      <c r="MDJ108" s="547"/>
      <c r="MDK108" s="547"/>
      <c r="MDL108" s="547"/>
      <c r="MDM108" s="548"/>
      <c r="MDN108" s="547"/>
      <c r="MDO108" s="547"/>
      <c r="MDP108" s="547"/>
      <c r="MDQ108" s="547"/>
      <c r="MDR108" s="547"/>
      <c r="MDS108" s="547"/>
      <c r="MDT108" s="547"/>
      <c r="MDU108" s="547"/>
      <c r="MDV108" s="547"/>
      <c r="MDW108" s="547"/>
      <c r="MDX108" s="547"/>
      <c r="MDY108" s="547"/>
      <c r="MDZ108" s="547"/>
      <c r="MEA108" s="547"/>
      <c r="MEB108" s="547"/>
      <c r="MEC108" s="548"/>
      <c r="MED108" s="547"/>
      <c r="MEE108" s="547"/>
      <c r="MEF108" s="547"/>
      <c r="MEG108" s="547"/>
      <c r="MEH108" s="547"/>
      <c r="MEI108" s="547"/>
      <c r="MEJ108" s="547"/>
      <c r="MEK108" s="547"/>
      <c r="MEL108" s="547"/>
      <c r="MEM108" s="547"/>
      <c r="MEN108" s="547"/>
      <c r="MEO108" s="547"/>
      <c r="MEP108" s="547"/>
      <c r="MEQ108" s="547"/>
      <c r="MER108" s="547"/>
      <c r="MES108" s="548"/>
      <c r="MET108" s="547"/>
      <c r="MEU108" s="547"/>
      <c r="MEV108" s="547"/>
      <c r="MEW108" s="547"/>
      <c r="MEX108" s="547"/>
      <c r="MEY108" s="547"/>
      <c r="MEZ108" s="547"/>
      <c r="MFA108" s="547"/>
      <c r="MFB108" s="547"/>
      <c r="MFC108" s="547"/>
      <c r="MFD108" s="547"/>
      <c r="MFE108" s="547"/>
      <c r="MFF108" s="547"/>
      <c r="MFG108" s="547"/>
      <c r="MFH108" s="547"/>
      <c r="MFI108" s="548"/>
      <c r="MFJ108" s="547"/>
      <c r="MFK108" s="547"/>
      <c r="MFL108" s="547"/>
      <c r="MFM108" s="547"/>
      <c r="MFN108" s="547"/>
      <c r="MFO108" s="547"/>
      <c r="MFP108" s="547"/>
      <c r="MFQ108" s="547"/>
      <c r="MFR108" s="547"/>
      <c r="MFS108" s="547"/>
      <c r="MFT108" s="547"/>
      <c r="MFU108" s="547"/>
      <c r="MFV108" s="547"/>
      <c r="MFW108" s="547"/>
      <c r="MFX108" s="547"/>
      <c r="MFY108" s="548"/>
      <c r="MFZ108" s="547"/>
      <c r="MGA108" s="547"/>
      <c r="MGB108" s="547"/>
      <c r="MGC108" s="547"/>
      <c r="MGD108" s="547"/>
      <c r="MGE108" s="547"/>
      <c r="MGF108" s="547"/>
      <c r="MGG108" s="547"/>
      <c r="MGH108" s="547"/>
      <c r="MGI108" s="547"/>
      <c r="MGJ108" s="547"/>
      <c r="MGK108" s="547"/>
      <c r="MGL108" s="547"/>
      <c r="MGM108" s="547"/>
      <c r="MGN108" s="547"/>
      <c r="MGO108" s="548"/>
      <c r="MGP108" s="547"/>
      <c r="MGQ108" s="547"/>
      <c r="MGR108" s="547"/>
      <c r="MGS108" s="547"/>
      <c r="MGT108" s="547"/>
      <c r="MGU108" s="547"/>
      <c r="MGV108" s="547"/>
      <c r="MGW108" s="547"/>
      <c r="MGX108" s="547"/>
      <c r="MGY108" s="547"/>
      <c r="MGZ108" s="547"/>
      <c r="MHA108" s="547"/>
      <c r="MHB108" s="547"/>
      <c r="MHC108" s="547"/>
      <c r="MHD108" s="547"/>
      <c r="MHE108" s="548"/>
      <c r="MHF108" s="547"/>
      <c r="MHG108" s="547"/>
      <c r="MHH108" s="547"/>
      <c r="MHI108" s="547"/>
      <c r="MHJ108" s="547"/>
      <c r="MHK108" s="547"/>
      <c r="MHL108" s="547"/>
      <c r="MHM108" s="547"/>
      <c r="MHN108" s="547"/>
      <c r="MHO108" s="547"/>
      <c r="MHP108" s="547"/>
      <c r="MHQ108" s="547"/>
      <c r="MHR108" s="547"/>
      <c r="MHS108" s="547"/>
      <c r="MHT108" s="547"/>
      <c r="MHU108" s="548"/>
      <c r="MHV108" s="547"/>
      <c r="MHW108" s="547"/>
      <c r="MHX108" s="547"/>
      <c r="MHY108" s="547"/>
      <c r="MHZ108" s="547"/>
      <c r="MIA108" s="547"/>
      <c r="MIB108" s="547"/>
      <c r="MIC108" s="547"/>
      <c r="MID108" s="547"/>
      <c r="MIE108" s="547"/>
      <c r="MIF108" s="547"/>
      <c r="MIG108" s="547"/>
      <c r="MIH108" s="547"/>
      <c r="MII108" s="547"/>
      <c r="MIJ108" s="547"/>
      <c r="MIK108" s="548"/>
      <c r="MIL108" s="547"/>
      <c r="MIM108" s="547"/>
      <c r="MIN108" s="547"/>
      <c r="MIO108" s="547"/>
      <c r="MIP108" s="547"/>
      <c r="MIQ108" s="547"/>
      <c r="MIR108" s="547"/>
      <c r="MIS108" s="547"/>
      <c r="MIT108" s="547"/>
      <c r="MIU108" s="547"/>
      <c r="MIV108" s="547"/>
      <c r="MIW108" s="547"/>
      <c r="MIX108" s="547"/>
      <c r="MIY108" s="547"/>
      <c r="MIZ108" s="547"/>
      <c r="MJA108" s="548"/>
      <c r="MJB108" s="547"/>
      <c r="MJC108" s="547"/>
      <c r="MJD108" s="547"/>
      <c r="MJE108" s="547"/>
      <c r="MJF108" s="547"/>
      <c r="MJG108" s="547"/>
      <c r="MJH108" s="547"/>
      <c r="MJI108" s="547"/>
      <c r="MJJ108" s="547"/>
      <c r="MJK108" s="547"/>
      <c r="MJL108" s="547"/>
      <c r="MJM108" s="547"/>
      <c r="MJN108" s="547"/>
      <c r="MJO108" s="547"/>
      <c r="MJP108" s="547"/>
      <c r="MJQ108" s="548"/>
      <c r="MJR108" s="547"/>
      <c r="MJS108" s="547"/>
      <c r="MJT108" s="547"/>
      <c r="MJU108" s="547"/>
      <c r="MJV108" s="547"/>
      <c r="MJW108" s="547"/>
      <c r="MJX108" s="547"/>
      <c r="MJY108" s="547"/>
      <c r="MJZ108" s="547"/>
      <c r="MKA108" s="547"/>
      <c r="MKB108" s="547"/>
      <c r="MKC108" s="547"/>
      <c r="MKD108" s="547"/>
      <c r="MKE108" s="547"/>
      <c r="MKF108" s="547"/>
      <c r="MKG108" s="548"/>
      <c r="MKH108" s="547"/>
      <c r="MKI108" s="547"/>
      <c r="MKJ108" s="547"/>
      <c r="MKK108" s="547"/>
      <c r="MKL108" s="547"/>
      <c r="MKM108" s="547"/>
      <c r="MKN108" s="547"/>
      <c r="MKO108" s="547"/>
      <c r="MKP108" s="547"/>
      <c r="MKQ108" s="547"/>
      <c r="MKR108" s="547"/>
      <c r="MKS108" s="547"/>
      <c r="MKT108" s="547"/>
      <c r="MKU108" s="547"/>
      <c r="MKV108" s="547"/>
      <c r="MKW108" s="548"/>
      <c r="MKX108" s="547"/>
      <c r="MKY108" s="547"/>
      <c r="MKZ108" s="547"/>
      <c r="MLA108" s="547"/>
      <c r="MLB108" s="547"/>
      <c r="MLC108" s="547"/>
      <c r="MLD108" s="547"/>
      <c r="MLE108" s="547"/>
      <c r="MLF108" s="547"/>
      <c r="MLG108" s="547"/>
      <c r="MLH108" s="547"/>
      <c r="MLI108" s="547"/>
      <c r="MLJ108" s="547"/>
      <c r="MLK108" s="547"/>
      <c r="MLL108" s="547"/>
      <c r="MLM108" s="548"/>
      <c r="MLN108" s="547"/>
      <c r="MLO108" s="547"/>
      <c r="MLP108" s="547"/>
      <c r="MLQ108" s="547"/>
      <c r="MLR108" s="547"/>
      <c r="MLS108" s="547"/>
      <c r="MLT108" s="547"/>
      <c r="MLU108" s="547"/>
      <c r="MLV108" s="547"/>
      <c r="MLW108" s="547"/>
      <c r="MLX108" s="547"/>
      <c r="MLY108" s="547"/>
      <c r="MLZ108" s="547"/>
      <c r="MMA108" s="547"/>
      <c r="MMB108" s="547"/>
      <c r="MMC108" s="548"/>
      <c r="MMD108" s="547"/>
      <c r="MME108" s="547"/>
      <c r="MMF108" s="547"/>
      <c r="MMG108" s="547"/>
      <c r="MMH108" s="547"/>
      <c r="MMI108" s="547"/>
      <c r="MMJ108" s="547"/>
      <c r="MMK108" s="547"/>
      <c r="MML108" s="547"/>
      <c r="MMM108" s="547"/>
      <c r="MMN108" s="547"/>
      <c r="MMO108" s="547"/>
      <c r="MMP108" s="547"/>
      <c r="MMQ108" s="547"/>
      <c r="MMR108" s="547"/>
      <c r="MMS108" s="548"/>
      <c r="MMT108" s="547"/>
      <c r="MMU108" s="547"/>
      <c r="MMV108" s="547"/>
      <c r="MMW108" s="547"/>
      <c r="MMX108" s="547"/>
      <c r="MMY108" s="547"/>
      <c r="MMZ108" s="547"/>
      <c r="MNA108" s="547"/>
      <c r="MNB108" s="547"/>
      <c r="MNC108" s="547"/>
      <c r="MND108" s="547"/>
      <c r="MNE108" s="547"/>
      <c r="MNF108" s="547"/>
      <c r="MNG108" s="547"/>
      <c r="MNH108" s="547"/>
      <c r="MNI108" s="548"/>
      <c r="MNJ108" s="547"/>
      <c r="MNK108" s="547"/>
      <c r="MNL108" s="547"/>
      <c r="MNM108" s="547"/>
      <c r="MNN108" s="547"/>
      <c r="MNO108" s="547"/>
      <c r="MNP108" s="547"/>
      <c r="MNQ108" s="547"/>
      <c r="MNR108" s="547"/>
      <c r="MNS108" s="547"/>
      <c r="MNT108" s="547"/>
      <c r="MNU108" s="547"/>
      <c r="MNV108" s="547"/>
      <c r="MNW108" s="547"/>
      <c r="MNX108" s="547"/>
      <c r="MNY108" s="548"/>
      <c r="MNZ108" s="547"/>
      <c r="MOA108" s="547"/>
      <c r="MOB108" s="547"/>
      <c r="MOC108" s="547"/>
      <c r="MOD108" s="547"/>
      <c r="MOE108" s="547"/>
      <c r="MOF108" s="547"/>
      <c r="MOG108" s="547"/>
      <c r="MOH108" s="547"/>
      <c r="MOI108" s="547"/>
      <c r="MOJ108" s="547"/>
      <c r="MOK108" s="547"/>
      <c r="MOL108" s="547"/>
      <c r="MOM108" s="547"/>
      <c r="MON108" s="547"/>
      <c r="MOO108" s="548"/>
      <c r="MOP108" s="547"/>
      <c r="MOQ108" s="547"/>
      <c r="MOR108" s="547"/>
      <c r="MOS108" s="547"/>
      <c r="MOT108" s="547"/>
      <c r="MOU108" s="547"/>
      <c r="MOV108" s="547"/>
      <c r="MOW108" s="547"/>
      <c r="MOX108" s="547"/>
      <c r="MOY108" s="547"/>
      <c r="MOZ108" s="547"/>
      <c r="MPA108" s="547"/>
      <c r="MPB108" s="547"/>
      <c r="MPC108" s="547"/>
      <c r="MPD108" s="547"/>
      <c r="MPE108" s="548"/>
      <c r="MPF108" s="547"/>
      <c r="MPG108" s="547"/>
      <c r="MPH108" s="547"/>
      <c r="MPI108" s="547"/>
      <c r="MPJ108" s="547"/>
      <c r="MPK108" s="547"/>
      <c r="MPL108" s="547"/>
      <c r="MPM108" s="547"/>
      <c r="MPN108" s="547"/>
      <c r="MPO108" s="547"/>
      <c r="MPP108" s="547"/>
      <c r="MPQ108" s="547"/>
      <c r="MPR108" s="547"/>
      <c r="MPS108" s="547"/>
      <c r="MPT108" s="547"/>
      <c r="MPU108" s="548"/>
      <c r="MPV108" s="547"/>
      <c r="MPW108" s="547"/>
      <c r="MPX108" s="547"/>
      <c r="MPY108" s="547"/>
      <c r="MPZ108" s="547"/>
      <c r="MQA108" s="547"/>
      <c r="MQB108" s="547"/>
      <c r="MQC108" s="547"/>
      <c r="MQD108" s="547"/>
      <c r="MQE108" s="547"/>
      <c r="MQF108" s="547"/>
      <c r="MQG108" s="547"/>
      <c r="MQH108" s="547"/>
      <c r="MQI108" s="547"/>
      <c r="MQJ108" s="547"/>
      <c r="MQK108" s="548"/>
      <c r="MQL108" s="547"/>
      <c r="MQM108" s="547"/>
      <c r="MQN108" s="547"/>
      <c r="MQO108" s="547"/>
      <c r="MQP108" s="547"/>
      <c r="MQQ108" s="547"/>
      <c r="MQR108" s="547"/>
      <c r="MQS108" s="547"/>
      <c r="MQT108" s="547"/>
      <c r="MQU108" s="547"/>
      <c r="MQV108" s="547"/>
      <c r="MQW108" s="547"/>
      <c r="MQX108" s="547"/>
      <c r="MQY108" s="547"/>
      <c r="MQZ108" s="547"/>
      <c r="MRA108" s="548"/>
      <c r="MRB108" s="547"/>
      <c r="MRC108" s="547"/>
      <c r="MRD108" s="547"/>
      <c r="MRE108" s="547"/>
      <c r="MRF108" s="547"/>
      <c r="MRG108" s="547"/>
      <c r="MRH108" s="547"/>
      <c r="MRI108" s="547"/>
      <c r="MRJ108" s="547"/>
      <c r="MRK108" s="547"/>
      <c r="MRL108" s="547"/>
      <c r="MRM108" s="547"/>
      <c r="MRN108" s="547"/>
      <c r="MRO108" s="547"/>
      <c r="MRP108" s="547"/>
      <c r="MRQ108" s="548"/>
      <c r="MRR108" s="547"/>
      <c r="MRS108" s="547"/>
      <c r="MRT108" s="547"/>
      <c r="MRU108" s="547"/>
      <c r="MRV108" s="547"/>
      <c r="MRW108" s="547"/>
      <c r="MRX108" s="547"/>
      <c r="MRY108" s="547"/>
      <c r="MRZ108" s="547"/>
      <c r="MSA108" s="547"/>
      <c r="MSB108" s="547"/>
      <c r="MSC108" s="547"/>
      <c r="MSD108" s="547"/>
      <c r="MSE108" s="547"/>
      <c r="MSF108" s="547"/>
      <c r="MSG108" s="548"/>
      <c r="MSH108" s="547"/>
      <c r="MSI108" s="547"/>
      <c r="MSJ108" s="547"/>
      <c r="MSK108" s="547"/>
      <c r="MSL108" s="547"/>
      <c r="MSM108" s="547"/>
      <c r="MSN108" s="547"/>
      <c r="MSO108" s="547"/>
      <c r="MSP108" s="547"/>
      <c r="MSQ108" s="547"/>
      <c r="MSR108" s="547"/>
      <c r="MSS108" s="547"/>
      <c r="MST108" s="547"/>
      <c r="MSU108" s="547"/>
      <c r="MSV108" s="547"/>
      <c r="MSW108" s="548"/>
      <c r="MSX108" s="547"/>
      <c r="MSY108" s="547"/>
      <c r="MSZ108" s="547"/>
      <c r="MTA108" s="547"/>
      <c r="MTB108" s="547"/>
      <c r="MTC108" s="547"/>
      <c r="MTD108" s="547"/>
      <c r="MTE108" s="547"/>
      <c r="MTF108" s="547"/>
      <c r="MTG108" s="547"/>
      <c r="MTH108" s="547"/>
      <c r="MTI108" s="547"/>
      <c r="MTJ108" s="547"/>
      <c r="MTK108" s="547"/>
      <c r="MTL108" s="547"/>
      <c r="MTM108" s="548"/>
      <c r="MTN108" s="547"/>
      <c r="MTO108" s="547"/>
      <c r="MTP108" s="547"/>
      <c r="MTQ108" s="547"/>
      <c r="MTR108" s="547"/>
      <c r="MTS108" s="547"/>
      <c r="MTT108" s="547"/>
      <c r="MTU108" s="547"/>
      <c r="MTV108" s="547"/>
      <c r="MTW108" s="547"/>
      <c r="MTX108" s="547"/>
      <c r="MTY108" s="547"/>
      <c r="MTZ108" s="547"/>
      <c r="MUA108" s="547"/>
      <c r="MUB108" s="547"/>
      <c r="MUC108" s="548"/>
      <c r="MUD108" s="547"/>
      <c r="MUE108" s="547"/>
      <c r="MUF108" s="547"/>
      <c r="MUG108" s="547"/>
      <c r="MUH108" s="547"/>
      <c r="MUI108" s="547"/>
      <c r="MUJ108" s="547"/>
      <c r="MUK108" s="547"/>
      <c r="MUL108" s="547"/>
      <c r="MUM108" s="547"/>
      <c r="MUN108" s="547"/>
      <c r="MUO108" s="547"/>
      <c r="MUP108" s="547"/>
      <c r="MUQ108" s="547"/>
      <c r="MUR108" s="547"/>
      <c r="MUS108" s="548"/>
      <c r="MUT108" s="547"/>
      <c r="MUU108" s="547"/>
      <c r="MUV108" s="547"/>
      <c r="MUW108" s="547"/>
      <c r="MUX108" s="547"/>
      <c r="MUY108" s="547"/>
      <c r="MUZ108" s="547"/>
      <c r="MVA108" s="547"/>
      <c r="MVB108" s="547"/>
      <c r="MVC108" s="547"/>
      <c r="MVD108" s="547"/>
      <c r="MVE108" s="547"/>
      <c r="MVF108" s="547"/>
      <c r="MVG108" s="547"/>
      <c r="MVH108" s="547"/>
      <c r="MVI108" s="548"/>
      <c r="MVJ108" s="547"/>
      <c r="MVK108" s="547"/>
      <c r="MVL108" s="547"/>
      <c r="MVM108" s="547"/>
      <c r="MVN108" s="547"/>
      <c r="MVO108" s="547"/>
      <c r="MVP108" s="547"/>
      <c r="MVQ108" s="547"/>
      <c r="MVR108" s="547"/>
      <c r="MVS108" s="547"/>
      <c r="MVT108" s="547"/>
      <c r="MVU108" s="547"/>
      <c r="MVV108" s="547"/>
      <c r="MVW108" s="547"/>
      <c r="MVX108" s="547"/>
      <c r="MVY108" s="548"/>
      <c r="MVZ108" s="547"/>
      <c r="MWA108" s="547"/>
      <c r="MWB108" s="547"/>
      <c r="MWC108" s="547"/>
      <c r="MWD108" s="547"/>
      <c r="MWE108" s="547"/>
      <c r="MWF108" s="547"/>
      <c r="MWG108" s="547"/>
      <c r="MWH108" s="547"/>
      <c r="MWI108" s="547"/>
      <c r="MWJ108" s="547"/>
      <c r="MWK108" s="547"/>
      <c r="MWL108" s="547"/>
      <c r="MWM108" s="547"/>
      <c r="MWN108" s="547"/>
      <c r="MWO108" s="548"/>
      <c r="MWP108" s="547"/>
      <c r="MWQ108" s="547"/>
      <c r="MWR108" s="547"/>
      <c r="MWS108" s="547"/>
      <c r="MWT108" s="547"/>
      <c r="MWU108" s="547"/>
      <c r="MWV108" s="547"/>
      <c r="MWW108" s="547"/>
      <c r="MWX108" s="547"/>
      <c r="MWY108" s="547"/>
      <c r="MWZ108" s="547"/>
      <c r="MXA108" s="547"/>
      <c r="MXB108" s="547"/>
      <c r="MXC108" s="547"/>
      <c r="MXD108" s="547"/>
      <c r="MXE108" s="548"/>
      <c r="MXF108" s="547"/>
      <c r="MXG108" s="547"/>
      <c r="MXH108" s="547"/>
      <c r="MXI108" s="547"/>
      <c r="MXJ108" s="547"/>
      <c r="MXK108" s="547"/>
      <c r="MXL108" s="547"/>
      <c r="MXM108" s="547"/>
      <c r="MXN108" s="547"/>
      <c r="MXO108" s="547"/>
      <c r="MXP108" s="547"/>
      <c r="MXQ108" s="547"/>
      <c r="MXR108" s="547"/>
      <c r="MXS108" s="547"/>
      <c r="MXT108" s="547"/>
      <c r="MXU108" s="548"/>
      <c r="MXV108" s="547"/>
      <c r="MXW108" s="547"/>
      <c r="MXX108" s="547"/>
      <c r="MXY108" s="547"/>
      <c r="MXZ108" s="547"/>
      <c r="MYA108" s="547"/>
      <c r="MYB108" s="547"/>
      <c r="MYC108" s="547"/>
      <c r="MYD108" s="547"/>
      <c r="MYE108" s="547"/>
      <c r="MYF108" s="547"/>
      <c r="MYG108" s="547"/>
      <c r="MYH108" s="547"/>
      <c r="MYI108" s="547"/>
      <c r="MYJ108" s="547"/>
      <c r="MYK108" s="548"/>
      <c r="MYL108" s="547"/>
      <c r="MYM108" s="547"/>
      <c r="MYN108" s="547"/>
      <c r="MYO108" s="547"/>
      <c r="MYP108" s="547"/>
      <c r="MYQ108" s="547"/>
      <c r="MYR108" s="547"/>
      <c r="MYS108" s="547"/>
      <c r="MYT108" s="547"/>
      <c r="MYU108" s="547"/>
      <c r="MYV108" s="547"/>
      <c r="MYW108" s="547"/>
      <c r="MYX108" s="547"/>
      <c r="MYY108" s="547"/>
      <c r="MYZ108" s="547"/>
      <c r="MZA108" s="548"/>
      <c r="MZB108" s="547"/>
      <c r="MZC108" s="547"/>
      <c r="MZD108" s="547"/>
      <c r="MZE108" s="547"/>
      <c r="MZF108" s="547"/>
      <c r="MZG108" s="547"/>
      <c r="MZH108" s="547"/>
      <c r="MZI108" s="547"/>
      <c r="MZJ108" s="547"/>
      <c r="MZK108" s="547"/>
      <c r="MZL108" s="547"/>
      <c r="MZM108" s="547"/>
      <c r="MZN108" s="547"/>
      <c r="MZO108" s="547"/>
      <c r="MZP108" s="547"/>
      <c r="MZQ108" s="548"/>
      <c r="MZR108" s="547"/>
      <c r="MZS108" s="547"/>
      <c r="MZT108" s="547"/>
      <c r="MZU108" s="547"/>
      <c r="MZV108" s="547"/>
      <c r="MZW108" s="547"/>
      <c r="MZX108" s="547"/>
      <c r="MZY108" s="547"/>
      <c r="MZZ108" s="547"/>
      <c r="NAA108" s="547"/>
      <c r="NAB108" s="547"/>
      <c r="NAC108" s="547"/>
      <c r="NAD108" s="547"/>
      <c r="NAE108" s="547"/>
      <c r="NAF108" s="547"/>
      <c r="NAG108" s="548"/>
      <c r="NAH108" s="547"/>
      <c r="NAI108" s="547"/>
      <c r="NAJ108" s="547"/>
      <c r="NAK108" s="547"/>
      <c r="NAL108" s="547"/>
      <c r="NAM108" s="547"/>
      <c r="NAN108" s="547"/>
      <c r="NAO108" s="547"/>
      <c r="NAP108" s="547"/>
      <c r="NAQ108" s="547"/>
      <c r="NAR108" s="547"/>
      <c r="NAS108" s="547"/>
      <c r="NAT108" s="547"/>
      <c r="NAU108" s="547"/>
      <c r="NAV108" s="547"/>
      <c r="NAW108" s="548"/>
      <c r="NAX108" s="547"/>
      <c r="NAY108" s="547"/>
      <c r="NAZ108" s="547"/>
      <c r="NBA108" s="547"/>
      <c r="NBB108" s="547"/>
      <c r="NBC108" s="547"/>
      <c r="NBD108" s="547"/>
      <c r="NBE108" s="547"/>
      <c r="NBF108" s="547"/>
      <c r="NBG108" s="547"/>
      <c r="NBH108" s="547"/>
      <c r="NBI108" s="547"/>
      <c r="NBJ108" s="547"/>
      <c r="NBK108" s="547"/>
      <c r="NBL108" s="547"/>
      <c r="NBM108" s="548"/>
      <c r="NBN108" s="547"/>
      <c r="NBO108" s="547"/>
      <c r="NBP108" s="547"/>
      <c r="NBQ108" s="547"/>
      <c r="NBR108" s="547"/>
      <c r="NBS108" s="547"/>
      <c r="NBT108" s="547"/>
      <c r="NBU108" s="547"/>
      <c r="NBV108" s="547"/>
      <c r="NBW108" s="547"/>
      <c r="NBX108" s="547"/>
      <c r="NBY108" s="547"/>
      <c r="NBZ108" s="547"/>
      <c r="NCA108" s="547"/>
      <c r="NCB108" s="547"/>
      <c r="NCC108" s="548"/>
      <c r="NCD108" s="547"/>
      <c r="NCE108" s="547"/>
      <c r="NCF108" s="547"/>
      <c r="NCG108" s="547"/>
      <c r="NCH108" s="547"/>
      <c r="NCI108" s="547"/>
      <c r="NCJ108" s="547"/>
      <c r="NCK108" s="547"/>
      <c r="NCL108" s="547"/>
      <c r="NCM108" s="547"/>
      <c r="NCN108" s="547"/>
      <c r="NCO108" s="547"/>
      <c r="NCP108" s="547"/>
      <c r="NCQ108" s="547"/>
      <c r="NCR108" s="547"/>
      <c r="NCS108" s="548"/>
      <c r="NCT108" s="547"/>
      <c r="NCU108" s="547"/>
      <c r="NCV108" s="547"/>
      <c r="NCW108" s="547"/>
      <c r="NCX108" s="547"/>
      <c r="NCY108" s="547"/>
      <c r="NCZ108" s="547"/>
      <c r="NDA108" s="547"/>
      <c r="NDB108" s="547"/>
      <c r="NDC108" s="547"/>
      <c r="NDD108" s="547"/>
      <c r="NDE108" s="547"/>
      <c r="NDF108" s="547"/>
      <c r="NDG108" s="547"/>
      <c r="NDH108" s="547"/>
      <c r="NDI108" s="548"/>
      <c r="NDJ108" s="547"/>
      <c r="NDK108" s="547"/>
      <c r="NDL108" s="547"/>
      <c r="NDM108" s="547"/>
      <c r="NDN108" s="547"/>
      <c r="NDO108" s="547"/>
      <c r="NDP108" s="547"/>
      <c r="NDQ108" s="547"/>
      <c r="NDR108" s="547"/>
      <c r="NDS108" s="547"/>
      <c r="NDT108" s="547"/>
      <c r="NDU108" s="547"/>
      <c r="NDV108" s="547"/>
      <c r="NDW108" s="547"/>
      <c r="NDX108" s="547"/>
      <c r="NDY108" s="548"/>
      <c r="NDZ108" s="547"/>
      <c r="NEA108" s="547"/>
      <c r="NEB108" s="547"/>
      <c r="NEC108" s="547"/>
      <c r="NED108" s="547"/>
      <c r="NEE108" s="547"/>
      <c r="NEF108" s="547"/>
      <c r="NEG108" s="547"/>
      <c r="NEH108" s="547"/>
      <c r="NEI108" s="547"/>
      <c r="NEJ108" s="547"/>
      <c r="NEK108" s="547"/>
      <c r="NEL108" s="547"/>
      <c r="NEM108" s="547"/>
      <c r="NEN108" s="547"/>
      <c r="NEO108" s="548"/>
      <c r="NEP108" s="547"/>
      <c r="NEQ108" s="547"/>
      <c r="NER108" s="547"/>
      <c r="NES108" s="547"/>
      <c r="NET108" s="547"/>
      <c r="NEU108" s="547"/>
      <c r="NEV108" s="547"/>
      <c r="NEW108" s="547"/>
      <c r="NEX108" s="547"/>
      <c r="NEY108" s="547"/>
      <c r="NEZ108" s="547"/>
      <c r="NFA108" s="547"/>
      <c r="NFB108" s="547"/>
      <c r="NFC108" s="547"/>
      <c r="NFD108" s="547"/>
      <c r="NFE108" s="548"/>
      <c r="NFF108" s="547"/>
      <c r="NFG108" s="547"/>
      <c r="NFH108" s="547"/>
      <c r="NFI108" s="547"/>
      <c r="NFJ108" s="547"/>
      <c r="NFK108" s="547"/>
      <c r="NFL108" s="547"/>
      <c r="NFM108" s="547"/>
      <c r="NFN108" s="547"/>
      <c r="NFO108" s="547"/>
      <c r="NFP108" s="547"/>
      <c r="NFQ108" s="547"/>
      <c r="NFR108" s="547"/>
      <c r="NFS108" s="547"/>
      <c r="NFT108" s="547"/>
      <c r="NFU108" s="548"/>
      <c r="NFV108" s="547"/>
      <c r="NFW108" s="547"/>
      <c r="NFX108" s="547"/>
      <c r="NFY108" s="547"/>
      <c r="NFZ108" s="547"/>
      <c r="NGA108" s="547"/>
      <c r="NGB108" s="547"/>
      <c r="NGC108" s="547"/>
      <c r="NGD108" s="547"/>
      <c r="NGE108" s="547"/>
      <c r="NGF108" s="547"/>
      <c r="NGG108" s="547"/>
      <c r="NGH108" s="547"/>
      <c r="NGI108" s="547"/>
      <c r="NGJ108" s="547"/>
      <c r="NGK108" s="548"/>
      <c r="NGL108" s="547"/>
      <c r="NGM108" s="547"/>
      <c r="NGN108" s="547"/>
      <c r="NGO108" s="547"/>
      <c r="NGP108" s="547"/>
      <c r="NGQ108" s="547"/>
      <c r="NGR108" s="547"/>
      <c r="NGS108" s="547"/>
      <c r="NGT108" s="547"/>
      <c r="NGU108" s="547"/>
      <c r="NGV108" s="547"/>
      <c r="NGW108" s="547"/>
      <c r="NGX108" s="547"/>
      <c r="NGY108" s="547"/>
      <c r="NGZ108" s="547"/>
      <c r="NHA108" s="548"/>
      <c r="NHB108" s="547"/>
      <c r="NHC108" s="547"/>
      <c r="NHD108" s="547"/>
      <c r="NHE108" s="547"/>
      <c r="NHF108" s="547"/>
      <c r="NHG108" s="547"/>
      <c r="NHH108" s="547"/>
      <c r="NHI108" s="547"/>
      <c r="NHJ108" s="547"/>
      <c r="NHK108" s="547"/>
      <c r="NHL108" s="547"/>
      <c r="NHM108" s="547"/>
      <c r="NHN108" s="547"/>
      <c r="NHO108" s="547"/>
      <c r="NHP108" s="547"/>
      <c r="NHQ108" s="548"/>
      <c r="NHR108" s="547"/>
      <c r="NHS108" s="547"/>
      <c r="NHT108" s="547"/>
      <c r="NHU108" s="547"/>
      <c r="NHV108" s="547"/>
      <c r="NHW108" s="547"/>
      <c r="NHX108" s="547"/>
      <c r="NHY108" s="547"/>
      <c r="NHZ108" s="547"/>
      <c r="NIA108" s="547"/>
      <c r="NIB108" s="547"/>
      <c r="NIC108" s="547"/>
      <c r="NID108" s="547"/>
      <c r="NIE108" s="547"/>
      <c r="NIF108" s="547"/>
      <c r="NIG108" s="548"/>
      <c r="NIH108" s="547"/>
      <c r="NII108" s="547"/>
      <c r="NIJ108" s="547"/>
      <c r="NIK108" s="547"/>
      <c r="NIL108" s="547"/>
      <c r="NIM108" s="547"/>
      <c r="NIN108" s="547"/>
      <c r="NIO108" s="547"/>
      <c r="NIP108" s="547"/>
      <c r="NIQ108" s="547"/>
      <c r="NIR108" s="547"/>
      <c r="NIS108" s="547"/>
      <c r="NIT108" s="547"/>
      <c r="NIU108" s="547"/>
      <c r="NIV108" s="547"/>
      <c r="NIW108" s="548"/>
      <c r="NIX108" s="547"/>
      <c r="NIY108" s="547"/>
      <c r="NIZ108" s="547"/>
      <c r="NJA108" s="547"/>
      <c r="NJB108" s="547"/>
      <c r="NJC108" s="547"/>
      <c r="NJD108" s="547"/>
      <c r="NJE108" s="547"/>
      <c r="NJF108" s="547"/>
      <c r="NJG108" s="547"/>
      <c r="NJH108" s="547"/>
      <c r="NJI108" s="547"/>
      <c r="NJJ108" s="547"/>
      <c r="NJK108" s="547"/>
      <c r="NJL108" s="547"/>
      <c r="NJM108" s="548"/>
      <c r="NJN108" s="547"/>
      <c r="NJO108" s="547"/>
      <c r="NJP108" s="547"/>
      <c r="NJQ108" s="547"/>
      <c r="NJR108" s="547"/>
      <c r="NJS108" s="547"/>
      <c r="NJT108" s="547"/>
      <c r="NJU108" s="547"/>
      <c r="NJV108" s="547"/>
      <c r="NJW108" s="547"/>
      <c r="NJX108" s="547"/>
      <c r="NJY108" s="547"/>
      <c r="NJZ108" s="547"/>
      <c r="NKA108" s="547"/>
      <c r="NKB108" s="547"/>
      <c r="NKC108" s="548"/>
      <c r="NKD108" s="547"/>
      <c r="NKE108" s="547"/>
      <c r="NKF108" s="547"/>
      <c r="NKG108" s="547"/>
      <c r="NKH108" s="547"/>
      <c r="NKI108" s="547"/>
      <c r="NKJ108" s="547"/>
      <c r="NKK108" s="547"/>
      <c r="NKL108" s="547"/>
      <c r="NKM108" s="547"/>
      <c r="NKN108" s="547"/>
      <c r="NKO108" s="547"/>
      <c r="NKP108" s="547"/>
      <c r="NKQ108" s="547"/>
      <c r="NKR108" s="547"/>
      <c r="NKS108" s="548"/>
      <c r="NKT108" s="547"/>
      <c r="NKU108" s="547"/>
      <c r="NKV108" s="547"/>
      <c r="NKW108" s="547"/>
      <c r="NKX108" s="547"/>
      <c r="NKY108" s="547"/>
      <c r="NKZ108" s="547"/>
      <c r="NLA108" s="547"/>
      <c r="NLB108" s="547"/>
      <c r="NLC108" s="547"/>
      <c r="NLD108" s="547"/>
      <c r="NLE108" s="547"/>
      <c r="NLF108" s="547"/>
      <c r="NLG108" s="547"/>
      <c r="NLH108" s="547"/>
      <c r="NLI108" s="548"/>
      <c r="NLJ108" s="547"/>
      <c r="NLK108" s="547"/>
      <c r="NLL108" s="547"/>
      <c r="NLM108" s="547"/>
      <c r="NLN108" s="547"/>
      <c r="NLO108" s="547"/>
      <c r="NLP108" s="547"/>
      <c r="NLQ108" s="547"/>
      <c r="NLR108" s="547"/>
      <c r="NLS108" s="547"/>
      <c r="NLT108" s="547"/>
      <c r="NLU108" s="547"/>
      <c r="NLV108" s="547"/>
      <c r="NLW108" s="547"/>
      <c r="NLX108" s="547"/>
      <c r="NLY108" s="548"/>
      <c r="NLZ108" s="547"/>
      <c r="NMA108" s="547"/>
      <c r="NMB108" s="547"/>
      <c r="NMC108" s="547"/>
      <c r="NMD108" s="547"/>
      <c r="NME108" s="547"/>
      <c r="NMF108" s="547"/>
      <c r="NMG108" s="547"/>
      <c r="NMH108" s="547"/>
      <c r="NMI108" s="547"/>
      <c r="NMJ108" s="547"/>
      <c r="NMK108" s="547"/>
      <c r="NML108" s="547"/>
      <c r="NMM108" s="547"/>
      <c r="NMN108" s="547"/>
      <c r="NMO108" s="548"/>
      <c r="NMP108" s="547"/>
      <c r="NMQ108" s="547"/>
      <c r="NMR108" s="547"/>
      <c r="NMS108" s="547"/>
      <c r="NMT108" s="547"/>
      <c r="NMU108" s="547"/>
      <c r="NMV108" s="547"/>
      <c r="NMW108" s="547"/>
      <c r="NMX108" s="547"/>
      <c r="NMY108" s="547"/>
      <c r="NMZ108" s="547"/>
      <c r="NNA108" s="547"/>
      <c r="NNB108" s="547"/>
      <c r="NNC108" s="547"/>
      <c r="NND108" s="547"/>
      <c r="NNE108" s="548"/>
      <c r="NNF108" s="547"/>
      <c r="NNG108" s="547"/>
      <c r="NNH108" s="547"/>
      <c r="NNI108" s="547"/>
      <c r="NNJ108" s="547"/>
      <c r="NNK108" s="547"/>
      <c r="NNL108" s="547"/>
      <c r="NNM108" s="547"/>
      <c r="NNN108" s="547"/>
      <c r="NNO108" s="547"/>
      <c r="NNP108" s="547"/>
      <c r="NNQ108" s="547"/>
      <c r="NNR108" s="547"/>
      <c r="NNS108" s="547"/>
      <c r="NNT108" s="547"/>
      <c r="NNU108" s="548"/>
      <c r="NNV108" s="547"/>
      <c r="NNW108" s="547"/>
      <c r="NNX108" s="547"/>
      <c r="NNY108" s="547"/>
      <c r="NNZ108" s="547"/>
      <c r="NOA108" s="547"/>
      <c r="NOB108" s="547"/>
      <c r="NOC108" s="547"/>
      <c r="NOD108" s="547"/>
      <c r="NOE108" s="547"/>
      <c r="NOF108" s="547"/>
      <c r="NOG108" s="547"/>
      <c r="NOH108" s="547"/>
      <c r="NOI108" s="547"/>
      <c r="NOJ108" s="547"/>
      <c r="NOK108" s="548"/>
      <c r="NOL108" s="547"/>
      <c r="NOM108" s="547"/>
      <c r="NON108" s="547"/>
      <c r="NOO108" s="547"/>
      <c r="NOP108" s="547"/>
      <c r="NOQ108" s="547"/>
      <c r="NOR108" s="547"/>
      <c r="NOS108" s="547"/>
      <c r="NOT108" s="547"/>
      <c r="NOU108" s="547"/>
      <c r="NOV108" s="547"/>
      <c r="NOW108" s="547"/>
      <c r="NOX108" s="547"/>
      <c r="NOY108" s="547"/>
      <c r="NOZ108" s="547"/>
      <c r="NPA108" s="548"/>
      <c r="NPB108" s="547"/>
      <c r="NPC108" s="547"/>
      <c r="NPD108" s="547"/>
      <c r="NPE108" s="547"/>
      <c r="NPF108" s="547"/>
      <c r="NPG108" s="547"/>
      <c r="NPH108" s="547"/>
      <c r="NPI108" s="547"/>
      <c r="NPJ108" s="547"/>
      <c r="NPK108" s="547"/>
      <c r="NPL108" s="547"/>
      <c r="NPM108" s="547"/>
      <c r="NPN108" s="547"/>
      <c r="NPO108" s="547"/>
      <c r="NPP108" s="547"/>
      <c r="NPQ108" s="548"/>
      <c r="NPR108" s="547"/>
      <c r="NPS108" s="547"/>
      <c r="NPT108" s="547"/>
      <c r="NPU108" s="547"/>
      <c r="NPV108" s="547"/>
      <c r="NPW108" s="547"/>
      <c r="NPX108" s="547"/>
      <c r="NPY108" s="547"/>
      <c r="NPZ108" s="547"/>
      <c r="NQA108" s="547"/>
      <c r="NQB108" s="547"/>
      <c r="NQC108" s="547"/>
      <c r="NQD108" s="547"/>
      <c r="NQE108" s="547"/>
      <c r="NQF108" s="547"/>
      <c r="NQG108" s="548"/>
      <c r="NQH108" s="547"/>
      <c r="NQI108" s="547"/>
      <c r="NQJ108" s="547"/>
      <c r="NQK108" s="547"/>
      <c r="NQL108" s="547"/>
      <c r="NQM108" s="547"/>
      <c r="NQN108" s="547"/>
      <c r="NQO108" s="547"/>
      <c r="NQP108" s="547"/>
      <c r="NQQ108" s="547"/>
      <c r="NQR108" s="547"/>
      <c r="NQS108" s="547"/>
      <c r="NQT108" s="547"/>
      <c r="NQU108" s="547"/>
      <c r="NQV108" s="547"/>
      <c r="NQW108" s="548"/>
      <c r="NQX108" s="547"/>
      <c r="NQY108" s="547"/>
      <c r="NQZ108" s="547"/>
      <c r="NRA108" s="547"/>
      <c r="NRB108" s="547"/>
      <c r="NRC108" s="547"/>
      <c r="NRD108" s="547"/>
      <c r="NRE108" s="547"/>
      <c r="NRF108" s="547"/>
      <c r="NRG108" s="547"/>
      <c r="NRH108" s="547"/>
      <c r="NRI108" s="547"/>
      <c r="NRJ108" s="547"/>
      <c r="NRK108" s="547"/>
      <c r="NRL108" s="547"/>
      <c r="NRM108" s="548"/>
      <c r="NRN108" s="547"/>
      <c r="NRO108" s="547"/>
      <c r="NRP108" s="547"/>
      <c r="NRQ108" s="547"/>
      <c r="NRR108" s="547"/>
      <c r="NRS108" s="547"/>
      <c r="NRT108" s="547"/>
      <c r="NRU108" s="547"/>
      <c r="NRV108" s="547"/>
      <c r="NRW108" s="547"/>
      <c r="NRX108" s="547"/>
      <c r="NRY108" s="547"/>
      <c r="NRZ108" s="547"/>
      <c r="NSA108" s="547"/>
      <c r="NSB108" s="547"/>
      <c r="NSC108" s="548"/>
      <c r="NSD108" s="547"/>
      <c r="NSE108" s="547"/>
      <c r="NSF108" s="547"/>
      <c r="NSG108" s="547"/>
      <c r="NSH108" s="547"/>
      <c r="NSI108" s="547"/>
      <c r="NSJ108" s="547"/>
      <c r="NSK108" s="547"/>
      <c r="NSL108" s="547"/>
      <c r="NSM108" s="547"/>
      <c r="NSN108" s="547"/>
      <c r="NSO108" s="547"/>
      <c r="NSP108" s="547"/>
      <c r="NSQ108" s="547"/>
      <c r="NSR108" s="547"/>
      <c r="NSS108" s="548"/>
      <c r="NST108" s="547"/>
      <c r="NSU108" s="547"/>
      <c r="NSV108" s="547"/>
      <c r="NSW108" s="547"/>
      <c r="NSX108" s="547"/>
      <c r="NSY108" s="547"/>
      <c r="NSZ108" s="547"/>
      <c r="NTA108" s="547"/>
      <c r="NTB108" s="547"/>
      <c r="NTC108" s="547"/>
      <c r="NTD108" s="547"/>
      <c r="NTE108" s="547"/>
      <c r="NTF108" s="547"/>
      <c r="NTG108" s="547"/>
      <c r="NTH108" s="547"/>
      <c r="NTI108" s="548"/>
      <c r="NTJ108" s="547"/>
      <c r="NTK108" s="547"/>
      <c r="NTL108" s="547"/>
      <c r="NTM108" s="547"/>
      <c r="NTN108" s="547"/>
      <c r="NTO108" s="547"/>
      <c r="NTP108" s="547"/>
      <c r="NTQ108" s="547"/>
      <c r="NTR108" s="547"/>
      <c r="NTS108" s="547"/>
      <c r="NTT108" s="547"/>
      <c r="NTU108" s="547"/>
      <c r="NTV108" s="547"/>
      <c r="NTW108" s="547"/>
      <c r="NTX108" s="547"/>
      <c r="NTY108" s="548"/>
      <c r="NTZ108" s="547"/>
      <c r="NUA108" s="547"/>
      <c r="NUB108" s="547"/>
      <c r="NUC108" s="547"/>
      <c r="NUD108" s="547"/>
      <c r="NUE108" s="547"/>
      <c r="NUF108" s="547"/>
      <c r="NUG108" s="547"/>
      <c r="NUH108" s="547"/>
      <c r="NUI108" s="547"/>
      <c r="NUJ108" s="547"/>
      <c r="NUK108" s="547"/>
      <c r="NUL108" s="547"/>
      <c r="NUM108" s="547"/>
      <c r="NUN108" s="547"/>
      <c r="NUO108" s="548"/>
      <c r="NUP108" s="547"/>
      <c r="NUQ108" s="547"/>
      <c r="NUR108" s="547"/>
      <c r="NUS108" s="547"/>
      <c r="NUT108" s="547"/>
      <c r="NUU108" s="547"/>
      <c r="NUV108" s="547"/>
      <c r="NUW108" s="547"/>
      <c r="NUX108" s="547"/>
      <c r="NUY108" s="547"/>
      <c r="NUZ108" s="547"/>
      <c r="NVA108" s="547"/>
      <c r="NVB108" s="547"/>
      <c r="NVC108" s="547"/>
      <c r="NVD108" s="547"/>
      <c r="NVE108" s="548"/>
      <c r="NVF108" s="547"/>
      <c r="NVG108" s="547"/>
      <c r="NVH108" s="547"/>
      <c r="NVI108" s="547"/>
      <c r="NVJ108" s="547"/>
      <c r="NVK108" s="547"/>
      <c r="NVL108" s="547"/>
      <c r="NVM108" s="547"/>
      <c r="NVN108" s="547"/>
      <c r="NVO108" s="547"/>
      <c r="NVP108" s="547"/>
      <c r="NVQ108" s="547"/>
      <c r="NVR108" s="547"/>
      <c r="NVS108" s="547"/>
      <c r="NVT108" s="547"/>
      <c r="NVU108" s="548"/>
      <c r="NVV108" s="547"/>
      <c r="NVW108" s="547"/>
      <c r="NVX108" s="547"/>
      <c r="NVY108" s="547"/>
      <c r="NVZ108" s="547"/>
      <c r="NWA108" s="547"/>
      <c r="NWB108" s="547"/>
      <c r="NWC108" s="547"/>
      <c r="NWD108" s="547"/>
      <c r="NWE108" s="547"/>
      <c r="NWF108" s="547"/>
      <c r="NWG108" s="547"/>
      <c r="NWH108" s="547"/>
      <c r="NWI108" s="547"/>
      <c r="NWJ108" s="547"/>
      <c r="NWK108" s="548"/>
      <c r="NWL108" s="547"/>
      <c r="NWM108" s="547"/>
      <c r="NWN108" s="547"/>
      <c r="NWO108" s="547"/>
      <c r="NWP108" s="547"/>
      <c r="NWQ108" s="547"/>
      <c r="NWR108" s="547"/>
      <c r="NWS108" s="547"/>
      <c r="NWT108" s="547"/>
      <c r="NWU108" s="547"/>
      <c r="NWV108" s="547"/>
      <c r="NWW108" s="547"/>
      <c r="NWX108" s="547"/>
      <c r="NWY108" s="547"/>
      <c r="NWZ108" s="547"/>
      <c r="NXA108" s="548"/>
      <c r="NXB108" s="547"/>
      <c r="NXC108" s="547"/>
      <c r="NXD108" s="547"/>
      <c r="NXE108" s="547"/>
      <c r="NXF108" s="547"/>
      <c r="NXG108" s="547"/>
      <c r="NXH108" s="547"/>
      <c r="NXI108" s="547"/>
      <c r="NXJ108" s="547"/>
      <c r="NXK108" s="547"/>
      <c r="NXL108" s="547"/>
      <c r="NXM108" s="547"/>
      <c r="NXN108" s="547"/>
      <c r="NXO108" s="547"/>
      <c r="NXP108" s="547"/>
      <c r="NXQ108" s="548"/>
      <c r="NXR108" s="547"/>
      <c r="NXS108" s="547"/>
      <c r="NXT108" s="547"/>
      <c r="NXU108" s="547"/>
      <c r="NXV108" s="547"/>
      <c r="NXW108" s="547"/>
      <c r="NXX108" s="547"/>
      <c r="NXY108" s="547"/>
      <c r="NXZ108" s="547"/>
      <c r="NYA108" s="547"/>
      <c r="NYB108" s="547"/>
      <c r="NYC108" s="547"/>
      <c r="NYD108" s="547"/>
      <c r="NYE108" s="547"/>
      <c r="NYF108" s="547"/>
      <c r="NYG108" s="548"/>
      <c r="NYH108" s="547"/>
      <c r="NYI108" s="547"/>
      <c r="NYJ108" s="547"/>
      <c r="NYK108" s="547"/>
      <c r="NYL108" s="547"/>
      <c r="NYM108" s="547"/>
      <c r="NYN108" s="547"/>
      <c r="NYO108" s="547"/>
      <c r="NYP108" s="547"/>
      <c r="NYQ108" s="547"/>
      <c r="NYR108" s="547"/>
      <c r="NYS108" s="547"/>
      <c r="NYT108" s="547"/>
      <c r="NYU108" s="547"/>
      <c r="NYV108" s="547"/>
      <c r="NYW108" s="548"/>
      <c r="NYX108" s="547"/>
      <c r="NYY108" s="547"/>
      <c r="NYZ108" s="547"/>
      <c r="NZA108" s="547"/>
      <c r="NZB108" s="547"/>
      <c r="NZC108" s="547"/>
      <c r="NZD108" s="547"/>
      <c r="NZE108" s="547"/>
      <c r="NZF108" s="547"/>
      <c r="NZG108" s="547"/>
      <c r="NZH108" s="547"/>
      <c r="NZI108" s="547"/>
      <c r="NZJ108" s="547"/>
      <c r="NZK108" s="547"/>
      <c r="NZL108" s="547"/>
      <c r="NZM108" s="548"/>
      <c r="NZN108" s="547"/>
      <c r="NZO108" s="547"/>
      <c r="NZP108" s="547"/>
      <c r="NZQ108" s="547"/>
      <c r="NZR108" s="547"/>
      <c r="NZS108" s="547"/>
      <c r="NZT108" s="547"/>
      <c r="NZU108" s="547"/>
      <c r="NZV108" s="547"/>
      <c r="NZW108" s="547"/>
      <c r="NZX108" s="547"/>
      <c r="NZY108" s="547"/>
      <c r="NZZ108" s="547"/>
      <c r="OAA108" s="547"/>
      <c r="OAB108" s="547"/>
      <c r="OAC108" s="548"/>
      <c r="OAD108" s="547"/>
      <c r="OAE108" s="547"/>
      <c r="OAF108" s="547"/>
      <c r="OAG108" s="547"/>
      <c r="OAH108" s="547"/>
      <c r="OAI108" s="547"/>
      <c r="OAJ108" s="547"/>
      <c r="OAK108" s="547"/>
      <c r="OAL108" s="547"/>
      <c r="OAM108" s="547"/>
      <c r="OAN108" s="547"/>
      <c r="OAO108" s="547"/>
      <c r="OAP108" s="547"/>
      <c r="OAQ108" s="547"/>
      <c r="OAR108" s="547"/>
      <c r="OAS108" s="548"/>
      <c r="OAT108" s="547"/>
      <c r="OAU108" s="547"/>
      <c r="OAV108" s="547"/>
      <c r="OAW108" s="547"/>
      <c r="OAX108" s="547"/>
      <c r="OAY108" s="547"/>
      <c r="OAZ108" s="547"/>
      <c r="OBA108" s="547"/>
      <c r="OBB108" s="547"/>
      <c r="OBC108" s="547"/>
      <c r="OBD108" s="547"/>
      <c r="OBE108" s="547"/>
      <c r="OBF108" s="547"/>
      <c r="OBG108" s="547"/>
      <c r="OBH108" s="547"/>
      <c r="OBI108" s="548"/>
      <c r="OBJ108" s="547"/>
      <c r="OBK108" s="547"/>
      <c r="OBL108" s="547"/>
      <c r="OBM108" s="547"/>
      <c r="OBN108" s="547"/>
      <c r="OBO108" s="547"/>
      <c r="OBP108" s="547"/>
      <c r="OBQ108" s="547"/>
      <c r="OBR108" s="547"/>
      <c r="OBS108" s="547"/>
      <c r="OBT108" s="547"/>
      <c r="OBU108" s="547"/>
      <c r="OBV108" s="547"/>
      <c r="OBW108" s="547"/>
      <c r="OBX108" s="547"/>
      <c r="OBY108" s="548"/>
      <c r="OBZ108" s="547"/>
      <c r="OCA108" s="547"/>
      <c r="OCB108" s="547"/>
      <c r="OCC108" s="547"/>
      <c r="OCD108" s="547"/>
      <c r="OCE108" s="547"/>
      <c r="OCF108" s="547"/>
      <c r="OCG108" s="547"/>
      <c r="OCH108" s="547"/>
      <c r="OCI108" s="547"/>
      <c r="OCJ108" s="547"/>
      <c r="OCK108" s="547"/>
      <c r="OCL108" s="547"/>
      <c r="OCM108" s="547"/>
      <c r="OCN108" s="547"/>
      <c r="OCO108" s="548"/>
      <c r="OCP108" s="547"/>
      <c r="OCQ108" s="547"/>
      <c r="OCR108" s="547"/>
      <c r="OCS108" s="547"/>
      <c r="OCT108" s="547"/>
      <c r="OCU108" s="547"/>
      <c r="OCV108" s="547"/>
      <c r="OCW108" s="547"/>
      <c r="OCX108" s="547"/>
      <c r="OCY108" s="547"/>
      <c r="OCZ108" s="547"/>
      <c r="ODA108" s="547"/>
      <c r="ODB108" s="547"/>
      <c r="ODC108" s="547"/>
      <c r="ODD108" s="547"/>
      <c r="ODE108" s="548"/>
      <c r="ODF108" s="547"/>
      <c r="ODG108" s="547"/>
      <c r="ODH108" s="547"/>
      <c r="ODI108" s="547"/>
      <c r="ODJ108" s="547"/>
      <c r="ODK108" s="547"/>
      <c r="ODL108" s="547"/>
      <c r="ODM108" s="547"/>
      <c r="ODN108" s="547"/>
      <c r="ODO108" s="547"/>
      <c r="ODP108" s="547"/>
      <c r="ODQ108" s="547"/>
      <c r="ODR108" s="547"/>
      <c r="ODS108" s="547"/>
      <c r="ODT108" s="547"/>
      <c r="ODU108" s="548"/>
      <c r="ODV108" s="547"/>
      <c r="ODW108" s="547"/>
      <c r="ODX108" s="547"/>
      <c r="ODY108" s="547"/>
      <c r="ODZ108" s="547"/>
      <c r="OEA108" s="547"/>
      <c r="OEB108" s="547"/>
      <c r="OEC108" s="547"/>
      <c r="OED108" s="547"/>
      <c r="OEE108" s="547"/>
      <c r="OEF108" s="547"/>
      <c r="OEG108" s="547"/>
      <c r="OEH108" s="547"/>
      <c r="OEI108" s="547"/>
      <c r="OEJ108" s="547"/>
      <c r="OEK108" s="548"/>
      <c r="OEL108" s="547"/>
      <c r="OEM108" s="547"/>
      <c r="OEN108" s="547"/>
      <c r="OEO108" s="547"/>
      <c r="OEP108" s="547"/>
      <c r="OEQ108" s="547"/>
      <c r="OER108" s="547"/>
      <c r="OES108" s="547"/>
      <c r="OET108" s="547"/>
      <c r="OEU108" s="547"/>
      <c r="OEV108" s="547"/>
      <c r="OEW108" s="547"/>
      <c r="OEX108" s="547"/>
      <c r="OEY108" s="547"/>
      <c r="OEZ108" s="547"/>
      <c r="OFA108" s="548"/>
      <c r="OFB108" s="547"/>
      <c r="OFC108" s="547"/>
      <c r="OFD108" s="547"/>
      <c r="OFE108" s="547"/>
      <c r="OFF108" s="547"/>
      <c r="OFG108" s="547"/>
      <c r="OFH108" s="547"/>
      <c r="OFI108" s="547"/>
      <c r="OFJ108" s="547"/>
      <c r="OFK108" s="547"/>
      <c r="OFL108" s="547"/>
      <c r="OFM108" s="547"/>
      <c r="OFN108" s="547"/>
      <c r="OFO108" s="547"/>
      <c r="OFP108" s="547"/>
      <c r="OFQ108" s="548"/>
      <c r="OFR108" s="547"/>
      <c r="OFS108" s="547"/>
      <c r="OFT108" s="547"/>
      <c r="OFU108" s="547"/>
      <c r="OFV108" s="547"/>
      <c r="OFW108" s="547"/>
      <c r="OFX108" s="547"/>
      <c r="OFY108" s="547"/>
      <c r="OFZ108" s="547"/>
      <c r="OGA108" s="547"/>
      <c r="OGB108" s="547"/>
      <c r="OGC108" s="547"/>
      <c r="OGD108" s="547"/>
      <c r="OGE108" s="547"/>
      <c r="OGF108" s="547"/>
      <c r="OGG108" s="548"/>
      <c r="OGH108" s="547"/>
      <c r="OGI108" s="547"/>
      <c r="OGJ108" s="547"/>
      <c r="OGK108" s="547"/>
      <c r="OGL108" s="547"/>
      <c r="OGM108" s="547"/>
      <c r="OGN108" s="547"/>
      <c r="OGO108" s="547"/>
      <c r="OGP108" s="547"/>
      <c r="OGQ108" s="547"/>
      <c r="OGR108" s="547"/>
      <c r="OGS108" s="547"/>
      <c r="OGT108" s="547"/>
      <c r="OGU108" s="547"/>
      <c r="OGV108" s="547"/>
      <c r="OGW108" s="548"/>
      <c r="OGX108" s="547"/>
      <c r="OGY108" s="547"/>
      <c r="OGZ108" s="547"/>
      <c r="OHA108" s="547"/>
      <c r="OHB108" s="547"/>
      <c r="OHC108" s="547"/>
      <c r="OHD108" s="547"/>
      <c r="OHE108" s="547"/>
      <c r="OHF108" s="547"/>
      <c r="OHG108" s="547"/>
      <c r="OHH108" s="547"/>
      <c r="OHI108" s="547"/>
      <c r="OHJ108" s="547"/>
      <c r="OHK108" s="547"/>
      <c r="OHL108" s="547"/>
      <c r="OHM108" s="548"/>
      <c r="OHN108" s="547"/>
      <c r="OHO108" s="547"/>
      <c r="OHP108" s="547"/>
      <c r="OHQ108" s="547"/>
      <c r="OHR108" s="547"/>
      <c r="OHS108" s="547"/>
      <c r="OHT108" s="547"/>
      <c r="OHU108" s="547"/>
      <c r="OHV108" s="547"/>
      <c r="OHW108" s="547"/>
      <c r="OHX108" s="547"/>
      <c r="OHY108" s="547"/>
      <c r="OHZ108" s="547"/>
      <c r="OIA108" s="547"/>
      <c r="OIB108" s="547"/>
      <c r="OIC108" s="548"/>
      <c r="OID108" s="547"/>
      <c r="OIE108" s="547"/>
      <c r="OIF108" s="547"/>
      <c r="OIG108" s="547"/>
      <c r="OIH108" s="547"/>
      <c r="OII108" s="547"/>
      <c r="OIJ108" s="547"/>
      <c r="OIK108" s="547"/>
      <c r="OIL108" s="547"/>
      <c r="OIM108" s="547"/>
      <c r="OIN108" s="547"/>
      <c r="OIO108" s="547"/>
      <c r="OIP108" s="547"/>
      <c r="OIQ108" s="547"/>
      <c r="OIR108" s="547"/>
      <c r="OIS108" s="548"/>
      <c r="OIT108" s="547"/>
      <c r="OIU108" s="547"/>
      <c r="OIV108" s="547"/>
      <c r="OIW108" s="547"/>
      <c r="OIX108" s="547"/>
      <c r="OIY108" s="547"/>
      <c r="OIZ108" s="547"/>
      <c r="OJA108" s="547"/>
      <c r="OJB108" s="547"/>
      <c r="OJC108" s="547"/>
      <c r="OJD108" s="547"/>
      <c r="OJE108" s="547"/>
      <c r="OJF108" s="547"/>
      <c r="OJG108" s="547"/>
      <c r="OJH108" s="547"/>
      <c r="OJI108" s="548"/>
      <c r="OJJ108" s="547"/>
      <c r="OJK108" s="547"/>
      <c r="OJL108" s="547"/>
      <c r="OJM108" s="547"/>
      <c r="OJN108" s="547"/>
      <c r="OJO108" s="547"/>
      <c r="OJP108" s="547"/>
      <c r="OJQ108" s="547"/>
      <c r="OJR108" s="547"/>
      <c r="OJS108" s="547"/>
      <c r="OJT108" s="547"/>
      <c r="OJU108" s="547"/>
      <c r="OJV108" s="547"/>
      <c r="OJW108" s="547"/>
      <c r="OJX108" s="547"/>
      <c r="OJY108" s="548"/>
      <c r="OJZ108" s="547"/>
      <c r="OKA108" s="547"/>
      <c r="OKB108" s="547"/>
      <c r="OKC108" s="547"/>
      <c r="OKD108" s="547"/>
      <c r="OKE108" s="547"/>
      <c r="OKF108" s="547"/>
      <c r="OKG108" s="547"/>
      <c r="OKH108" s="547"/>
      <c r="OKI108" s="547"/>
      <c r="OKJ108" s="547"/>
      <c r="OKK108" s="547"/>
      <c r="OKL108" s="547"/>
      <c r="OKM108" s="547"/>
      <c r="OKN108" s="547"/>
      <c r="OKO108" s="548"/>
      <c r="OKP108" s="547"/>
      <c r="OKQ108" s="547"/>
      <c r="OKR108" s="547"/>
      <c r="OKS108" s="547"/>
      <c r="OKT108" s="547"/>
      <c r="OKU108" s="547"/>
      <c r="OKV108" s="547"/>
      <c r="OKW108" s="547"/>
      <c r="OKX108" s="547"/>
      <c r="OKY108" s="547"/>
      <c r="OKZ108" s="547"/>
      <c r="OLA108" s="547"/>
      <c r="OLB108" s="547"/>
      <c r="OLC108" s="547"/>
      <c r="OLD108" s="547"/>
      <c r="OLE108" s="548"/>
      <c r="OLF108" s="547"/>
      <c r="OLG108" s="547"/>
      <c r="OLH108" s="547"/>
      <c r="OLI108" s="547"/>
      <c r="OLJ108" s="547"/>
      <c r="OLK108" s="547"/>
      <c r="OLL108" s="547"/>
      <c r="OLM108" s="547"/>
      <c r="OLN108" s="547"/>
      <c r="OLO108" s="547"/>
      <c r="OLP108" s="547"/>
      <c r="OLQ108" s="547"/>
      <c r="OLR108" s="547"/>
      <c r="OLS108" s="547"/>
      <c r="OLT108" s="547"/>
      <c r="OLU108" s="548"/>
      <c r="OLV108" s="547"/>
      <c r="OLW108" s="547"/>
      <c r="OLX108" s="547"/>
      <c r="OLY108" s="547"/>
      <c r="OLZ108" s="547"/>
      <c r="OMA108" s="547"/>
      <c r="OMB108" s="547"/>
      <c r="OMC108" s="547"/>
      <c r="OMD108" s="547"/>
      <c r="OME108" s="547"/>
      <c r="OMF108" s="547"/>
      <c r="OMG108" s="547"/>
      <c r="OMH108" s="547"/>
      <c r="OMI108" s="547"/>
      <c r="OMJ108" s="547"/>
      <c r="OMK108" s="548"/>
      <c r="OML108" s="547"/>
      <c r="OMM108" s="547"/>
      <c r="OMN108" s="547"/>
      <c r="OMO108" s="547"/>
      <c r="OMP108" s="547"/>
      <c r="OMQ108" s="547"/>
      <c r="OMR108" s="547"/>
      <c r="OMS108" s="547"/>
      <c r="OMT108" s="547"/>
      <c r="OMU108" s="547"/>
      <c r="OMV108" s="547"/>
      <c r="OMW108" s="547"/>
      <c r="OMX108" s="547"/>
      <c r="OMY108" s="547"/>
      <c r="OMZ108" s="547"/>
      <c r="ONA108" s="548"/>
      <c r="ONB108" s="547"/>
      <c r="ONC108" s="547"/>
      <c r="OND108" s="547"/>
      <c r="ONE108" s="547"/>
      <c r="ONF108" s="547"/>
      <c r="ONG108" s="547"/>
      <c r="ONH108" s="547"/>
      <c r="ONI108" s="547"/>
      <c r="ONJ108" s="547"/>
      <c r="ONK108" s="547"/>
      <c r="ONL108" s="547"/>
      <c r="ONM108" s="547"/>
      <c r="ONN108" s="547"/>
      <c r="ONO108" s="547"/>
      <c r="ONP108" s="547"/>
      <c r="ONQ108" s="548"/>
      <c r="ONR108" s="547"/>
      <c r="ONS108" s="547"/>
      <c r="ONT108" s="547"/>
      <c r="ONU108" s="547"/>
      <c r="ONV108" s="547"/>
      <c r="ONW108" s="547"/>
      <c r="ONX108" s="547"/>
      <c r="ONY108" s="547"/>
      <c r="ONZ108" s="547"/>
      <c r="OOA108" s="547"/>
      <c r="OOB108" s="547"/>
      <c r="OOC108" s="547"/>
      <c r="OOD108" s="547"/>
      <c r="OOE108" s="547"/>
      <c r="OOF108" s="547"/>
      <c r="OOG108" s="548"/>
      <c r="OOH108" s="547"/>
      <c r="OOI108" s="547"/>
      <c r="OOJ108" s="547"/>
      <c r="OOK108" s="547"/>
      <c r="OOL108" s="547"/>
      <c r="OOM108" s="547"/>
      <c r="OON108" s="547"/>
      <c r="OOO108" s="547"/>
      <c r="OOP108" s="547"/>
      <c r="OOQ108" s="547"/>
      <c r="OOR108" s="547"/>
      <c r="OOS108" s="547"/>
      <c r="OOT108" s="547"/>
      <c r="OOU108" s="547"/>
      <c r="OOV108" s="547"/>
      <c r="OOW108" s="548"/>
      <c r="OOX108" s="547"/>
      <c r="OOY108" s="547"/>
      <c r="OOZ108" s="547"/>
      <c r="OPA108" s="547"/>
      <c r="OPB108" s="547"/>
      <c r="OPC108" s="547"/>
      <c r="OPD108" s="547"/>
      <c r="OPE108" s="547"/>
      <c r="OPF108" s="547"/>
      <c r="OPG108" s="547"/>
      <c r="OPH108" s="547"/>
      <c r="OPI108" s="547"/>
      <c r="OPJ108" s="547"/>
      <c r="OPK108" s="547"/>
      <c r="OPL108" s="547"/>
      <c r="OPM108" s="548"/>
      <c r="OPN108" s="547"/>
      <c r="OPO108" s="547"/>
      <c r="OPP108" s="547"/>
      <c r="OPQ108" s="547"/>
      <c r="OPR108" s="547"/>
      <c r="OPS108" s="547"/>
      <c r="OPT108" s="547"/>
      <c r="OPU108" s="547"/>
      <c r="OPV108" s="547"/>
      <c r="OPW108" s="547"/>
      <c r="OPX108" s="547"/>
      <c r="OPY108" s="547"/>
      <c r="OPZ108" s="547"/>
      <c r="OQA108" s="547"/>
      <c r="OQB108" s="547"/>
      <c r="OQC108" s="548"/>
      <c r="OQD108" s="547"/>
      <c r="OQE108" s="547"/>
      <c r="OQF108" s="547"/>
      <c r="OQG108" s="547"/>
      <c r="OQH108" s="547"/>
      <c r="OQI108" s="547"/>
      <c r="OQJ108" s="547"/>
      <c r="OQK108" s="547"/>
      <c r="OQL108" s="547"/>
      <c r="OQM108" s="547"/>
      <c r="OQN108" s="547"/>
      <c r="OQO108" s="547"/>
      <c r="OQP108" s="547"/>
      <c r="OQQ108" s="547"/>
      <c r="OQR108" s="547"/>
      <c r="OQS108" s="548"/>
      <c r="OQT108" s="547"/>
      <c r="OQU108" s="547"/>
      <c r="OQV108" s="547"/>
      <c r="OQW108" s="547"/>
      <c r="OQX108" s="547"/>
      <c r="OQY108" s="547"/>
      <c r="OQZ108" s="547"/>
      <c r="ORA108" s="547"/>
      <c r="ORB108" s="547"/>
      <c r="ORC108" s="547"/>
      <c r="ORD108" s="547"/>
      <c r="ORE108" s="547"/>
      <c r="ORF108" s="547"/>
      <c r="ORG108" s="547"/>
      <c r="ORH108" s="547"/>
      <c r="ORI108" s="548"/>
      <c r="ORJ108" s="547"/>
      <c r="ORK108" s="547"/>
      <c r="ORL108" s="547"/>
      <c r="ORM108" s="547"/>
      <c r="ORN108" s="547"/>
      <c r="ORO108" s="547"/>
      <c r="ORP108" s="547"/>
      <c r="ORQ108" s="547"/>
      <c r="ORR108" s="547"/>
      <c r="ORS108" s="547"/>
      <c r="ORT108" s="547"/>
      <c r="ORU108" s="547"/>
      <c r="ORV108" s="547"/>
      <c r="ORW108" s="547"/>
      <c r="ORX108" s="547"/>
      <c r="ORY108" s="548"/>
      <c r="ORZ108" s="547"/>
      <c r="OSA108" s="547"/>
      <c r="OSB108" s="547"/>
      <c r="OSC108" s="547"/>
      <c r="OSD108" s="547"/>
      <c r="OSE108" s="547"/>
      <c r="OSF108" s="547"/>
      <c r="OSG108" s="547"/>
      <c r="OSH108" s="547"/>
      <c r="OSI108" s="547"/>
      <c r="OSJ108" s="547"/>
      <c r="OSK108" s="547"/>
      <c r="OSL108" s="547"/>
      <c r="OSM108" s="547"/>
      <c r="OSN108" s="547"/>
      <c r="OSO108" s="548"/>
      <c r="OSP108" s="547"/>
      <c r="OSQ108" s="547"/>
      <c r="OSR108" s="547"/>
      <c r="OSS108" s="547"/>
      <c r="OST108" s="547"/>
      <c r="OSU108" s="547"/>
      <c r="OSV108" s="547"/>
      <c r="OSW108" s="547"/>
      <c r="OSX108" s="547"/>
      <c r="OSY108" s="547"/>
      <c r="OSZ108" s="547"/>
      <c r="OTA108" s="547"/>
      <c r="OTB108" s="547"/>
      <c r="OTC108" s="547"/>
      <c r="OTD108" s="547"/>
      <c r="OTE108" s="548"/>
      <c r="OTF108" s="547"/>
      <c r="OTG108" s="547"/>
      <c r="OTH108" s="547"/>
      <c r="OTI108" s="547"/>
      <c r="OTJ108" s="547"/>
      <c r="OTK108" s="547"/>
      <c r="OTL108" s="547"/>
      <c r="OTM108" s="547"/>
      <c r="OTN108" s="547"/>
      <c r="OTO108" s="547"/>
      <c r="OTP108" s="547"/>
      <c r="OTQ108" s="547"/>
      <c r="OTR108" s="547"/>
      <c r="OTS108" s="547"/>
      <c r="OTT108" s="547"/>
      <c r="OTU108" s="548"/>
      <c r="OTV108" s="547"/>
      <c r="OTW108" s="547"/>
      <c r="OTX108" s="547"/>
      <c r="OTY108" s="547"/>
      <c r="OTZ108" s="547"/>
      <c r="OUA108" s="547"/>
      <c r="OUB108" s="547"/>
      <c r="OUC108" s="547"/>
      <c r="OUD108" s="547"/>
      <c r="OUE108" s="547"/>
      <c r="OUF108" s="547"/>
      <c r="OUG108" s="547"/>
      <c r="OUH108" s="547"/>
      <c r="OUI108" s="547"/>
      <c r="OUJ108" s="547"/>
      <c r="OUK108" s="548"/>
      <c r="OUL108" s="547"/>
      <c r="OUM108" s="547"/>
      <c r="OUN108" s="547"/>
      <c r="OUO108" s="547"/>
      <c r="OUP108" s="547"/>
      <c r="OUQ108" s="547"/>
      <c r="OUR108" s="547"/>
      <c r="OUS108" s="547"/>
      <c r="OUT108" s="547"/>
      <c r="OUU108" s="547"/>
      <c r="OUV108" s="547"/>
      <c r="OUW108" s="547"/>
      <c r="OUX108" s="547"/>
      <c r="OUY108" s="547"/>
      <c r="OUZ108" s="547"/>
      <c r="OVA108" s="548"/>
      <c r="OVB108" s="547"/>
      <c r="OVC108" s="547"/>
      <c r="OVD108" s="547"/>
      <c r="OVE108" s="547"/>
      <c r="OVF108" s="547"/>
      <c r="OVG108" s="547"/>
      <c r="OVH108" s="547"/>
      <c r="OVI108" s="547"/>
      <c r="OVJ108" s="547"/>
      <c r="OVK108" s="547"/>
      <c r="OVL108" s="547"/>
      <c r="OVM108" s="547"/>
      <c r="OVN108" s="547"/>
      <c r="OVO108" s="547"/>
      <c r="OVP108" s="547"/>
      <c r="OVQ108" s="548"/>
      <c r="OVR108" s="547"/>
      <c r="OVS108" s="547"/>
      <c r="OVT108" s="547"/>
      <c r="OVU108" s="547"/>
      <c r="OVV108" s="547"/>
      <c r="OVW108" s="547"/>
      <c r="OVX108" s="547"/>
      <c r="OVY108" s="547"/>
      <c r="OVZ108" s="547"/>
      <c r="OWA108" s="547"/>
      <c r="OWB108" s="547"/>
      <c r="OWC108" s="547"/>
      <c r="OWD108" s="547"/>
      <c r="OWE108" s="547"/>
      <c r="OWF108" s="547"/>
      <c r="OWG108" s="548"/>
      <c r="OWH108" s="547"/>
      <c r="OWI108" s="547"/>
      <c r="OWJ108" s="547"/>
      <c r="OWK108" s="547"/>
      <c r="OWL108" s="547"/>
      <c r="OWM108" s="547"/>
      <c r="OWN108" s="547"/>
      <c r="OWO108" s="547"/>
      <c r="OWP108" s="547"/>
      <c r="OWQ108" s="547"/>
      <c r="OWR108" s="547"/>
      <c r="OWS108" s="547"/>
      <c r="OWT108" s="547"/>
      <c r="OWU108" s="547"/>
      <c r="OWV108" s="547"/>
      <c r="OWW108" s="548"/>
      <c r="OWX108" s="547"/>
      <c r="OWY108" s="547"/>
      <c r="OWZ108" s="547"/>
      <c r="OXA108" s="547"/>
      <c r="OXB108" s="547"/>
      <c r="OXC108" s="547"/>
      <c r="OXD108" s="547"/>
      <c r="OXE108" s="547"/>
      <c r="OXF108" s="547"/>
      <c r="OXG108" s="547"/>
      <c r="OXH108" s="547"/>
      <c r="OXI108" s="547"/>
      <c r="OXJ108" s="547"/>
      <c r="OXK108" s="547"/>
      <c r="OXL108" s="547"/>
      <c r="OXM108" s="548"/>
      <c r="OXN108" s="547"/>
      <c r="OXO108" s="547"/>
      <c r="OXP108" s="547"/>
      <c r="OXQ108" s="547"/>
      <c r="OXR108" s="547"/>
      <c r="OXS108" s="547"/>
      <c r="OXT108" s="547"/>
      <c r="OXU108" s="547"/>
      <c r="OXV108" s="547"/>
      <c r="OXW108" s="547"/>
      <c r="OXX108" s="547"/>
      <c r="OXY108" s="547"/>
      <c r="OXZ108" s="547"/>
      <c r="OYA108" s="547"/>
      <c r="OYB108" s="547"/>
      <c r="OYC108" s="548"/>
      <c r="OYD108" s="547"/>
      <c r="OYE108" s="547"/>
      <c r="OYF108" s="547"/>
      <c r="OYG108" s="547"/>
      <c r="OYH108" s="547"/>
      <c r="OYI108" s="547"/>
      <c r="OYJ108" s="547"/>
      <c r="OYK108" s="547"/>
      <c r="OYL108" s="547"/>
      <c r="OYM108" s="547"/>
      <c r="OYN108" s="547"/>
      <c r="OYO108" s="547"/>
      <c r="OYP108" s="547"/>
      <c r="OYQ108" s="547"/>
      <c r="OYR108" s="547"/>
      <c r="OYS108" s="548"/>
      <c r="OYT108" s="547"/>
      <c r="OYU108" s="547"/>
      <c r="OYV108" s="547"/>
      <c r="OYW108" s="547"/>
      <c r="OYX108" s="547"/>
      <c r="OYY108" s="547"/>
      <c r="OYZ108" s="547"/>
      <c r="OZA108" s="547"/>
      <c r="OZB108" s="547"/>
      <c r="OZC108" s="547"/>
      <c r="OZD108" s="547"/>
      <c r="OZE108" s="547"/>
      <c r="OZF108" s="547"/>
      <c r="OZG108" s="547"/>
      <c r="OZH108" s="547"/>
      <c r="OZI108" s="548"/>
      <c r="OZJ108" s="547"/>
      <c r="OZK108" s="547"/>
      <c r="OZL108" s="547"/>
      <c r="OZM108" s="547"/>
      <c r="OZN108" s="547"/>
      <c r="OZO108" s="547"/>
      <c r="OZP108" s="547"/>
      <c r="OZQ108" s="547"/>
      <c r="OZR108" s="547"/>
      <c r="OZS108" s="547"/>
      <c r="OZT108" s="547"/>
      <c r="OZU108" s="547"/>
      <c r="OZV108" s="547"/>
      <c r="OZW108" s="547"/>
      <c r="OZX108" s="547"/>
      <c r="OZY108" s="548"/>
      <c r="OZZ108" s="547"/>
      <c r="PAA108" s="547"/>
      <c r="PAB108" s="547"/>
      <c r="PAC108" s="547"/>
      <c r="PAD108" s="547"/>
      <c r="PAE108" s="547"/>
      <c r="PAF108" s="547"/>
      <c r="PAG108" s="547"/>
      <c r="PAH108" s="547"/>
      <c r="PAI108" s="547"/>
      <c r="PAJ108" s="547"/>
      <c r="PAK108" s="547"/>
      <c r="PAL108" s="547"/>
      <c r="PAM108" s="547"/>
      <c r="PAN108" s="547"/>
      <c r="PAO108" s="548"/>
      <c r="PAP108" s="547"/>
      <c r="PAQ108" s="547"/>
      <c r="PAR108" s="547"/>
      <c r="PAS108" s="547"/>
      <c r="PAT108" s="547"/>
      <c r="PAU108" s="547"/>
      <c r="PAV108" s="547"/>
      <c r="PAW108" s="547"/>
      <c r="PAX108" s="547"/>
      <c r="PAY108" s="547"/>
      <c r="PAZ108" s="547"/>
      <c r="PBA108" s="547"/>
      <c r="PBB108" s="547"/>
      <c r="PBC108" s="547"/>
      <c r="PBD108" s="547"/>
      <c r="PBE108" s="548"/>
      <c r="PBF108" s="547"/>
      <c r="PBG108" s="547"/>
      <c r="PBH108" s="547"/>
      <c r="PBI108" s="547"/>
      <c r="PBJ108" s="547"/>
      <c r="PBK108" s="547"/>
      <c r="PBL108" s="547"/>
      <c r="PBM108" s="547"/>
      <c r="PBN108" s="547"/>
      <c r="PBO108" s="547"/>
      <c r="PBP108" s="547"/>
      <c r="PBQ108" s="547"/>
      <c r="PBR108" s="547"/>
      <c r="PBS108" s="547"/>
      <c r="PBT108" s="547"/>
      <c r="PBU108" s="548"/>
      <c r="PBV108" s="547"/>
      <c r="PBW108" s="547"/>
      <c r="PBX108" s="547"/>
      <c r="PBY108" s="547"/>
      <c r="PBZ108" s="547"/>
      <c r="PCA108" s="547"/>
      <c r="PCB108" s="547"/>
      <c r="PCC108" s="547"/>
      <c r="PCD108" s="547"/>
      <c r="PCE108" s="547"/>
      <c r="PCF108" s="547"/>
      <c r="PCG108" s="547"/>
      <c r="PCH108" s="547"/>
      <c r="PCI108" s="547"/>
      <c r="PCJ108" s="547"/>
      <c r="PCK108" s="548"/>
      <c r="PCL108" s="547"/>
      <c r="PCM108" s="547"/>
      <c r="PCN108" s="547"/>
      <c r="PCO108" s="547"/>
      <c r="PCP108" s="547"/>
      <c r="PCQ108" s="547"/>
      <c r="PCR108" s="547"/>
      <c r="PCS108" s="547"/>
      <c r="PCT108" s="547"/>
      <c r="PCU108" s="547"/>
      <c r="PCV108" s="547"/>
      <c r="PCW108" s="547"/>
      <c r="PCX108" s="547"/>
      <c r="PCY108" s="547"/>
      <c r="PCZ108" s="547"/>
      <c r="PDA108" s="548"/>
      <c r="PDB108" s="547"/>
      <c r="PDC108" s="547"/>
      <c r="PDD108" s="547"/>
      <c r="PDE108" s="547"/>
      <c r="PDF108" s="547"/>
      <c r="PDG108" s="547"/>
      <c r="PDH108" s="547"/>
      <c r="PDI108" s="547"/>
      <c r="PDJ108" s="547"/>
      <c r="PDK108" s="547"/>
      <c r="PDL108" s="547"/>
      <c r="PDM108" s="547"/>
      <c r="PDN108" s="547"/>
      <c r="PDO108" s="547"/>
      <c r="PDP108" s="547"/>
      <c r="PDQ108" s="548"/>
      <c r="PDR108" s="547"/>
      <c r="PDS108" s="547"/>
      <c r="PDT108" s="547"/>
      <c r="PDU108" s="547"/>
      <c r="PDV108" s="547"/>
      <c r="PDW108" s="547"/>
      <c r="PDX108" s="547"/>
      <c r="PDY108" s="547"/>
      <c r="PDZ108" s="547"/>
      <c r="PEA108" s="547"/>
      <c r="PEB108" s="547"/>
      <c r="PEC108" s="547"/>
      <c r="PED108" s="547"/>
      <c r="PEE108" s="547"/>
      <c r="PEF108" s="547"/>
      <c r="PEG108" s="548"/>
      <c r="PEH108" s="547"/>
      <c r="PEI108" s="547"/>
      <c r="PEJ108" s="547"/>
      <c r="PEK108" s="547"/>
      <c r="PEL108" s="547"/>
      <c r="PEM108" s="547"/>
      <c r="PEN108" s="547"/>
      <c r="PEO108" s="547"/>
      <c r="PEP108" s="547"/>
      <c r="PEQ108" s="547"/>
      <c r="PER108" s="547"/>
      <c r="PES108" s="547"/>
      <c r="PET108" s="547"/>
      <c r="PEU108" s="547"/>
      <c r="PEV108" s="547"/>
      <c r="PEW108" s="548"/>
      <c r="PEX108" s="547"/>
      <c r="PEY108" s="547"/>
      <c r="PEZ108" s="547"/>
      <c r="PFA108" s="547"/>
      <c r="PFB108" s="547"/>
      <c r="PFC108" s="547"/>
      <c r="PFD108" s="547"/>
      <c r="PFE108" s="547"/>
      <c r="PFF108" s="547"/>
      <c r="PFG108" s="547"/>
      <c r="PFH108" s="547"/>
      <c r="PFI108" s="547"/>
      <c r="PFJ108" s="547"/>
      <c r="PFK108" s="547"/>
      <c r="PFL108" s="547"/>
      <c r="PFM108" s="548"/>
      <c r="PFN108" s="547"/>
      <c r="PFO108" s="547"/>
      <c r="PFP108" s="547"/>
      <c r="PFQ108" s="547"/>
      <c r="PFR108" s="547"/>
      <c r="PFS108" s="547"/>
      <c r="PFT108" s="547"/>
      <c r="PFU108" s="547"/>
      <c r="PFV108" s="547"/>
      <c r="PFW108" s="547"/>
      <c r="PFX108" s="547"/>
      <c r="PFY108" s="547"/>
      <c r="PFZ108" s="547"/>
      <c r="PGA108" s="547"/>
      <c r="PGB108" s="547"/>
      <c r="PGC108" s="548"/>
      <c r="PGD108" s="547"/>
      <c r="PGE108" s="547"/>
      <c r="PGF108" s="547"/>
      <c r="PGG108" s="547"/>
      <c r="PGH108" s="547"/>
      <c r="PGI108" s="547"/>
      <c r="PGJ108" s="547"/>
      <c r="PGK108" s="547"/>
      <c r="PGL108" s="547"/>
      <c r="PGM108" s="547"/>
      <c r="PGN108" s="547"/>
      <c r="PGO108" s="547"/>
      <c r="PGP108" s="547"/>
      <c r="PGQ108" s="547"/>
      <c r="PGR108" s="547"/>
      <c r="PGS108" s="548"/>
      <c r="PGT108" s="547"/>
      <c r="PGU108" s="547"/>
      <c r="PGV108" s="547"/>
      <c r="PGW108" s="547"/>
      <c r="PGX108" s="547"/>
      <c r="PGY108" s="547"/>
      <c r="PGZ108" s="547"/>
      <c r="PHA108" s="547"/>
      <c r="PHB108" s="547"/>
      <c r="PHC108" s="547"/>
      <c r="PHD108" s="547"/>
      <c r="PHE108" s="547"/>
      <c r="PHF108" s="547"/>
      <c r="PHG108" s="547"/>
      <c r="PHH108" s="547"/>
      <c r="PHI108" s="548"/>
      <c r="PHJ108" s="547"/>
      <c r="PHK108" s="547"/>
      <c r="PHL108" s="547"/>
      <c r="PHM108" s="547"/>
      <c r="PHN108" s="547"/>
      <c r="PHO108" s="547"/>
      <c r="PHP108" s="547"/>
      <c r="PHQ108" s="547"/>
      <c r="PHR108" s="547"/>
      <c r="PHS108" s="547"/>
      <c r="PHT108" s="547"/>
      <c r="PHU108" s="547"/>
      <c r="PHV108" s="547"/>
      <c r="PHW108" s="547"/>
      <c r="PHX108" s="547"/>
      <c r="PHY108" s="548"/>
      <c r="PHZ108" s="547"/>
      <c r="PIA108" s="547"/>
      <c r="PIB108" s="547"/>
      <c r="PIC108" s="547"/>
      <c r="PID108" s="547"/>
      <c r="PIE108" s="547"/>
      <c r="PIF108" s="547"/>
      <c r="PIG108" s="547"/>
      <c r="PIH108" s="547"/>
      <c r="PII108" s="547"/>
      <c r="PIJ108" s="547"/>
      <c r="PIK108" s="547"/>
      <c r="PIL108" s="547"/>
      <c r="PIM108" s="547"/>
      <c r="PIN108" s="547"/>
      <c r="PIO108" s="548"/>
      <c r="PIP108" s="547"/>
      <c r="PIQ108" s="547"/>
      <c r="PIR108" s="547"/>
      <c r="PIS108" s="547"/>
      <c r="PIT108" s="547"/>
      <c r="PIU108" s="547"/>
      <c r="PIV108" s="547"/>
      <c r="PIW108" s="547"/>
      <c r="PIX108" s="547"/>
      <c r="PIY108" s="547"/>
      <c r="PIZ108" s="547"/>
      <c r="PJA108" s="547"/>
      <c r="PJB108" s="547"/>
      <c r="PJC108" s="547"/>
      <c r="PJD108" s="547"/>
      <c r="PJE108" s="548"/>
      <c r="PJF108" s="547"/>
      <c r="PJG108" s="547"/>
      <c r="PJH108" s="547"/>
      <c r="PJI108" s="547"/>
      <c r="PJJ108" s="547"/>
      <c r="PJK108" s="547"/>
      <c r="PJL108" s="547"/>
      <c r="PJM108" s="547"/>
      <c r="PJN108" s="547"/>
      <c r="PJO108" s="547"/>
      <c r="PJP108" s="547"/>
      <c r="PJQ108" s="547"/>
      <c r="PJR108" s="547"/>
      <c r="PJS108" s="547"/>
      <c r="PJT108" s="547"/>
      <c r="PJU108" s="548"/>
      <c r="PJV108" s="547"/>
      <c r="PJW108" s="547"/>
      <c r="PJX108" s="547"/>
      <c r="PJY108" s="547"/>
      <c r="PJZ108" s="547"/>
      <c r="PKA108" s="547"/>
      <c r="PKB108" s="547"/>
      <c r="PKC108" s="547"/>
      <c r="PKD108" s="547"/>
      <c r="PKE108" s="547"/>
      <c r="PKF108" s="547"/>
      <c r="PKG108" s="547"/>
      <c r="PKH108" s="547"/>
      <c r="PKI108" s="547"/>
      <c r="PKJ108" s="547"/>
      <c r="PKK108" s="548"/>
      <c r="PKL108" s="547"/>
      <c r="PKM108" s="547"/>
      <c r="PKN108" s="547"/>
      <c r="PKO108" s="547"/>
      <c r="PKP108" s="547"/>
      <c r="PKQ108" s="547"/>
      <c r="PKR108" s="547"/>
      <c r="PKS108" s="547"/>
      <c r="PKT108" s="547"/>
      <c r="PKU108" s="547"/>
      <c r="PKV108" s="547"/>
      <c r="PKW108" s="547"/>
      <c r="PKX108" s="547"/>
      <c r="PKY108" s="547"/>
      <c r="PKZ108" s="547"/>
      <c r="PLA108" s="548"/>
      <c r="PLB108" s="547"/>
      <c r="PLC108" s="547"/>
      <c r="PLD108" s="547"/>
      <c r="PLE108" s="547"/>
      <c r="PLF108" s="547"/>
      <c r="PLG108" s="547"/>
      <c r="PLH108" s="547"/>
      <c r="PLI108" s="547"/>
      <c r="PLJ108" s="547"/>
      <c r="PLK108" s="547"/>
      <c r="PLL108" s="547"/>
      <c r="PLM108" s="547"/>
      <c r="PLN108" s="547"/>
      <c r="PLO108" s="547"/>
      <c r="PLP108" s="547"/>
      <c r="PLQ108" s="548"/>
      <c r="PLR108" s="547"/>
      <c r="PLS108" s="547"/>
      <c r="PLT108" s="547"/>
      <c r="PLU108" s="547"/>
      <c r="PLV108" s="547"/>
      <c r="PLW108" s="547"/>
      <c r="PLX108" s="547"/>
      <c r="PLY108" s="547"/>
      <c r="PLZ108" s="547"/>
      <c r="PMA108" s="547"/>
      <c r="PMB108" s="547"/>
      <c r="PMC108" s="547"/>
      <c r="PMD108" s="547"/>
      <c r="PME108" s="547"/>
      <c r="PMF108" s="547"/>
      <c r="PMG108" s="548"/>
      <c r="PMH108" s="547"/>
      <c r="PMI108" s="547"/>
      <c r="PMJ108" s="547"/>
      <c r="PMK108" s="547"/>
      <c r="PML108" s="547"/>
      <c r="PMM108" s="547"/>
      <c r="PMN108" s="547"/>
      <c r="PMO108" s="547"/>
      <c r="PMP108" s="547"/>
      <c r="PMQ108" s="547"/>
      <c r="PMR108" s="547"/>
      <c r="PMS108" s="547"/>
      <c r="PMT108" s="547"/>
      <c r="PMU108" s="547"/>
      <c r="PMV108" s="547"/>
      <c r="PMW108" s="548"/>
      <c r="PMX108" s="547"/>
      <c r="PMY108" s="547"/>
      <c r="PMZ108" s="547"/>
      <c r="PNA108" s="547"/>
      <c r="PNB108" s="547"/>
      <c r="PNC108" s="547"/>
      <c r="PND108" s="547"/>
      <c r="PNE108" s="547"/>
      <c r="PNF108" s="547"/>
      <c r="PNG108" s="547"/>
      <c r="PNH108" s="547"/>
      <c r="PNI108" s="547"/>
      <c r="PNJ108" s="547"/>
      <c r="PNK108" s="547"/>
      <c r="PNL108" s="547"/>
      <c r="PNM108" s="548"/>
      <c r="PNN108" s="547"/>
      <c r="PNO108" s="547"/>
      <c r="PNP108" s="547"/>
      <c r="PNQ108" s="547"/>
      <c r="PNR108" s="547"/>
      <c r="PNS108" s="547"/>
      <c r="PNT108" s="547"/>
      <c r="PNU108" s="547"/>
      <c r="PNV108" s="547"/>
      <c r="PNW108" s="547"/>
      <c r="PNX108" s="547"/>
      <c r="PNY108" s="547"/>
      <c r="PNZ108" s="547"/>
      <c r="POA108" s="547"/>
      <c r="POB108" s="547"/>
      <c r="POC108" s="548"/>
      <c r="POD108" s="547"/>
      <c r="POE108" s="547"/>
      <c r="POF108" s="547"/>
      <c r="POG108" s="547"/>
      <c r="POH108" s="547"/>
      <c r="POI108" s="547"/>
      <c r="POJ108" s="547"/>
      <c r="POK108" s="547"/>
      <c r="POL108" s="547"/>
      <c r="POM108" s="547"/>
      <c r="PON108" s="547"/>
      <c r="POO108" s="547"/>
      <c r="POP108" s="547"/>
      <c r="POQ108" s="547"/>
      <c r="POR108" s="547"/>
      <c r="POS108" s="548"/>
      <c r="POT108" s="547"/>
      <c r="POU108" s="547"/>
      <c r="POV108" s="547"/>
      <c r="POW108" s="547"/>
      <c r="POX108" s="547"/>
      <c r="POY108" s="547"/>
      <c r="POZ108" s="547"/>
      <c r="PPA108" s="547"/>
      <c r="PPB108" s="547"/>
      <c r="PPC108" s="547"/>
      <c r="PPD108" s="547"/>
      <c r="PPE108" s="547"/>
      <c r="PPF108" s="547"/>
      <c r="PPG108" s="547"/>
      <c r="PPH108" s="547"/>
      <c r="PPI108" s="548"/>
      <c r="PPJ108" s="547"/>
      <c r="PPK108" s="547"/>
      <c r="PPL108" s="547"/>
      <c r="PPM108" s="547"/>
      <c r="PPN108" s="547"/>
      <c r="PPO108" s="547"/>
      <c r="PPP108" s="547"/>
      <c r="PPQ108" s="547"/>
      <c r="PPR108" s="547"/>
      <c r="PPS108" s="547"/>
      <c r="PPT108" s="547"/>
      <c r="PPU108" s="547"/>
      <c r="PPV108" s="547"/>
      <c r="PPW108" s="547"/>
      <c r="PPX108" s="547"/>
      <c r="PPY108" s="548"/>
      <c r="PPZ108" s="547"/>
      <c r="PQA108" s="547"/>
      <c r="PQB108" s="547"/>
      <c r="PQC108" s="547"/>
      <c r="PQD108" s="547"/>
      <c r="PQE108" s="547"/>
      <c r="PQF108" s="547"/>
      <c r="PQG108" s="547"/>
      <c r="PQH108" s="547"/>
      <c r="PQI108" s="547"/>
      <c r="PQJ108" s="547"/>
      <c r="PQK108" s="547"/>
      <c r="PQL108" s="547"/>
      <c r="PQM108" s="547"/>
      <c r="PQN108" s="547"/>
      <c r="PQO108" s="548"/>
      <c r="PQP108" s="547"/>
      <c r="PQQ108" s="547"/>
      <c r="PQR108" s="547"/>
      <c r="PQS108" s="547"/>
      <c r="PQT108" s="547"/>
      <c r="PQU108" s="547"/>
      <c r="PQV108" s="547"/>
      <c r="PQW108" s="547"/>
      <c r="PQX108" s="547"/>
      <c r="PQY108" s="547"/>
      <c r="PQZ108" s="547"/>
      <c r="PRA108" s="547"/>
      <c r="PRB108" s="547"/>
      <c r="PRC108" s="547"/>
      <c r="PRD108" s="547"/>
      <c r="PRE108" s="548"/>
      <c r="PRF108" s="547"/>
      <c r="PRG108" s="547"/>
      <c r="PRH108" s="547"/>
      <c r="PRI108" s="547"/>
      <c r="PRJ108" s="547"/>
      <c r="PRK108" s="547"/>
      <c r="PRL108" s="547"/>
      <c r="PRM108" s="547"/>
      <c r="PRN108" s="547"/>
      <c r="PRO108" s="547"/>
      <c r="PRP108" s="547"/>
      <c r="PRQ108" s="547"/>
      <c r="PRR108" s="547"/>
      <c r="PRS108" s="547"/>
      <c r="PRT108" s="547"/>
      <c r="PRU108" s="548"/>
      <c r="PRV108" s="547"/>
      <c r="PRW108" s="547"/>
      <c r="PRX108" s="547"/>
      <c r="PRY108" s="547"/>
      <c r="PRZ108" s="547"/>
      <c r="PSA108" s="547"/>
      <c r="PSB108" s="547"/>
      <c r="PSC108" s="547"/>
      <c r="PSD108" s="547"/>
      <c r="PSE108" s="547"/>
      <c r="PSF108" s="547"/>
      <c r="PSG108" s="547"/>
      <c r="PSH108" s="547"/>
      <c r="PSI108" s="547"/>
      <c r="PSJ108" s="547"/>
      <c r="PSK108" s="548"/>
      <c r="PSL108" s="547"/>
      <c r="PSM108" s="547"/>
      <c r="PSN108" s="547"/>
      <c r="PSO108" s="547"/>
      <c r="PSP108" s="547"/>
      <c r="PSQ108" s="547"/>
      <c r="PSR108" s="547"/>
      <c r="PSS108" s="547"/>
      <c r="PST108" s="547"/>
      <c r="PSU108" s="547"/>
      <c r="PSV108" s="547"/>
      <c r="PSW108" s="547"/>
      <c r="PSX108" s="547"/>
      <c r="PSY108" s="547"/>
      <c r="PSZ108" s="547"/>
      <c r="PTA108" s="548"/>
      <c r="PTB108" s="547"/>
      <c r="PTC108" s="547"/>
      <c r="PTD108" s="547"/>
      <c r="PTE108" s="547"/>
      <c r="PTF108" s="547"/>
      <c r="PTG108" s="547"/>
      <c r="PTH108" s="547"/>
      <c r="PTI108" s="547"/>
      <c r="PTJ108" s="547"/>
      <c r="PTK108" s="547"/>
      <c r="PTL108" s="547"/>
      <c r="PTM108" s="547"/>
      <c r="PTN108" s="547"/>
      <c r="PTO108" s="547"/>
      <c r="PTP108" s="547"/>
      <c r="PTQ108" s="548"/>
      <c r="PTR108" s="547"/>
      <c r="PTS108" s="547"/>
      <c r="PTT108" s="547"/>
      <c r="PTU108" s="547"/>
      <c r="PTV108" s="547"/>
      <c r="PTW108" s="547"/>
      <c r="PTX108" s="547"/>
      <c r="PTY108" s="547"/>
      <c r="PTZ108" s="547"/>
      <c r="PUA108" s="547"/>
      <c r="PUB108" s="547"/>
      <c r="PUC108" s="547"/>
      <c r="PUD108" s="547"/>
      <c r="PUE108" s="547"/>
      <c r="PUF108" s="547"/>
      <c r="PUG108" s="548"/>
      <c r="PUH108" s="547"/>
      <c r="PUI108" s="547"/>
      <c r="PUJ108" s="547"/>
      <c r="PUK108" s="547"/>
      <c r="PUL108" s="547"/>
      <c r="PUM108" s="547"/>
      <c r="PUN108" s="547"/>
      <c r="PUO108" s="547"/>
      <c r="PUP108" s="547"/>
      <c r="PUQ108" s="547"/>
      <c r="PUR108" s="547"/>
      <c r="PUS108" s="547"/>
      <c r="PUT108" s="547"/>
      <c r="PUU108" s="547"/>
      <c r="PUV108" s="547"/>
      <c r="PUW108" s="548"/>
      <c r="PUX108" s="547"/>
      <c r="PUY108" s="547"/>
      <c r="PUZ108" s="547"/>
      <c r="PVA108" s="547"/>
      <c r="PVB108" s="547"/>
      <c r="PVC108" s="547"/>
      <c r="PVD108" s="547"/>
      <c r="PVE108" s="547"/>
      <c r="PVF108" s="547"/>
      <c r="PVG108" s="547"/>
      <c r="PVH108" s="547"/>
      <c r="PVI108" s="547"/>
      <c r="PVJ108" s="547"/>
      <c r="PVK108" s="547"/>
      <c r="PVL108" s="547"/>
      <c r="PVM108" s="548"/>
      <c r="PVN108" s="547"/>
      <c r="PVO108" s="547"/>
      <c r="PVP108" s="547"/>
      <c r="PVQ108" s="547"/>
      <c r="PVR108" s="547"/>
      <c r="PVS108" s="547"/>
      <c r="PVT108" s="547"/>
      <c r="PVU108" s="547"/>
      <c r="PVV108" s="547"/>
      <c r="PVW108" s="547"/>
      <c r="PVX108" s="547"/>
      <c r="PVY108" s="547"/>
      <c r="PVZ108" s="547"/>
      <c r="PWA108" s="547"/>
      <c r="PWB108" s="547"/>
      <c r="PWC108" s="548"/>
      <c r="PWD108" s="547"/>
      <c r="PWE108" s="547"/>
      <c r="PWF108" s="547"/>
      <c r="PWG108" s="547"/>
      <c r="PWH108" s="547"/>
      <c r="PWI108" s="547"/>
      <c r="PWJ108" s="547"/>
      <c r="PWK108" s="547"/>
      <c r="PWL108" s="547"/>
      <c r="PWM108" s="547"/>
      <c r="PWN108" s="547"/>
      <c r="PWO108" s="547"/>
      <c r="PWP108" s="547"/>
      <c r="PWQ108" s="547"/>
      <c r="PWR108" s="547"/>
      <c r="PWS108" s="548"/>
      <c r="PWT108" s="547"/>
      <c r="PWU108" s="547"/>
      <c r="PWV108" s="547"/>
      <c r="PWW108" s="547"/>
      <c r="PWX108" s="547"/>
      <c r="PWY108" s="547"/>
      <c r="PWZ108" s="547"/>
      <c r="PXA108" s="547"/>
      <c r="PXB108" s="547"/>
      <c r="PXC108" s="547"/>
      <c r="PXD108" s="547"/>
      <c r="PXE108" s="547"/>
      <c r="PXF108" s="547"/>
      <c r="PXG108" s="547"/>
      <c r="PXH108" s="547"/>
      <c r="PXI108" s="548"/>
      <c r="PXJ108" s="547"/>
      <c r="PXK108" s="547"/>
      <c r="PXL108" s="547"/>
      <c r="PXM108" s="547"/>
      <c r="PXN108" s="547"/>
      <c r="PXO108" s="547"/>
      <c r="PXP108" s="547"/>
      <c r="PXQ108" s="547"/>
      <c r="PXR108" s="547"/>
      <c r="PXS108" s="547"/>
      <c r="PXT108" s="547"/>
      <c r="PXU108" s="547"/>
      <c r="PXV108" s="547"/>
      <c r="PXW108" s="547"/>
      <c r="PXX108" s="547"/>
      <c r="PXY108" s="548"/>
      <c r="PXZ108" s="547"/>
      <c r="PYA108" s="547"/>
      <c r="PYB108" s="547"/>
      <c r="PYC108" s="547"/>
      <c r="PYD108" s="547"/>
      <c r="PYE108" s="547"/>
      <c r="PYF108" s="547"/>
      <c r="PYG108" s="547"/>
      <c r="PYH108" s="547"/>
      <c r="PYI108" s="547"/>
      <c r="PYJ108" s="547"/>
      <c r="PYK108" s="547"/>
      <c r="PYL108" s="547"/>
      <c r="PYM108" s="547"/>
      <c r="PYN108" s="547"/>
      <c r="PYO108" s="548"/>
      <c r="PYP108" s="547"/>
      <c r="PYQ108" s="547"/>
      <c r="PYR108" s="547"/>
      <c r="PYS108" s="547"/>
      <c r="PYT108" s="547"/>
      <c r="PYU108" s="547"/>
      <c r="PYV108" s="547"/>
      <c r="PYW108" s="547"/>
      <c r="PYX108" s="547"/>
      <c r="PYY108" s="547"/>
      <c r="PYZ108" s="547"/>
      <c r="PZA108" s="547"/>
      <c r="PZB108" s="547"/>
      <c r="PZC108" s="547"/>
      <c r="PZD108" s="547"/>
      <c r="PZE108" s="548"/>
      <c r="PZF108" s="547"/>
      <c r="PZG108" s="547"/>
      <c r="PZH108" s="547"/>
      <c r="PZI108" s="547"/>
      <c r="PZJ108" s="547"/>
      <c r="PZK108" s="547"/>
      <c r="PZL108" s="547"/>
      <c r="PZM108" s="547"/>
      <c r="PZN108" s="547"/>
      <c r="PZO108" s="547"/>
      <c r="PZP108" s="547"/>
      <c r="PZQ108" s="547"/>
      <c r="PZR108" s="547"/>
      <c r="PZS108" s="547"/>
      <c r="PZT108" s="547"/>
      <c r="PZU108" s="548"/>
      <c r="PZV108" s="547"/>
      <c r="PZW108" s="547"/>
      <c r="PZX108" s="547"/>
      <c r="PZY108" s="547"/>
      <c r="PZZ108" s="547"/>
      <c r="QAA108" s="547"/>
      <c r="QAB108" s="547"/>
      <c r="QAC108" s="547"/>
      <c r="QAD108" s="547"/>
      <c r="QAE108" s="547"/>
      <c r="QAF108" s="547"/>
      <c r="QAG108" s="547"/>
      <c r="QAH108" s="547"/>
      <c r="QAI108" s="547"/>
      <c r="QAJ108" s="547"/>
      <c r="QAK108" s="548"/>
      <c r="QAL108" s="547"/>
      <c r="QAM108" s="547"/>
      <c r="QAN108" s="547"/>
      <c r="QAO108" s="547"/>
      <c r="QAP108" s="547"/>
      <c r="QAQ108" s="547"/>
      <c r="QAR108" s="547"/>
      <c r="QAS108" s="547"/>
      <c r="QAT108" s="547"/>
      <c r="QAU108" s="547"/>
      <c r="QAV108" s="547"/>
      <c r="QAW108" s="547"/>
      <c r="QAX108" s="547"/>
      <c r="QAY108" s="547"/>
      <c r="QAZ108" s="547"/>
      <c r="QBA108" s="548"/>
      <c r="QBB108" s="547"/>
      <c r="QBC108" s="547"/>
      <c r="QBD108" s="547"/>
      <c r="QBE108" s="547"/>
      <c r="QBF108" s="547"/>
      <c r="QBG108" s="547"/>
      <c r="QBH108" s="547"/>
      <c r="QBI108" s="547"/>
      <c r="QBJ108" s="547"/>
      <c r="QBK108" s="547"/>
      <c r="QBL108" s="547"/>
      <c r="QBM108" s="547"/>
      <c r="QBN108" s="547"/>
      <c r="QBO108" s="547"/>
      <c r="QBP108" s="547"/>
      <c r="QBQ108" s="548"/>
      <c r="QBR108" s="547"/>
      <c r="QBS108" s="547"/>
      <c r="QBT108" s="547"/>
      <c r="QBU108" s="547"/>
      <c r="QBV108" s="547"/>
      <c r="QBW108" s="547"/>
      <c r="QBX108" s="547"/>
      <c r="QBY108" s="547"/>
      <c r="QBZ108" s="547"/>
      <c r="QCA108" s="547"/>
      <c r="QCB108" s="547"/>
      <c r="QCC108" s="547"/>
      <c r="QCD108" s="547"/>
      <c r="QCE108" s="547"/>
      <c r="QCF108" s="547"/>
      <c r="QCG108" s="548"/>
      <c r="QCH108" s="547"/>
      <c r="QCI108" s="547"/>
      <c r="QCJ108" s="547"/>
      <c r="QCK108" s="547"/>
      <c r="QCL108" s="547"/>
      <c r="QCM108" s="547"/>
      <c r="QCN108" s="547"/>
      <c r="QCO108" s="547"/>
      <c r="QCP108" s="547"/>
      <c r="QCQ108" s="547"/>
      <c r="QCR108" s="547"/>
      <c r="QCS108" s="547"/>
      <c r="QCT108" s="547"/>
      <c r="QCU108" s="547"/>
      <c r="QCV108" s="547"/>
      <c r="QCW108" s="548"/>
      <c r="QCX108" s="547"/>
      <c r="QCY108" s="547"/>
      <c r="QCZ108" s="547"/>
      <c r="QDA108" s="547"/>
      <c r="QDB108" s="547"/>
      <c r="QDC108" s="547"/>
      <c r="QDD108" s="547"/>
      <c r="QDE108" s="547"/>
      <c r="QDF108" s="547"/>
      <c r="QDG108" s="547"/>
      <c r="QDH108" s="547"/>
      <c r="QDI108" s="547"/>
      <c r="QDJ108" s="547"/>
      <c r="QDK108" s="547"/>
      <c r="QDL108" s="547"/>
      <c r="QDM108" s="548"/>
      <c r="QDN108" s="547"/>
      <c r="QDO108" s="547"/>
      <c r="QDP108" s="547"/>
      <c r="QDQ108" s="547"/>
      <c r="QDR108" s="547"/>
      <c r="QDS108" s="547"/>
      <c r="QDT108" s="547"/>
      <c r="QDU108" s="547"/>
      <c r="QDV108" s="547"/>
      <c r="QDW108" s="547"/>
      <c r="QDX108" s="547"/>
      <c r="QDY108" s="547"/>
      <c r="QDZ108" s="547"/>
      <c r="QEA108" s="547"/>
      <c r="QEB108" s="547"/>
      <c r="QEC108" s="548"/>
      <c r="QED108" s="547"/>
      <c r="QEE108" s="547"/>
      <c r="QEF108" s="547"/>
      <c r="QEG108" s="547"/>
      <c r="QEH108" s="547"/>
      <c r="QEI108" s="547"/>
      <c r="QEJ108" s="547"/>
      <c r="QEK108" s="547"/>
      <c r="QEL108" s="547"/>
      <c r="QEM108" s="547"/>
      <c r="QEN108" s="547"/>
      <c r="QEO108" s="547"/>
      <c r="QEP108" s="547"/>
      <c r="QEQ108" s="547"/>
      <c r="QER108" s="547"/>
      <c r="QES108" s="548"/>
      <c r="QET108" s="547"/>
      <c r="QEU108" s="547"/>
      <c r="QEV108" s="547"/>
      <c r="QEW108" s="547"/>
      <c r="QEX108" s="547"/>
      <c r="QEY108" s="547"/>
      <c r="QEZ108" s="547"/>
      <c r="QFA108" s="547"/>
      <c r="QFB108" s="547"/>
      <c r="QFC108" s="547"/>
      <c r="QFD108" s="547"/>
      <c r="QFE108" s="547"/>
      <c r="QFF108" s="547"/>
      <c r="QFG108" s="547"/>
      <c r="QFH108" s="547"/>
      <c r="QFI108" s="548"/>
      <c r="QFJ108" s="547"/>
      <c r="QFK108" s="547"/>
      <c r="QFL108" s="547"/>
      <c r="QFM108" s="547"/>
      <c r="QFN108" s="547"/>
      <c r="QFO108" s="547"/>
      <c r="QFP108" s="547"/>
      <c r="QFQ108" s="547"/>
      <c r="QFR108" s="547"/>
      <c r="QFS108" s="547"/>
      <c r="QFT108" s="547"/>
      <c r="QFU108" s="547"/>
      <c r="QFV108" s="547"/>
      <c r="QFW108" s="547"/>
      <c r="QFX108" s="547"/>
      <c r="QFY108" s="548"/>
      <c r="QFZ108" s="547"/>
      <c r="QGA108" s="547"/>
      <c r="QGB108" s="547"/>
      <c r="QGC108" s="547"/>
      <c r="QGD108" s="547"/>
      <c r="QGE108" s="547"/>
      <c r="QGF108" s="547"/>
      <c r="QGG108" s="547"/>
      <c r="QGH108" s="547"/>
      <c r="QGI108" s="547"/>
      <c r="QGJ108" s="547"/>
      <c r="QGK108" s="547"/>
      <c r="QGL108" s="547"/>
      <c r="QGM108" s="547"/>
      <c r="QGN108" s="547"/>
      <c r="QGO108" s="548"/>
      <c r="QGP108" s="547"/>
      <c r="QGQ108" s="547"/>
      <c r="QGR108" s="547"/>
      <c r="QGS108" s="547"/>
      <c r="QGT108" s="547"/>
      <c r="QGU108" s="547"/>
      <c r="QGV108" s="547"/>
      <c r="QGW108" s="547"/>
      <c r="QGX108" s="547"/>
      <c r="QGY108" s="547"/>
      <c r="QGZ108" s="547"/>
      <c r="QHA108" s="547"/>
      <c r="QHB108" s="547"/>
      <c r="QHC108" s="547"/>
      <c r="QHD108" s="547"/>
      <c r="QHE108" s="548"/>
      <c r="QHF108" s="547"/>
      <c r="QHG108" s="547"/>
      <c r="QHH108" s="547"/>
      <c r="QHI108" s="547"/>
      <c r="QHJ108" s="547"/>
      <c r="QHK108" s="547"/>
      <c r="QHL108" s="547"/>
      <c r="QHM108" s="547"/>
      <c r="QHN108" s="547"/>
      <c r="QHO108" s="547"/>
      <c r="QHP108" s="547"/>
      <c r="QHQ108" s="547"/>
      <c r="QHR108" s="547"/>
      <c r="QHS108" s="547"/>
      <c r="QHT108" s="547"/>
      <c r="QHU108" s="548"/>
      <c r="QHV108" s="547"/>
      <c r="QHW108" s="547"/>
      <c r="QHX108" s="547"/>
      <c r="QHY108" s="547"/>
      <c r="QHZ108" s="547"/>
      <c r="QIA108" s="547"/>
      <c r="QIB108" s="547"/>
      <c r="QIC108" s="547"/>
      <c r="QID108" s="547"/>
      <c r="QIE108" s="547"/>
      <c r="QIF108" s="547"/>
      <c r="QIG108" s="547"/>
      <c r="QIH108" s="547"/>
      <c r="QII108" s="547"/>
      <c r="QIJ108" s="547"/>
      <c r="QIK108" s="548"/>
      <c r="QIL108" s="547"/>
      <c r="QIM108" s="547"/>
      <c r="QIN108" s="547"/>
      <c r="QIO108" s="547"/>
      <c r="QIP108" s="547"/>
      <c r="QIQ108" s="547"/>
      <c r="QIR108" s="547"/>
      <c r="QIS108" s="547"/>
      <c r="QIT108" s="547"/>
      <c r="QIU108" s="547"/>
      <c r="QIV108" s="547"/>
      <c r="QIW108" s="547"/>
      <c r="QIX108" s="547"/>
      <c r="QIY108" s="547"/>
      <c r="QIZ108" s="547"/>
      <c r="QJA108" s="548"/>
      <c r="QJB108" s="547"/>
      <c r="QJC108" s="547"/>
      <c r="QJD108" s="547"/>
      <c r="QJE108" s="547"/>
      <c r="QJF108" s="547"/>
      <c r="QJG108" s="547"/>
      <c r="QJH108" s="547"/>
      <c r="QJI108" s="547"/>
      <c r="QJJ108" s="547"/>
      <c r="QJK108" s="547"/>
      <c r="QJL108" s="547"/>
      <c r="QJM108" s="547"/>
      <c r="QJN108" s="547"/>
      <c r="QJO108" s="547"/>
      <c r="QJP108" s="547"/>
      <c r="QJQ108" s="548"/>
      <c r="QJR108" s="547"/>
      <c r="QJS108" s="547"/>
      <c r="QJT108" s="547"/>
      <c r="QJU108" s="547"/>
      <c r="QJV108" s="547"/>
      <c r="QJW108" s="547"/>
      <c r="QJX108" s="547"/>
      <c r="QJY108" s="547"/>
      <c r="QJZ108" s="547"/>
      <c r="QKA108" s="547"/>
      <c r="QKB108" s="547"/>
      <c r="QKC108" s="547"/>
      <c r="QKD108" s="547"/>
      <c r="QKE108" s="547"/>
      <c r="QKF108" s="547"/>
      <c r="QKG108" s="548"/>
      <c r="QKH108" s="547"/>
      <c r="QKI108" s="547"/>
      <c r="QKJ108" s="547"/>
      <c r="QKK108" s="547"/>
      <c r="QKL108" s="547"/>
      <c r="QKM108" s="547"/>
      <c r="QKN108" s="547"/>
      <c r="QKO108" s="547"/>
      <c r="QKP108" s="547"/>
      <c r="QKQ108" s="547"/>
      <c r="QKR108" s="547"/>
      <c r="QKS108" s="547"/>
      <c r="QKT108" s="547"/>
      <c r="QKU108" s="547"/>
      <c r="QKV108" s="547"/>
      <c r="QKW108" s="548"/>
      <c r="QKX108" s="547"/>
      <c r="QKY108" s="547"/>
      <c r="QKZ108" s="547"/>
      <c r="QLA108" s="547"/>
      <c r="QLB108" s="547"/>
      <c r="QLC108" s="547"/>
      <c r="QLD108" s="547"/>
      <c r="QLE108" s="547"/>
      <c r="QLF108" s="547"/>
      <c r="QLG108" s="547"/>
      <c r="QLH108" s="547"/>
      <c r="QLI108" s="547"/>
      <c r="QLJ108" s="547"/>
      <c r="QLK108" s="547"/>
      <c r="QLL108" s="547"/>
      <c r="QLM108" s="548"/>
      <c r="QLN108" s="547"/>
      <c r="QLO108" s="547"/>
      <c r="QLP108" s="547"/>
      <c r="QLQ108" s="547"/>
      <c r="QLR108" s="547"/>
      <c r="QLS108" s="547"/>
      <c r="QLT108" s="547"/>
      <c r="QLU108" s="547"/>
      <c r="QLV108" s="547"/>
      <c r="QLW108" s="547"/>
      <c r="QLX108" s="547"/>
      <c r="QLY108" s="547"/>
      <c r="QLZ108" s="547"/>
      <c r="QMA108" s="547"/>
      <c r="QMB108" s="547"/>
      <c r="QMC108" s="548"/>
      <c r="QMD108" s="547"/>
      <c r="QME108" s="547"/>
      <c r="QMF108" s="547"/>
      <c r="QMG108" s="547"/>
      <c r="QMH108" s="547"/>
      <c r="QMI108" s="547"/>
      <c r="QMJ108" s="547"/>
      <c r="QMK108" s="547"/>
      <c r="QML108" s="547"/>
      <c r="QMM108" s="547"/>
      <c r="QMN108" s="547"/>
      <c r="QMO108" s="547"/>
      <c r="QMP108" s="547"/>
      <c r="QMQ108" s="547"/>
      <c r="QMR108" s="547"/>
      <c r="QMS108" s="548"/>
      <c r="QMT108" s="547"/>
      <c r="QMU108" s="547"/>
      <c r="QMV108" s="547"/>
      <c r="QMW108" s="547"/>
      <c r="QMX108" s="547"/>
      <c r="QMY108" s="547"/>
      <c r="QMZ108" s="547"/>
      <c r="QNA108" s="547"/>
      <c r="QNB108" s="547"/>
      <c r="QNC108" s="547"/>
      <c r="QND108" s="547"/>
      <c r="QNE108" s="547"/>
      <c r="QNF108" s="547"/>
      <c r="QNG108" s="547"/>
      <c r="QNH108" s="547"/>
      <c r="QNI108" s="548"/>
      <c r="QNJ108" s="547"/>
      <c r="QNK108" s="547"/>
      <c r="QNL108" s="547"/>
      <c r="QNM108" s="547"/>
      <c r="QNN108" s="547"/>
      <c r="QNO108" s="547"/>
      <c r="QNP108" s="547"/>
      <c r="QNQ108" s="547"/>
      <c r="QNR108" s="547"/>
      <c r="QNS108" s="547"/>
      <c r="QNT108" s="547"/>
      <c r="QNU108" s="547"/>
      <c r="QNV108" s="547"/>
      <c r="QNW108" s="547"/>
      <c r="QNX108" s="547"/>
      <c r="QNY108" s="548"/>
      <c r="QNZ108" s="547"/>
      <c r="QOA108" s="547"/>
      <c r="QOB108" s="547"/>
      <c r="QOC108" s="547"/>
      <c r="QOD108" s="547"/>
      <c r="QOE108" s="547"/>
      <c r="QOF108" s="547"/>
      <c r="QOG108" s="547"/>
      <c r="QOH108" s="547"/>
      <c r="QOI108" s="547"/>
      <c r="QOJ108" s="547"/>
      <c r="QOK108" s="547"/>
      <c r="QOL108" s="547"/>
      <c r="QOM108" s="547"/>
      <c r="QON108" s="547"/>
      <c r="QOO108" s="548"/>
      <c r="QOP108" s="547"/>
      <c r="QOQ108" s="547"/>
      <c r="QOR108" s="547"/>
      <c r="QOS108" s="547"/>
      <c r="QOT108" s="547"/>
      <c r="QOU108" s="547"/>
      <c r="QOV108" s="547"/>
      <c r="QOW108" s="547"/>
      <c r="QOX108" s="547"/>
      <c r="QOY108" s="547"/>
      <c r="QOZ108" s="547"/>
      <c r="QPA108" s="547"/>
      <c r="QPB108" s="547"/>
      <c r="QPC108" s="547"/>
      <c r="QPD108" s="547"/>
      <c r="QPE108" s="548"/>
      <c r="QPF108" s="547"/>
      <c r="QPG108" s="547"/>
      <c r="QPH108" s="547"/>
      <c r="QPI108" s="547"/>
      <c r="QPJ108" s="547"/>
      <c r="QPK108" s="547"/>
      <c r="QPL108" s="547"/>
      <c r="QPM108" s="547"/>
      <c r="QPN108" s="547"/>
      <c r="QPO108" s="547"/>
      <c r="QPP108" s="547"/>
      <c r="QPQ108" s="547"/>
      <c r="QPR108" s="547"/>
      <c r="QPS108" s="547"/>
      <c r="QPT108" s="547"/>
      <c r="QPU108" s="548"/>
      <c r="QPV108" s="547"/>
      <c r="QPW108" s="547"/>
      <c r="QPX108" s="547"/>
      <c r="QPY108" s="547"/>
      <c r="QPZ108" s="547"/>
      <c r="QQA108" s="547"/>
      <c r="QQB108" s="547"/>
      <c r="QQC108" s="547"/>
      <c r="QQD108" s="547"/>
      <c r="QQE108" s="547"/>
      <c r="QQF108" s="547"/>
      <c r="QQG108" s="547"/>
      <c r="QQH108" s="547"/>
      <c r="QQI108" s="547"/>
      <c r="QQJ108" s="547"/>
      <c r="QQK108" s="548"/>
      <c r="QQL108" s="547"/>
      <c r="QQM108" s="547"/>
      <c r="QQN108" s="547"/>
      <c r="QQO108" s="547"/>
      <c r="QQP108" s="547"/>
      <c r="QQQ108" s="547"/>
      <c r="QQR108" s="547"/>
      <c r="QQS108" s="547"/>
      <c r="QQT108" s="547"/>
      <c r="QQU108" s="547"/>
      <c r="QQV108" s="547"/>
      <c r="QQW108" s="547"/>
      <c r="QQX108" s="547"/>
      <c r="QQY108" s="547"/>
      <c r="QQZ108" s="547"/>
      <c r="QRA108" s="548"/>
      <c r="QRB108" s="547"/>
      <c r="QRC108" s="547"/>
      <c r="QRD108" s="547"/>
      <c r="QRE108" s="547"/>
      <c r="QRF108" s="547"/>
      <c r="QRG108" s="547"/>
      <c r="QRH108" s="547"/>
      <c r="QRI108" s="547"/>
      <c r="QRJ108" s="547"/>
      <c r="QRK108" s="547"/>
      <c r="QRL108" s="547"/>
      <c r="QRM108" s="547"/>
      <c r="QRN108" s="547"/>
      <c r="QRO108" s="547"/>
      <c r="QRP108" s="547"/>
      <c r="QRQ108" s="548"/>
      <c r="QRR108" s="547"/>
      <c r="QRS108" s="547"/>
      <c r="QRT108" s="547"/>
      <c r="QRU108" s="547"/>
      <c r="QRV108" s="547"/>
      <c r="QRW108" s="547"/>
      <c r="QRX108" s="547"/>
      <c r="QRY108" s="547"/>
      <c r="QRZ108" s="547"/>
      <c r="QSA108" s="547"/>
      <c r="QSB108" s="547"/>
      <c r="QSC108" s="547"/>
      <c r="QSD108" s="547"/>
      <c r="QSE108" s="547"/>
      <c r="QSF108" s="547"/>
      <c r="QSG108" s="548"/>
      <c r="QSH108" s="547"/>
      <c r="QSI108" s="547"/>
      <c r="QSJ108" s="547"/>
      <c r="QSK108" s="547"/>
      <c r="QSL108" s="547"/>
      <c r="QSM108" s="547"/>
      <c r="QSN108" s="547"/>
      <c r="QSO108" s="547"/>
      <c r="QSP108" s="547"/>
      <c r="QSQ108" s="547"/>
      <c r="QSR108" s="547"/>
      <c r="QSS108" s="547"/>
      <c r="QST108" s="547"/>
      <c r="QSU108" s="547"/>
      <c r="QSV108" s="547"/>
      <c r="QSW108" s="548"/>
      <c r="QSX108" s="547"/>
      <c r="QSY108" s="547"/>
      <c r="QSZ108" s="547"/>
      <c r="QTA108" s="547"/>
      <c r="QTB108" s="547"/>
      <c r="QTC108" s="547"/>
      <c r="QTD108" s="547"/>
      <c r="QTE108" s="547"/>
      <c r="QTF108" s="547"/>
      <c r="QTG108" s="547"/>
      <c r="QTH108" s="547"/>
      <c r="QTI108" s="547"/>
      <c r="QTJ108" s="547"/>
      <c r="QTK108" s="547"/>
      <c r="QTL108" s="547"/>
      <c r="QTM108" s="548"/>
      <c r="QTN108" s="547"/>
      <c r="QTO108" s="547"/>
      <c r="QTP108" s="547"/>
      <c r="QTQ108" s="547"/>
      <c r="QTR108" s="547"/>
      <c r="QTS108" s="547"/>
      <c r="QTT108" s="547"/>
      <c r="QTU108" s="547"/>
      <c r="QTV108" s="547"/>
      <c r="QTW108" s="547"/>
      <c r="QTX108" s="547"/>
      <c r="QTY108" s="547"/>
      <c r="QTZ108" s="547"/>
      <c r="QUA108" s="547"/>
      <c r="QUB108" s="547"/>
      <c r="QUC108" s="548"/>
      <c r="QUD108" s="547"/>
      <c r="QUE108" s="547"/>
      <c r="QUF108" s="547"/>
      <c r="QUG108" s="547"/>
      <c r="QUH108" s="547"/>
      <c r="QUI108" s="547"/>
      <c r="QUJ108" s="547"/>
      <c r="QUK108" s="547"/>
      <c r="QUL108" s="547"/>
      <c r="QUM108" s="547"/>
      <c r="QUN108" s="547"/>
      <c r="QUO108" s="547"/>
      <c r="QUP108" s="547"/>
      <c r="QUQ108" s="547"/>
      <c r="QUR108" s="547"/>
      <c r="QUS108" s="548"/>
      <c r="QUT108" s="547"/>
      <c r="QUU108" s="547"/>
      <c r="QUV108" s="547"/>
      <c r="QUW108" s="547"/>
      <c r="QUX108" s="547"/>
      <c r="QUY108" s="547"/>
      <c r="QUZ108" s="547"/>
      <c r="QVA108" s="547"/>
      <c r="QVB108" s="547"/>
      <c r="QVC108" s="547"/>
      <c r="QVD108" s="547"/>
      <c r="QVE108" s="547"/>
      <c r="QVF108" s="547"/>
      <c r="QVG108" s="547"/>
      <c r="QVH108" s="547"/>
      <c r="QVI108" s="548"/>
      <c r="QVJ108" s="547"/>
      <c r="QVK108" s="547"/>
      <c r="QVL108" s="547"/>
      <c r="QVM108" s="547"/>
      <c r="QVN108" s="547"/>
      <c r="QVO108" s="547"/>
      <c r="QVP108" s="547"/>
      <c r="QVQ108" s="547"/>
      <c r="QVR108" s="547"/>
      <c r="QVS108" s="547"/>
      <c r="QVT108" s="547"/>
      <c r="QVU108" s="547"/>
      <c r="QVV108" s="547"/>
      <c r="QVW108" s="547"/>
      <c r="QVX108" s="547"/>
      <c r="QVY108" s="548"/>
      <c r="QVZ108" s="547"/>
      <c r="QWA108" s="547"/>
      <c r="QWB108" s="547"/>
      <c r="QWC108" s="547"/>
      <c r="QWD108" s="547"/>
      <c r="QWE108" s="547"/>
      <c r="QWF108" s="547"/>
      <c r="QWG108" s="547"/>
      <c r="QWH108" s="547"/>
      <c r="QWI108" s="547"/>
      <c r="QWJ108" s="547"/>
      <c r="QWK108" s="547"/>
      <c r="QWL108" s="547"/>
      <c r="QWM108" s="547"/>
      <c r="QWN108" s="547"/>
      <c r="QWO108" s="548"/>
      <c r="QWP108" s="547"/>
      <c r="QWQ108" s="547"/>
      <c r="QWR108" s="547"/>
      <c r="QWS108" s="547"/>
      <c r="QWT108" s="547"/>
      <c r="QWU108" s="547"/>
      <c r="QWV108" s="547"/>
      <c r="QWW108" s="547"/>
      <c r="QWX108" s="547"/>
      <c r="QWY108" s="547"/>
      <c r="QWZ108" s="547"/>
      <c r="QXA108" s="547"/>
      <c r="QXB108" s="547"/>
      <c r="QXC108" s="547"/>
      <c r="QXD108" s="547"/>
      <c r="QXE108" s="548"/>
      <c r="QXF108" s="547"/>
      <c r="QXG108" s="547"/>
      <c r="QXH108" s="547"/>
      <c r="QXI108" s="547"/>
      <c r="QXJ108" s="547"/>
      <c r="QXK108" s="547"/>
      <c r="QXL108" s="547"/>
      <c r="QXM108" s="547"/>
      <c r="QXN108" s="547"/>
      <c r="QXO108" s="547"/>
      <c r="QXP108" s="547"/>
      <c r="QXQ108" s="547"/>
      <c r="QXR108" s="547"/>
      <c r="QXS108" s="547"/>
      <c r="QXT108" s="547"/>
      <c r="QXU108" s="548"/>
      <c r="QXV108" s="547"/>
      <c r="QXW108" s="547"/>
      <c r="QXX108" s="547"/>
      <c r="QXY108" s="547"/>
      <c r="QXZ108" s="547"/>
      <c r="QYA108" s="547"/>
      <c r="QYB108" s="547"/>
      <c r="QYC108" s="547"/>
      <c r="QYD108" s="547"/>
      <c r="QYE108" s="547"/>
      <c r="QYF108" s="547"/>
      <c r="QYG108" s="547"/>
      <c r="QYH108" s="547"/>
      <c r="QYI108" s="547"/>
      <c r="QYJ108" s="547"/>
      <c r="QYK108" s="548"/>
      <c r="QYL108" s="547"/>
      <c r="QYM108" s="547"/>
      <c r="QYN108" s="547"/>
      <c r="QYO108" s="547"/>
      <c r="QYP108" s="547"/>
      <c r="QYQ108" s="547"/>
      <c r="QYR108" s="547"/>
      <c r="QYS108" s="547"/>
      <c r="QYT108" s="547"/>
      <c r="QYU108" s="547"/>
      <c r="QYV108" s="547"/>
      <c r="QYW108" s="547"/>
      <c r="QYX108" s="547"/>
      <c r="QYY108" s="547"/>
      <c r="QYZ108" s="547"/>
      <c r="QZA108" s="548"/>
      <c r="QZB108" s="547"/>
      <c r="QZC108" s="547"/>
      <c r="QZD108" s="547"/>
      <c r="QZE108" s="547"/>
      <c r="QZF108" s="547"/>
      <c r="QZG108" s="547"/>
      <c r="QZH108" s="547"/>
      <c r="QZI108" s="547"/>
      <c r="QZJ108" s="547"/>
      <c r="QZK108" s="547"/>
      <c r="QZL108" s="547"/>
      <c r="QZM108" s="547"/>
      <c r="QZN108" s="547"/>
      <c r="QZO108" s="547"/>
      <c r="QZP108" s="547"/>
      <c r="QZQ108" s="548"/>
      <c r="QZR108" s="547"/>
      <c r="QZS108" s="547"/>
      <c r="QZT108" s="547"/>
      <c r="QZU108" s="547"/>
      <c r="QZV108" s="547"/>
      <c r="QZW108" s="547"/>
      <c r="QZX108" s="547"/>
      <c r="QZY108" s="547"/>
      <c r="QZZ108" s="547"/>
      <c r="RAA108" s="547"/>
      <c r="RAB108" s="547"/>
      <c r="RAC108" s="547"/>
      <c r="RAD108" s="547"/>
      <c r="RAE108" s="547"/>
      <c r="RAF108" s="547"/>
      <c r="RAG108" s="548"/>
      <c r="RAH108" s="547"/>
      <c r="RAI108" s="547"/>
      <c r="RAJ108" s="547"/>
      <c r="RAK108" s="547"/>
      <c r="RAL108" s="547"/>
      <c r="RAM108" s="547"/>
      <c r="RAN108" s="547"/>
      <c r="RAO108" s="547"/>
      <c r="RAP108" s="547"/>
      <c r="RAQ108" s="547"/>
      <c r="RAR108" s="547"/>
      <c r="RAS108" s="547"/>
      <c r="RAT108" s="547"/>
      <c r="RAU108" s="547"/>
      <c r="RAV108" s="547"/>
      <c r="RAW108" s="548"/>
      <c r="RAX108" s="547"/>
      <c r="RAY108" s="547"/>
      <c r="RAZ108" s="547"/>
      <c r="RBA108" s="547"/>
      <c r="RBB108" s="547"/>
      <c r="RBC108" s="547"/>
      <c r="RBD108" s="547"/>
      <c r="RBE108" s="547"/>
      <c r="RBF108" s="547"/>
      <c r="RBG108" s="547"/>
      <c r="RBH108" s="547"/>
      <c r="RBI108" s="547"/>
      <c r="RBJ108" s="547"/>
      <c r="RBK108" s="547"/>
      <c r="RBL108" s="547"/>
      <c r="RBM108" s="548"/>
      <c r="RBN108" s="547"/>
      <c r="RBO108" s="547"/>
      <c r="RBP108" s="547"/>
      <c r="RBQ108" s="547"/>
      <c r="RBR108" s="547"/>
      <c r="RBS108" s="547"/>
      <c r="RBT108" s="547"/>
      <c r="RBU108" s="547"/>
      <c r="RBV108" s="547"/>
      <c r="RBW108" s="547"/>
      <c r="RBX108" s="547"/>
      <c r="RBY108" s="547"/>
      <c r="RBZ108" s="547"/>
      <c r="RCA108" s="547"/>
      <c r="RCB108" s="547"/>
      <c r="RCC108" s="548"/>
      <c r="RCD108" s="547"/>
      <c r="RCE108" s="547"/>
      <c r="RCF108" s="547"/>
      <c r="RCG108" s="547"/>
      <c r="RCH108" s="547"/>
      <c r="RCI108" s="547"/>
      <c r="RCJ108" s="547"/>
      <c r="RCK108" s="547"/>
      <c r="RCL108" s="547"/>
      <c r="RCM108" s="547"/>
      <c r="RCN108" s="547"/>
      <c r="RCO108" s="547"/>
      <c r="RCP108" s="547"/>
      <c r="RCQ108" s="547"/>
      <c r="RCR108" s="547"/>
      <c r="RCS108" s="548"/>
      <c r="RCT108" s="547"/>
      <c r="RCU108" s="547"/>
      <c r="RCV108" s="547"/>
      <c r="RCW108" s="547"/>
      <c r="RCX108" s="547"/>
      <c r="RCY108" s="547"/>
      <c r="RCZ108" s="547"/>
      <c r="RDA108" s="547"/>
      <c r="RDB108" s="547"/>
      <c r="RDC108" s="547"/>
      <c r="RDD108" s="547"/>
      <c r="RDE108" s="547"/>
      <c r="RDF108" s="547"/>
      <c r="RDG108" s="547"/>
      <c r="RDH108" s="547"/>
      <c r="RDI108" s="548"/>
      <c r="RDJ108" s="547"/>
      <c r="RDK108" s="547"/>
      <c r="RDL108" s="547"/>
      <c r="RDM108" s="547"/>
      <c r="RDN108" s="547"/>
      <c r="RDO108" s="547"/>
      <c r="RDP108" s="547"/>
      <c r="RDQ108" s="547"/>
      <c r="RDR108" s="547"/>
      <c r="RDS108" s="547"/>
      <c r="RDT108" s="547"/>
      <c r="RDU108" s="547"/>
      <c r="RDV108" s="547"/>
      <c r="RDW108" s="547"/>
      <c r="RDX108" s="547"/>
      <c r="RDY108" s="548"/>
      <c r="RDZ108" s="547"/>
      <c r="REA108" s="547"/>
      <c r="REB108" s="547"/>
      <c r="REC108" s="547"/>
      <c r="RED108" s="547"/>
      <c r="REE108" s="547"/>
      <c r="REF108" s="547"/>
      <c r="REG108" s="547"/>
      <c r="REH108" s="547"/>
      <c r="REI108" s="547"/>
      <c r="REJ108" s="547"/>
      <c r="REK108" s="547"/>
      <c r="REL108" s="547"/>
      <c r="REM108" s="547"/>
      <c r="REN108" s="547"/>
      <c r="REO108" s="548"/>
      <c r="REP108" s="547"/>
      <c r="REQ108" s="547"/>
      <c r="RER108" s="547"/>
      <c r="RES108" s="547"/>
      <c r="RET108" s="547"/>
      <c r="REU108" s="547"/>
      <c r="REV108" s="547"/>
      <c r="REW108" s="547"/>
      <c r="REX108" s="547"/>
      <c r="REY108" s="547"/>
      <c r="REZ108" s="547"/>
      <c r="RFA108" s="547"/>
      <c r="RFB108" s="547"/>
      <c r="RFC108" s="547"/>
      <c r="RFD108" s="547"/>
      <c r="RFE108" s="548"/>
      <c r="RFF108" s="547"/>
      <c r="RFG108" s="547"/>
      <c r="RFH108" s="547"/>
      <c r="RFI108" s="547"/>
      <c r="RFJ108" s="547"/>
      <c r="RFK108" s="547"/>
      <c r="RFL108" s="547"/>
      <c r="RFM108" s="547"/>
      <c r="RFN108" s="547"/>
      <c r="RFO108" s="547"/>
      <c r="RFP108" s="547"/>
      <c r="RFQ108" s="547"/>
      <c r="RFR108" s="547"/>
      <c r="RFS108" s="547"/>
      <c r="RFT108" s="547"/>
      <c r="RFU108" s="548"/>
      <c r="RFV108" s="547"/>
      <c r="RFW108" s="547"/>
      <c r="RFX108" s="547"/>
      <c r="RFY108" s="547"/>
      <c r="RFZ108" s="547"/>
      <c r="RGA108" s="547"/>
      <c r="RGB108" s="547"/>
      <c r="RGC108" s="547"/>
      <c r="RGD108" s="547"/>
      <c r="RGE108" s="547"/>
      <c r="RGF108" s="547"/>
      <c r="RGG108" s="547"/>
      <c r="RGH108" s="547"/>
      <c r="RGI108" s="547"/>
      <c r="RGJ108" s="547"/>
      <c r="RGK108" s="548"/>
      <c r="RGL108" s="547"/>
      <c r="RGM108" s="547"/>
      <c r="RGN108" s="547"/>
      <c r="RGO108" s="547"/>
      <c r="RGP108" s="547"/>
      <c r="RGQ108" s="547"/>
      <c r="RGR108" s="547"/>
      <c r="RGS108" s="547"/>
      <c r="RGT108" s="547"/>
      <c r="RGU108" s="547"/>
      <c r="RGV108" s="547"/>
      <c r="RGW108" s="547"/>
      <c r="RGX108" s="547"/>
      <c r="RGY108" s="547"/>
      <c r="RGZ108" s="547"/>
      <c r="RHA108" s="548"/>
      <c r="RHB108" s="547"/>
      <c r="RHC108" s="547"/>
      <c r="RHD108" s="547"/>
      <c r="RHE108" s="547"/>
      <c r="RHF108" s="547"/>
      <c r="RHG108" s="547"/>
      <c r="RHH108" s="547"/>
      <c r="RHI108" s="547"/>
      <c r="RHJ108" s="547"/>
      <c r="RHK108" s="547"/>
      <c r="RHL108" s="547"/>
      <c r="RHM108" s="547"/>
      <c r="RHN108" s="547"/>
      <c r="RHO108" s="547"/>
      <c r="RHP108" s="547"/>
      <c r="RHQ108" s="548"/>
      <c r="RHR108" s="547"/>
      <c r="RHS108" s="547"/>
      <c r="RHT108" s="547"/>
      <c r="RHU108" s="547"/>
      <c r="RHV108" s="547"/>
      <c r="RHW108" s="547"/>
      <c r="RHX108" s="547"/>
      <c r="RHY108" s="547"/>
      <c r="RHZ108" s="547"/>
      <c r="RIA108" s="547"/>
      <c r="RIB108" s="547"/>
      <c r="RIC108" s="547"/>
      <c r="RID108" s="547"/>
      <c r="RIE108" s="547"/>
      <c r="RIF108" s="547"/>
      <c r="RIG108" s="548"/>
      <c r="RIH108" s="547"/>
      <c r="RII108" s="547"/>
      <c r="RIJ108" s="547"/>
      <c r="RIK108" s="547"/>
      <c r="RIL108" s="547"/>
      <c r="RIM108" s="547"/>
      <c r="RIN108" s="547"/>
      <c r="RIO108" s="547"/>
      <c r="RIP108" s="547"/>
      <c r="RIQ108" s="547"/>
      <c r="RIR108" s="547"/>
      <c r="RIS108" s="547"/>
      <c r="RIT108" s="547"/>
      <c r="RIU108" s="547"/>
      <c r="RIV108" s="547"/>
      <c r="RIW108" s="548"/>
      <c r="RIX108" s="547"/>
      <c r="RIY108" s="547"/>
      <c r="RIZ108" s="547"/>
      <c r="RJA108" s="547"/>
      <c r="RJB108" s="547"/>
      <c r="RJC108" s="547"/>
      <c r="RJD108" s="547"/>
      <c r="RJE108" s="547"/>
      <c r="RJF108" s="547"/>
      <c r="RJG108" s="547"/>
      <c r="RJH108" s="547"/>
      <c r="RJI108" s="547"/>
      <c r="RJJ108" s="547"/>
      <c r="RJK108" s="547"/>
      <c r="RJL108" s="547"/>
      <c r="RJM108" s="548"/>
      <c r="RJN108" s="547"/>
      <c r="RJO108" s="547"/>
      <c r="RJP108" s="547"/>
      <c r="RJQ108" s="547"/>
      <c r="RJR108" s="547"/>
      <c r="RJS108" s="547"/>
      <c r="RJT108" s="547"/>
      <c r="RJU108" s="547"/>
      <c r="RJV108" s="547"/>
      <c r="RJW108" s="547"/>
      <c r="RJX108" s="547"/>
      <c r="RJY108" s="547"/>
      <c r="RJZ108" s="547"/>
      <c r="RKA108" s="547"/>
      <c r="RKB108" s="547"/>
      <c r="RKC108" s="548"/>
      <c r="RKD108" s="547"/>
      <c r="RKE108" s="547"/>
      <c r="RKF108" s="547"/>
      <c r="RKG108" s="547"/>
      <c r="RKH108" s="547"/>
      <c r="RKI108" s="547"/>
      <c r="RKJ108" s="547"/>
      <c r="RKK108" s="547"/>
      <c r="RKL108" s="547"/>
      <c r="RKM108" s="547"/>
      <c r="RKN108" s="547"/>
      <c r="RKO108" s="547"/>
      <c r="RKP108" s="547"/>
      <c r="RKQ108" s="547"/>
      <c r="RKR108" s="547"/>
      <c r="RKS108" s="548"/>
      <c r="RKT108" s="547"/>
      <c r="RKU108" s="547"/>
      <c r="RKV108" s="547"/>
      <c r="RKW108" s="547"/>
      <c r="RKX108" s="547"/>
      <c r="RKY108" s="547"/>
      <c r="RKZ108" s="547"/>
      <c r="RLA108" s="547"/>
      <c r="RLB108" s="547"/>
      <c r="RLC108" s="547"/>
      <c r="RLD108" s="547"/>
      <c r="RLE108" s="547"/>
      <c r="RLF108" s="547"/>
      <c r="RLG108" s="547"/>
      <c r="RLH108" s="547"/>
      <c r="RLI108" s="548"/>
      <c r="RLJ108" s="547"/>
      <c r="RLK108" s="547"/>
      <c r="RLL108" s="547"/>
      <c r="RLM108" s="547"/>
      <c r="RLN108" s="547"/>
      <c r="RLO108" s="547"/>
      <c r="RLP108" s="547"/>
      <c r="RLQ108" s="547"/>
      <c r="RLR108" s="547"/>
      <c r="RLS108" s="547"/>
      <c r="RLT108" s="547"/>
      <c r="RLU108" s="547"/>
      <c r="RLV108" s="547"/>
      <c r="RLW108" s="547"/>
      <c r="RLX108" s="547"/>
      <c r="RLY108" s="548"/>
      <c r="RLZ108" s="547"/>
      <c r="RMA108" s="547"/>
      <c r="RMB108" s="547"/>
      <c r="RMC108" s="547"/>
      <c r="RMD108" s="547"/>
      <c r="RME108" s="547"/>
      <c r="RMF108" s="547"/>
      <c r="RMG108" s="547"/>
      <c r="RMH108" s="547"/>
      <c r="RMI108" s="547"/>
      <c r="RMJ108" s="547"/>
      <c r="RMK108" s="547"/>
      <c r="RML108" s="547"/>
      <c r="RMM108" s="547"/>
      <c r="RMN108" s="547"/>
      <c r="RMO108" s="548"/>
      <c r="RMP108" s="547"/>
      <c r="RMQ108" s="547"/>
      <c r="RMR108" s="547"/>
      <c r="RMS108" s="547"/>
      <c r="RMT108" s="547"/>
      <c r="RMU108" s="547"/>
      <c r="RMV108" s="547"/>
      <c r="RMW108" s="547"/>
      <c r="RMX108" s="547"/>
      <c r="RMY108" s="547"/>
      <c r="RMZ108" s="547"/>
      <c r="RNA108" s="547"/>
      <c r="RNB108" s="547"/>
      <c r="RNC108" s="547"/>
      <c r="RND108" s="547"/>
      <c r="RNE108" s="548"/>
      <c r="RNF108" s="547"/>
      <c r="RNG108" s="547"/>
      <c r="RNH108" s="547"/>
      <c r="RNI108" s="547"/>
      <c r="RNJ108" s="547"/>
      <c r="RNK108" s="547"/>
      <c r="RNL108" s="547"/>
      <c r="RNM108" s="547"/>
      <c r="RNN108" s="547"/>
      <c r="RNO108" s="547"/>
      <c r="RNP108" s="547"/>
      <c r="RNQ108" s="547"/>
      <c r="RNR108" s="547"/>
      <c r="RNS108" s="547"/>
      <c r="RNT108" s="547"/>
      <c r="RNU108" s="548"/>
      <c r="RNV108" s="547"/>
      <c r="RNW108" s="547"/>
      <c r="RNX108" s="547"/>
      <c r="RNY108" s="547"/>
      <c r="RNZ108" s="547"/>
      <c r="ROA108" s="547"/>
      <c r="ROB108" s="547"/>
      <c r="ROC108" s="547"/>
      <c r="ROD108" s="547"/>
      <c r="ROE108" s="547"/>
      <c r="ROF108" s="547"/>
      <c r="ROG108" s="547"/>
      <c r="ROH108" s="547"/>
      <c r="ROI108" s="547"/>
      <c r="ROJ108" s="547"/>
      <c r="ROK108" s="548"/>
      <c r="ROL108" s="547"/>
      <c r="ROM108" s="547"/>
      <c r="RON108" s="547"/>
      <c r="ROO108" s="547"/>
      <c r="ROP108" s="547"/>
      <c r="ROQ108" s="547"/>
      <c r="ROR108" s="547"/>
      <c r="ROS108" s="547"/>
      <c r="ROT108" s="547"/>
      <c r="ROU108" s="547"/>
      <c r="ROV108" s="547"/>
      <c r="ROW108" s="547"/>
      <c r="ROX108" s="547"/>
      <c r="ROY108" s="547"/>
      <c r="ROZ108" s="547"/>
      <c r="RPA108" s="548"/>
      <c r="RPB108" s="547"/>
      <c r="RPC108" s="547"/>
      <c r="RPD108" s="547"/>
      <c r="RPE108" s="547"/>
      <c r="RPF108" s="547"/>
      <c r="RPG108" s="547"/>
      <c r="RPH108" s="547"/>
      <c r="RPI108" s="547"/>
      <c r="RPJ108" s="547"/>
      <c r="RPK108" s="547"/>
      <c r="RPL108" s="547"/>
      <c r="RPM108" s="547"/>
      <c r="RPN108" s="547"/>
      <c r="RPO108" s="547"/>
      <c r="RPP108" s="547"/>
      <c r="RPQ108" s="548"/>
      <c r="RPR108" s="547"/>
      <c r="RPS108" s="547"/>
      <c r="RPT108" s="547"/>
      <c r="RPU108" s="547"/>
      <c r="RPV108" s="547"/>
      <c r="RPW108" s="547"/>
      <c r="RPX108" s="547"/>
      <c r="RPY108" s="547"/>
      <c r="RPZ108" s="547"/>
      <c r="RQA108" s="547"/>
      <c r="RQB108" s="547"/>
      <c r="RQC108" s="547"/>
      <c r="RQD108" s="547"/>
      <c r="RQE108" s="547"/>
      <c r="RQF108" s="547"/>
      <c r="RQG108" s="548"/>
      <c r="RQH108" s="547"/>
      <c r="RQI108" s="547"/>
      <c r="RQJ108" s="547"/>
      <c r="RQK108" s="547"/>
      <c r="RQL108" s="547"/>
      <c r="RQM108" s="547"/>
      <c r="RQN108" s="547"/>
      <c r="RQO108" s="547"/>
      <c r="RQP108" s="547"/>
      <c r="RQQ108" s="547"/>
      <c r="RQR108" s="547"/>
      <c r="RQS108" s="547"/>
      <c r="RQT108" s="547"/>
      <c r="RQU108" s="547"/>
      <c r="RQV108" s="547"/>
      <c r="RQW108" s="548"/>
      <c r="RQX108" s="547"/>
      <c r="RQY108" s="547"/>
      <c r="RQZ108" s="547"/>
      <c r="RRA108" s="547"/>
      <c r="RRB108" s="547"/>
      <c r="RRC108" s="547"/>
      <c r="RRD108" s="547"/>
      <c r="RRE108" s="547"/>
      <c r="RRF108" s="547"/>
      <c r="RRG108" s="547"/>
      <c r="RRH108" s="547"/>
      <c r="RRI108" s="547"/>
      <c r="RRJ108" s="547"/>
      <c r="RRK108" s="547"/>
      <c r="RRL108" s="547"/>
      <c r="RRM108" s="548"/>
      <c r="RRN108" s="547"/>
      <c r="RRO108" s="547"/>
      <c r="RRP108" s="547"/>
      <c r="RRQ108" s="547"/>
      <c r="RRR108" s="547"/>
      <c r="RRS108" s="547"/>
      <c r="RRT108" s="547"/>
      <c r="RRU108" s="547"/>
      <c r="RRV108" s="547"/>
      <c r="RRW108" s="547"/>
      <c r="RRX108" s="547"/>
      <c r="RRY108" s="547"/>
      <c r="RRZ108" s="547"/>
      <c r="RSA108" s="547"/>
      <c r="RSB108" s="547"/>
      <c r="RSC108" s="548"/>
      <c r="RSD108" s="547"/>
      <c r="RSE108" s="547"/>
      <c r="RSF108" s="547"/>
      <c r="RSG108" s="547"/>
      <c r="RSH108" s="547"/>
      <c r="RSI108" s="547"/>
      <c r="RSJ108" s="547"/>
      <c r="RSK108" s="547"/>
      <c r="RSL108" s="547"/>
      <c r="RSM108" s="547"/>
      <c r="RSN108" s="547"/>
      <c r="RSO108" s="547"/>
      <c r="RSP108" s="547"/>
      <c r="RSQ108" s="547"/>
      <c r="RSR108" s="547"/>
      <c r="RSS108" s="548"/>
      <c r="RST108" s="547"/>
      <c r="RSU108" s="547"/>
      <c r="RSV108" s="547"/>
      <c r="RSW108" s="547"/>
      <c r="RSX108" s="547"/>
      <c r="RSY108" s="547"/>
      <c r="RSZ108" s="547"/>
      <c r="RTA108" s="547"/>
      <c r="RTB108" s="547"/>
      <c r="RTC108" s="547"/>
      <c r="RTD108" s="547"/>
      <c r="RTE108" s="547"/>
      <c r="RTF108" s="547"/>
      <c r="RTG108" s="547"/>
      <c r="RTH108" s="547"/>
      <c r="RTI108" s="548"/>
      <c r="RTJ108" s="547"/>
      <c r="RTK108" s="547"/>
      <c r="RTL108" s="547"/>
      <c r="RTM108" s="547"/>
      <c r="RTN108" s="547"/>
      <c r="RTO108" s="547"/>
      <c r="RTP108" s="547"/>
      <c r="RTQ108" s="547"/>
      <c r="RTR108" s="547"/>
      <c r="RTS108" s="547"/>
      <c r="RTT108" s="547"/>
      <c r="RTU108" s="547"/>
      <c r="RTV108" s="547"/>
      <c r="RTW108" s="547"/>
      <c r="RTX108" s="547"/>
      <c r="RTY108" s="548"/>
      <c r="RTZ108" s="547"/>
      <c r="RUA108" s="547"/>
      <c r="RUB108" s="547"/>
      <c r="RUC108" s="547"/>
      <c r="RUD108" s="547"/>
      <c r="RUE108" s="547"/>
      <c r="RUF108" s="547"/>
      <c r="RUG108" s="547"/>
      <c r="RUH108" s="547"/>
      <c r="RUI108" s="547"/>
      <c r="RUJ108" s="547"/>
      <c r="RUK108" s="547"/>
      <c r="RUL108" s="547"/>
      <c r="RUM108" s="547"/>
      <c r="RUN108" s="547"/>
      <c r="RUO108" s="548"/>
      <c r="RUP108" s="547"/>
      <c r="RUQ108" s="547"/>
      <c r="RUR108" s="547"/>
      <c r="RUS108" s="547"/>
      <c r="RUT108" s="547"/>
      <c r="RUU108" s="547"/>
      <c r="RUV108" s="547"/>
      <c r="RUW108" s="547"/>
      <c r="RUX108" s="547"/>
      <c r="RUY108" s="547"/>
      <c r="RUZ108" s="547"/>
      <c r="RVA108" s="547"/>
      <c r="RVB108" s="547"/>
      <c r="RVC108" s="547"/>
      <c r="RVD108" s="547"/>
      <c r="RVE108" s="548"/>
      <c r="RVF108" s="547"/>
      <c r="RVG108" s="547"/>
      <c r="RVH108" s="547"/>
      <c r="RVI108" s="547"/>
      <c r="RVJ108" s="547"/>
      <c r="RVK108" s="547"/>
      <c r="RVL108" s="547"/>
      <c r="RVM108" s="547"/>
      <c r="RVN108" s="547"/>
      <c r="RVO108" s="547"/>
      <c r="RVP108" s="547"/>
      <c r="RVQ108" s="547"/>
      <c r="RVR108" s="547"/>
      <c r="RVS108" s="547"/>
      <c r="RVT108" s="547"/>
      <c r="RVU108" s="548"/>
      <c r="RVV108" s="547"/>
      <c r="RVW108" s="547"/>
      <c r="RVX108" s="547"/>
      <c r="RVY108" s="547"/>
      <c r="RVZ108" s="547"/>
      <c r="RWA108" s="547"/>
      <c r="RWB108" s="547"/>
      <c r="RWC108" s="547"/>
      <c r="RWD108" s="547"/>
      <c r="RWE108" s="547"/>
      <c r="RWF108" s="547"/>
      <c r="RWG108" s="547"/>
      <c r="RWH108" s="547"/>
      <c r="RWI108" s="547"/>
      <c r="RWJ108" s="547"/>
      <c r="RWK108" s="548"/>
      <c r="RWL108" s="547"/>
      <c r="RWM108" s="547"/>
      <c r="RWN108" s="547"/>
      <c r="RWO108" s="547"/>
      <c r="RWP108" s="547"/>
      <c r="RWQ108" s="547"/>
      <c r="RWR108" s="547"/>
      <c r="RWS108" s="547"/>
      <c r="RWT108" s="547"/>
      <c r="RWU108" s="547"/>
      <c r="RWV108" s="547"/>
      <c r="RWW108" s="547"/>
      <c r="RWX108" s="547"/>
      <c r="RWY108" s="547"/>
      <c r="RWZ108" s="547"/>
      <c r="RXA108" s="548"/>
      <c r="RXB108" s="547"/>
      <c r="RXC108" s="547"/>
      <c r="RXD108" s="547"/>
      <c r="RXE108" s="547"/>
      <c r="RXF108" s="547"/>
      <c r="RXG108" s="547"/>
      <c r="RXH108" s="547"/>
      <c r="RXI108" s="547"/>
      <c r="RXJ108" s="547"/>
      <c r="RXK108" s="547"/>
      <c r="RXL108" s="547"/>
      <c r="RXM108" s="547"/>
      <c r="RXN108" s="547"/>
      <c r="RXO108" s="547"/>
      <c r="RXP108" s="547"/>
      <c r="RXQ108" s="548"/>
      <c r="RXR108" s="547"/>
      <c r="RXS108" s="547"/>
      <c r="RXT108" s="547"/>
      <c r="RXU108" s="547"/>
      <c r="RXV108" s="547"/>
      <c r="RXW108" s="547"/>
      <c r="RXX108" s="547"/>
      <c r="RXY108" s="547"/>
      <c r="RXZ108" s="547"/>
      <c r="RYA108" s="547"/>
      <c r="RYB108" s="547"/>
      <c r="RYC108" s="547"/>
      <c r="RYD108" s="547"/>
      <c r="RYE108" s="547"/>
      <c r="RYF108" s="547"/>
      <c r="RYG108" s="548"/>
      <c r="RYH108" s="547"/>
      <c r="RYI108" s="547"/>
      <c r="RYJ108" s="547"/>
      <c r="RYK108" s="547"/>
      <c r="RYL108" s="547"/>
      <c r="RYM108" s="547"/>
      <c r="RYN108" s="547"/>
      <c r="RYO108" s="547"/>
      <c r="RYP108" s="547"/>
      <c r="RYQ108" s="547"/>
      <c r="RYR108" s="547"/>
      <c r="RYS108" s="547"/>
      <c r="RYT108" s="547"/>
      <c r="RYU108" s="547"/>
      <c r="RYV108" s="547"/>
      <c r="RYW108" s="548"/>
      <c r="RYX108" s="547"/>
      <c r="RYY108" s="547"/>
      <c r="RYZ108" s="547"/>
      <c r="RZA108" s="547"/>
      <c r="RZB108" s="547"/>
      <c r="RZC108" s="547"/>
      <c r="RZD108" s="547"/>
      <c r="RZE108" s="547"/>
      <c r="RZF108" s="547"/>
      <c r="RZG108" s="547"/>
      <c r="RZH108" s="547"/>
      <c r="RZI108" s="547"/>
      <c r="RZJ108" s="547"/>
      <c r="RZK108" s="547"/>
      <c r="RZL108" s="547"/>
      <c r="RZM108" s="548"/>
      <c r="RZN108" s="547"/>
      <c r="RZO108" s="547"/>
      <c r="RZP108" s="547"/>
      <c r="RZQ108" s="547"/>
      <c r="RZR108" s="547"/>
      <c r="RZS108" s="547"/>
      <c r="RZT108" s="547"/>
      <c r="RZU108" s="547"/>
      <c r="RZV108" s="547"/>
      <c r="RZW108" s="547"/>
      <c r="RZX108" s="547"/>
      <c r="RZY108" s="547"/>
      <c r="RZZ108" s="547"/>
      <c r="SAA108" s="547"/>
      <c r="SAB108" s="547"/>
      <c r="SAC108" s="548"/>
      <c r="SAD108" s="547"/>
      <c r="SAE108" s="547"/>
      <c r="SAF108" s="547"/>
      <c r="SAG108" s="547"/>
      <c r="SAH108" s="547"/>
      <c r="SAI108" s="547"/>
      <c r="SAJ108" s="547"/>
      <c r="SAK108" s="547"/>
      <c r="SAL108" s="547"/>
      <c r="SAM108" s="547"/>
      <c r="SAN108" s="547"/>
      <c r="SAO108" s="547"/>
      <c r="SAP108" s="547"/>
      <c r="SAQ108" s="547"/>
      <c r="SAR108" s="547"/>
      <c r="SAS108" s="548"/>
      <c r="SAT108" s="547"/>
      <c r="SAU108" s="547"/>
      <c r="SAV108" s="547"/>
      <c r="SAW108" s="547"/>
      <c r="SAX108" s="547"/>
      <c r="SAY108" s="547"/>
      <c r="SAZ108" s="547"/>
      <c r="SBA108" s="547"/>
      <c r="SBB108" s="547"/>
      <c r="SBC108" s="547"/>
      <c r="SBD108" s="547"/>
      <c r="SBE108" s="547"/>
      <c r="SBF108" s="547"/>
      <c r="SBG108" s="547"/>
      <c r="SBH108" s="547"/>
      <c r="SBI108" s="548"/>
      <c r="SBJ108" s="547"/>
      <c r="SBK108" s="547"/>
      <c r="SBL108" s="547"/>
      <c r="SBM108" s="547"/>
      <c r="SBN108" s="547"/>
      <c r="SBO108" s="547"/>
      <c r="SBP108" s="547"/>
      <c r="SBQ108" s="547"/>
      <c r="SBR108" s="547"/>
      <c r="SBS108" s="547"/>
      <c r="SBT108" s="547"/>
      <c r="SBU108" s="547"/>
      <c r="SBV108" s="547"/>
      <c r="SBW108" s="547"/>
      <c r="SBX108" s="547"/>
      <c r="SBY108" s="548"/>
      <c r="SBZ108" s="547"/>
      <c r="SCA108" s="547"/>
      <c r="SCB108" s="547"/>
      <c r="SCC108" s="547"/>
      <c r="SCD108" s="547"/>
      <c r="SCE108" s="547"/>
      <c r="SCF108" s="547"/>
      <c r="SCG108" s="547"/>
      <c r="SCH108" s="547"/>
      <c r="SCI108" s="547"/>
      <c r="SCJ108" s="547"/>
      <c r="SCK108" s="547"/>
      <c r="SCL108" s="547"/>
      <c r="SCM108" s="547"/>
      <c r="SCN108" s="547"/>
      <c r="SCO108" s="548"/>
      <c r="SCP108" s="547"/>
      <c r="SCQ108" s="547"/>
      <c r="SCR108" s="547"/>
      <c r="SCS108" s="547"/>
      <c r="SCT108" s="547"/>
      <c r="SCU108" s="547"/>
      <c r="SCV108" s="547"/>
      <c r="SCW108" s="547"/>
      <c r="SCX108" s="547"/>
      <c r="SCY108" s="547"/>
      <c r="SCZ108" s="547"/>
      <c r="SDA108" s="547"/>
      <c r="SDB108" s="547"/>
      <c r="SDC108" s="547"/>
      <c r="SDD108" s="547"/>
      <c r="SDE108" s="548"/>
      <c r="SDF108" s="547"/>
      <c r="SDG108" s="547"/>
      <c r="SDH108" s="547"/>
      <c r="SDI108" s="547"/>
      <c r="SDJ108" s="547"/>
      <c r="SDK108" s="547"/>
      <c r="SDL108" s="547"/>
      <c r="SDM108" s="547"/>
      <c r="SDN108" s="547"/>
      <c r="SDO108" s="547"/>
      <c r="SDP108" s="547"/>
      <c r="SDQ108" s="547"/>
      <c r="SDR108" s="547"/>
      <c r="SDS108" s="547"/>
      <c r="SDT108" s="547"/>
      <c r="SDU108" s="548"/>
      <c r="SDV108" s="547"/>
      <c r="SDW108" s="547"/>
      <c r="SDX108" s="547"/>
      <c r="SDY108" s="547"/>
      <c r="SDZ108" s="547"/>
      <c r="SEA108" s="547"/>
      <c r="SEB108" s="547"/>
      <c r="SEC108" s="547"/>
      <c r="SED108" s="547"/>
      <c r="SEE108" s="547"/>
      <c r="SEF108" s="547"/>
      <c r="SEG108" s="547"/>
      <c r="SEH108" s="547"/>
      <c r="SEI108" s="547"/>
      <c r="SEJ108" s="547"/>
      <c r="SEK108" s="548"/>
      <c r="SEL108" s="547"/>
      <c r="SEM108" s="547"/>
      <c r="SEN108" s="547"/>
      <c r="SEO108" s="547"/>
      <c r="SEP108" s="547"/>
      <c r="SEQ108" s="547"/>
      <c r="SER108" s="547"/>
      <c r="SES108" s="547"/>
      <c r="SET108" s="547"/>
      <c r="SEU108" s="547"/>
      <c r="SEV108" s="547"/>
      <c r="SEW108" s="547"/>
      <c r="SEX108" s="547"/>
      <c r="SEY108" s="547"/>
      <c r="SEZ108" s="547"/>
      <c r="SFA108" s="548"/>
      <c r="SFB108" s="547"/>
      <c r="SFC108" s="547"/>
      <c r="SFD108" s="547"/>
      <c r="SFE108" s="547"/>
      <c r="SFF108" s="547"/>
      <c r="SFG108" s="547"/>
      <c r="SFH108" s="547"/>
      <c r="SFI108" s="547"/>
      <c r="SFJ108" s="547"/>
      <c r="SFK108" s="547"/>
      <c r="SFL108" s="547"/>
      <c r="SFM108" s="547"/>
      <c r="SFN108" s="547"/>
      <c r="SFO108" s="547"/>
      <c r="SFP108" s="547"/>
      <c r="SFQ108" s="548"/>
      <c r="SFR108" s="547"/>
      <c r="SFS108" s="547"/>
      <c r="SFT108" s="547"/>
      <c r="SFU108" s="547"/>
      <c r="SFV108" s="547"/>
      <c r="SFW108" s="547"/>
      <c r="SFX108" s="547"/>
      <c r="SFY108" s="547"/>
      <c r="SFZ108" s="547"/>
      <c r="SGA108" s="547"/>
      <c r="SGB108" s="547"/>
      <c r="SGC108" s="547"/>
      <c r="SGD108" s="547"/>
      <c r="SGE108" s="547"/>
      <c r="SGF108" s="547"/>
      <c r="SGG108" s="548"/>
      <c r="SGH108" s="547"/>
      <c r="SGI108" s="547"/>
      <c r="SGJ108" s="547"/>
      <c r="SGK108" s="547"/>
      <c r="SGL108" s="547"/>
      <c r="SGM108" s="547"/>
      <c r="SGN108" s="547"/>
      <c r="SGO108" s="547"/>
      <c r="SGP108" s="547"/>
      <c r="SGQ108" s="547"/>
      <c r="SGR108" s="547"/>
      <c r="SGS108" s="547"/>
      <c r="SGT108" s="547"/>
      <c r="SGU108" s="547"/>
      <c r="SGV108" s="547"/>
      <c r="SGW108" s="548"/>
      <c r="SGX108" s="547"/>
      <c r="SGY108" s="547"/>
      <c r="SGZ108" s="547"/>
      <c r="SHA108" s="547"/>
      <c r="SHB108" s="547"/>
      <c r="SHC108" s="547"/>
      <c r="SHD108" s="547"/>
      <c r="SHE108" s="547"/>
      <c r="SHF108" s="547"/>
      <c r="SHG108" s="547"/>
      <c r="SHH108" s="547"/>
      <c r="SHI108" s="547"/>
      <c r="SHJ108" s="547"/>
      <c r="SHK108" s="547"/>
      <c r="SHL108" s="547"/>
      <c r="SHM108" s="548"/>
      <c r="SHN108" s="547"/>
      <c r="SHO108" s="547"/>
      <c r="SHP108" s="547"/>
      <c r="SHQ108" s="547"/>
      <c r="SHR108" s="547"/>
      <c r="SHS108" s="547"/>
      <c r="SHT108" s="547"/>
      <c r="SHU108" s="547"/>
      <c r="SHV108" s="547"/>
      <c r="SHW108" s="547"/>
      <c r="SHX108" s="547"/>
      <c r="SHY108" s="547"/>
      <c r="SHZ108" s="547"/>
      <c r="SIA108" s="547"/>
      <c r="SIB108" s="547"/>
      <c r="SIC108" s="548"/>
      <c r="SID108" s="547"/>
      <c r="SIE108" s="547"/>
      <c r="SIF108" s="547"/>
      <c r="SIG108" s="547"/>
      <c r="SIH108" s="547"/>
      <c r="SII108" s="547"/>
      <c r="SIJ108" s="547"/>
      <c r="SIK108" s="547"/>
      <c r="SIL108" s="547"/>
      <c r="SIM108" s="547"/>
      <c r="SIN108" s="547"/>
      <c r="SIO108" s="547"/>
      <c r="SIP108" s="547"/>
      <c r="SIQ108" s="547"/>
      <c r="SIR108" s="547"/>
      <c r="SIS108" s="548"/>
      <c r="SIT108" s="547"/>
      <c r="SIU108" s="547"/>
      <c r="SIV108" s="547"/>
      <c r="SIW108" s="547"/>
      <c r="SIX108" s="547"/>
      <c r="SIY108" s="547"/>
      <c r="SIZ108" s="547"/>
      <c r="SJA108" s="547"/>
      <c r="SJB108" s="547"/>
      <c r="SJC108" s="547"/>
      <c r="SJD108" s="547"/>
      <c r="SJE108" s="547"/>
      <c r="SJF108" s="547"/>
      <c r="SJG108" s="547"/>
      <c r="SJH108" s="547"/>
      <c r="SJI108" s="548"/>
      <c r="SJJ108" s="547"/>
      <c r="SJK108" s="547"/>
      <c r="SJL108" s="547"/>
      <c r="SJM108" s="547"/>
      <c r="SJN108" s="547"/>
      <c r="SJO108" s="547"/>
      <c r="SJP108" s="547"/>
      <c r="SJQ108" s="547"/>
      <c r="SJR108" s="547"/>
      <c r="SJS108" s="547"/>
      <c r="SJT108" s="547"/>
      <c r="SJU108" s="547"/>
      <c r="SJV108" s="547"/>
      <c r="SJW108" s="547"/>
      <c r="SJX108" s="547"/>
      <c r="SJY108" s="548"/>
      <c r="SJZ108" s="547"/>
      <c r="SKA108" s="547"/>
      <c r="SKB108" s="547"/>
      <c r="SKC108" s="547"/>
      <c r="SKD108" s="547"/>
      <c r="SKE108" s="547"/>
      <c r="SKF108" s="547"/>
      <c r="SKG108" s="547"/>
      <c r="SKH108" s="547"/>
      <c r="SKI108" s="547"/>
      <c r="SKJ108" s="547"/>
      <c r="SKK108" s="547"/>
      <c r="SKL108" s="547"/>
      <c r="SKM108" s="547"/>
      <c r="SKN108" s="547"/>
      <c r="SKO108" s="548"/>
      <c r="SKP108" s="547"/>
      <c r="SKQ108" s="547"/>
      <c r="SKR108" s="547"/>
      <c r="SKS108" s="547"/>
      <c r="SKT108" s="547"/>
      <c r="SKU108" s="547"/>
      <c r="SKV108" s="547"/>
      <c r="SKW108" s="547"/>
      <c r="SKX108" s="547"/>
      <c r="SKY108" s="547"/>
      <c r="SKZ108" s="547"/>
      <c r="SLA108" s="547"/>
      <c r="SLB108" s="547"/>
      <c r="SLC108" s="547"/>
      <c r="SLD108" s="547"/>
      <c r="SLE108" s="548"/>
      <c r="SLF108" s="547"/>
      <c r="SLG108" s="547"/>
      <c r="SLH108" s="547"/>
      <c r="SLI108" s="547"/>
      <c r="SLJ108" s="547"/>
      <c r="SLK108" s="547"/>
      <c r="SLL108" s="547"/>
      <c r="SLM108" s="547"/>
      <c r="SLN108" s="547"/>
      <c r="SLO108" s="547"/>
      <c r="SLP108" s="547"/>
      <c r="SLQ108" s="547"/>
      <c r="SLR108" s="547"/>
      <c r="SLS108" s="547"/>
      <c r="SLT108" s="547"/>
      <c r="SLU108" s="548"/>
      <c r="SLV108" s="547"/>
      <c r="SLW108" s="547"/>
      <c r="SLX108" s="547"/>
      <c r="SLY108" s="547"/>
      <c r="SLZ108" s="547"/>
      <c r="SMA108" s="547"/>
      <c r="SMB108" s="547"/>
      <c r="SMC108" s="547"/>
      <c r="SMD108" s="547"/>
      <c r="SME108" s="547"/>
      <c r="SMF108" s="547"/>
      <c r="SMG108" s="547"/>
      <c r="SMH108" s="547"/>
      <c r="SMI108" s="547"/>
      <c r="SMJ108" s="547"/>
      <c r="SMK108" s="548"/>
      <c r="SML108" s="547"/>
      <c r="SMM108" s="547"/>
      <c r="SMN108" s="547"/>
      <c r="SMO108" s="547"/>
      <c r="SMP108" s="547"/>
      <c r="SMQ108" s="547"/>
      <c r="SMR108" s="547"/>
      <c r="SMS108" s="547"/>
      <c r="SMT108" s="547"/>
      <c r="SMU108" s="547"/>
      <c r="SMV108" s="547"/>
      <c r="SMW108" s="547"/>
      <c r="SMX108" s="547"/>
      <c r="SMY108" s="547"/>
      <c r="SMZ108" s="547"/>
      <c r="SNA108" s="548"/>
      <c r="SNB108" s="547"/>
      <c r="SNC108" s="547"/>
      <c r="SND108" s="547"/>
      <c r="SNE108" s="547"/>
      <c r="SNF108" s="547"/>
      <c r="SNG108" s="547"/>
      <c r="SNH108" s="547"/>
      <c r="SNI108" s="547"/>
      <c r="SNJ108" s="547"/>
      <c r="SNK108" s="547"/>
      <c r="SNL108" s="547"/>
      <c r="SNM108" s="547"/>
      <c r="SNN108" s="547"/>
      <c r="SNO108" s="547"/>
      <c r="SNP108" s="547"/>
      <c r="SNQ108" s="548"/>
      <c r="SNR108" s="547"/>
      <c r="SNS108" s="547"/>
      <c r="SNT108" s="547"/>
      <c r="SNU108" s="547"/>
      <c r="SNV108" s="547"/>
      <c r="SNW108" s="547"/>
      <c r="SNX108" s="547"/>
      <c r="SNY108" s="547"/>
      <c r="SNZ108" s="547"/>
      <c r="SOA108" s="547"/>
      <c r="SOB108" s="547"/>
      <c r="SOC108" s="547"/>
      <c r="SOD108" s="547"/>
      <c r="SOE108" s="547"/>
      <c r="SOF108" s="547"/>
      <c r="SOG108" s="548"/>
      <c r="SOH108" s="547"/>
      <c r="SOI108" s="547"/>
      <c r="SOJ108" s="547"/>
      <c r="SOK108" s="547"/>
      <c r="SOL108" s="547"/>
      <c r="SOM108" s="547"/>
      <c r="SON108" s="547"/>
      <c r="SOO108" s="547"/>
      <c r="SOP108" s="547"/>
      <c r="SOQ108" s="547"/>
      <c r="SOR108" s="547"/>
      <c r="SOS108" s="547"/>
      <c r="SOT108" s="547"/>
      <c r="SOU108" s="547"/>
      <c r="SOV108" s="547"/>
      <c r="SOW108" s="548"/>
      <c r="SOX108" s="547"/>
      <c r="SOY108" s="547"/>
      <c r="SOZ108" s="547"/>
      <c r="SPA108" s="547"/>
      <c r="SPB108" s="547"/>
      <c r="SPC108" s="547"/>
      <c r="SPD108" s="547"/>
      <c r="SPE108" s="547"/>
      <c r="SPF108" s="547"/>
      <c r="SPG108" s="547"/>
      <c r="SPH108" s="547"/>
      <c r="SPI108" s="547"/>
      <c r="SPJ108" s="547"/>
      <c r="SPK108" s="547"/>
      <c r="SPL108" s="547"/>
      <c r="SPM108" s="548"/>
      <c r="SPN108" s="547"/>
      <c r="SPO108" s="547"/>
      <c r="SPP108" s="547"/>
      <c r="SPQ108" s="547"/>
      <c r="SPR108" s="547"/>
      <c r="SPS108" s="547"/>
      <c r="SPT108" s="547"/>
      <c r="SPU108" s="547"/>
      <c r="SPV108" s="547"/>
      <c r="SPW108" s="547"/>
      <c r="SPX108" s="547"/>
      <c r="SPY108" s="547"/>
      <c r="SPZ108" s="547"/>
      <c r="SQA108" s="547"/>
      <c r="SQB108" s="547"/>
      <c r="SQC108" s="548"/>
      <c r="SQD108" s="547"/>
      <c r="SQE108" s="547"/>
      <c r="SQF108" s="547"/>
      <c r="SQG108" s="547"/>
      <c r="SQH108" s="547"/>
      <c r="SQI108" s="547"/>
      <c r="SQJ108" s="547"/>
      <c r="SQK108" s="547"/>
      <c r="SQL108" s="547"/>
      <c r="SQM108" s="547"/>
      <c r="SQN108" s="547"/>
      <c r="SQO108" s="547"/>
      <c r="SQP108" s="547"/>
      <c r="SQQ108" s="547"/>
      <c r="SQR108" s="547"/>
      <c r="SQS108" s="548"/>
      <c r="SQT108" s="547"/>
      <c r="SQU108" s="547"/>
      <c r="SQV108" s="547"/>
      <c r="SQW108" s="547"/>
      <c r="SQX108" s="547"/>
      <c r="SQY108" s="547"/>
      <c r="SQZ108" s="547"/>
      <c r="SRA108" s="547"/>
      <c r="SRB108" s="547"/>
      <c r="SRC108" s="547"/>
      <c r="SRD108" s="547"/>
      <c r="SRE108" s="547"/>
      <c r="SRF108" s="547"/>
      <c r="SRG108" s="547"/>
      <c r="SRH108" s="547"/>
      <c r="SRI108" s="548"/>
      <c r="SRJ108" s="547"/>
      <c r="SRK108" s="547"/>
      <c r="SRL108" s="547"/>
      <c r="SRM108" s="547"/>
      <c r="SRN108" s="547"/>
      <c r="SRO108" s="547"/>
      <c r="SRP108" s="547"/>
      <c r="SRQ108" s="547"/>
      <c r="SRR108" s="547"/>
      <c r="SRS108" s="547"/>
      <c r="SRT108" s="547"/>
      <c r="SRU108" s="547"/>
      <c r="SRV108" s="547"/>
      <c r="SRW108" s="547"/>
      <c r="SRX108" s="547"/>
      <c r="SRY108" s="548"/>
      <c r="SRZ108" s="547"/>
      <c r="SSA108" s="547"/>
      <c r="SSB108" s="547"/>
      <c r="SSC108" s="547"/>
      <c r="SSD108" s="547"/>
      <c r="SSE108" s="547"/>
      <c r="SSF108" s="547"/>
      <c r="SSG108" s="547"/>
      <c r="SSH108" s="547"/>
      <c r="SSI108" s="547"/>
      <c r="SSJ108" s="547"/>
      <c r="SSK108" s="547"/>
      <c r="SSL108" s="547"/>
      <c r="SSM108" s="547"/>
      <c r="SSN108" s="547"/>
      <c r="SSO108" s="548"/>
      <c r="SSP108" s="547"/>
      <c r="SSQ108" s="547"/>
      <c r="SSR108" s="547"/>
      <c r="SSS108" s="547"/>
      <c r="SST108" s="547"/>
      <c r="SSU108" s="547"/>
      <c r="SSV108" s="547"/>
      <c r="SSW108" s="547"/>
      <c r="SSX108" s="547"/>
      <c r="SSY108" s="547"/>
      <c r="SSZ108" s="547"/>
      <c r="STA108" s="547"/>
      <c r="STB108" s="547"/>
      <c r="STC108" s="547"/>
      <c r="STD108" s="547"/>
      <c r="STE108" s="548"/>
      <c r="STF108" s="547"/>
      <c r="STG108" s="547"/>
      <c r="STH108" s="547"/>
      <c r="STI108" s="547"/>
      <c r="STJ108" s="547"/>
      <c r="STK108" s="547"/>
      <c r="STL108" s="547"/>
      <c r="STM108" s="547"/>
      <c r="STN108" s="547"/>
      <c r="STO108" s="547"/>
      <c r="STP108" s="547"/>
      <c r="STQ108" s="547"/>
      <c r="STR108" s="547"/>
      <c r="STS108" s="547"/>
      <c r="STT108" s="547"/>
      <c r="STU108" s="548"/>
      <c r="STV108" s="547"/>
      <c r="STW108" s="547"/>
      <c r="STX108" s="547"/>
      <c r="STY108" s="547"/>
      <c r="STZ108" s="547"/>
      <c r="SUA108" s="547"/>
      <c r="SUB108" s="547"/>
      <c r="SUC108" s="547"/>
      <c r="SUD108" s="547"/>
      <c r="SUE108" s="547"/>
      <c r="SUF108" s="547"/>
      <c r="SUG108" s="547"/>
      <c r="SUH108" s="547"/>
      <c r="SUI108" s="547"/>
      <c r="SUJ108" s="547"/>
      <c r="SUK108" s="548"/>
      <c r="SUL108" s="547"/>
      <c r="SUM108" s="547"/>
      <c r="SUN108" s="547"/>
      <c r="SUO108" s="547"/>
      <c r="SUP108" s="547"/>
      <c r="SUQ108" s="547"/>
      <c r="SUR108" s="547"/>
      <c r="SUS108" s="547"/>
      <c r="SUT108" s="547"/>
      <c r="SUU108" s="547"/>
      <c r="SUV108" s="547"/>
      <c r="SUW108" s="547"/>
      <c r="SUX108" s="547"/>
      <c r="SUY108" s="547"/>
      <c r="SUZ108" s="547"/>
      <c r="SVA108" s="548"/>
      <c r="SVB108" s="547"/>
      <c r="SVC108" s="547"/>
      <c r="SVD108" s="547"/>
      <c r="SVE108" s="547"/>
      <c r="SVF108" s="547"/>
      <c r="SVG108" s="547"/>
      <c r="SVH108" s="547"/>
      <c r="SVI108" s="547"/>
      <c r="SVJ108" s="547"/>
      <c r="SVK108" s="547"/>
      <c r="SVL108" s="547"/>
      <c r="SVM108" s="547"/>
      <c r="SVN108" s="547"/>
      <c r="SVO108" s="547"/>
      <c r="SVP108" s="547"/>
      <c r="SVQ108" s="548"/>
      <c r="SVR108" s="547"/>
      <c r="SVS108" s="547"/>
      <c r="SVT108" s="547"/>
      <c r="SVU108" s="547"/>
      <c r="SVV108" s="547"/>
      <c r="SVW108" s="547"/>
      <c r="SVX108" s="547"/>
      <c r="SVY108" s="547"/>
      <c r="SVZ108" s="547"/>
      <c r="SWA108" s="547"/>
      <c r="SWB108" s="547"/>
      <c r="SWC108" s="547"/>
      <c r="SWD108" s="547"/>
      <c r="SWE108" s="547"/>
      <c r="SWF108" s="547"/>
      <c r="SWG108" s="548"/>
      <c r="SWH108" s="547"/>
      <c r="SWI108" s="547"/>
      <c r="SWJ108" s="547"/>
      <c r="SWK108" s="547"/>
      <c r="SWL108" s="547"/>
      <c r="SWM108" s="547"/>
      <c r="SWN108" s="547"/>
      <c r="SWO108" s="547"/>
      <c r="SWP108" s="547"/>
      <c r="SWQ108" s="547"/>
      <c r="SWR108" s="547"/>
      <c r="SWS108" s="547"/>
      <c r="SWT108" s="547"/>
      <c r="SWU108" s="547"/>
      <c r="SWV108" s="547"/>
      <c r="SWW108" s="548"/>
      <c r="SWX108" s="547"/>
      <c r="SWY108" s="547"/>
      <c r="SWZ108" s="547"/>
      <c r="SXA108" s="547"/>
      <c r="SXB108" s="547"/>
      <c r="SXC108" s="547"/>
      <c r="SXD108" s="547"/>
      <c r="SXE108" s="547"/>
      <c r="SXF108" s="547"/>
      <c r="SXG108" s="547"/>
      <c r="SXH108" s="547"/>
      <c r="SXI108" s="547"/>
      <c r="SXJ108" s="547"/>
      <c r="SXK108" s="547"/>
      <c r="SXL108" s="547"/>
      <c r="SXM108" s="548"/>
      <c r="SXN108" s="547"/>
      <c r="SXO108" s="547"/>
      <c r="SXP108" s="547"/>
      <c r="SXQ108" s="547"/>
      <c r="SXR108" s="547"/>
      <c r="SXS108" s="547"/>
      <c r="SXT108" s="547"/>
      <c r="SXU108" s="547"/>
      <c r="SXV108" s="547"/>
      <c r="SXW108" s="547"/>
      <c r="SXX108" s="547"/>
      <c r="SXY108" s="547"/>
      <c r="SXZ108" s="547"/>
      <c r="SYA108" s="547"/>
      <c r="SYB108" s="547"/>
      <c r="SYC108" s="548"/>
      <c r="SYD108" s="547"/>
      <c r="SYE108" s="547"/>
      <c r="SYF108" s="547"/>
      <c r="SYG108" s="547"/>
      <c r="SYH108" s="547"/>
      <c r="SYI108" s="547"/>
      <c r="SYJ108" s="547"/>
      <c r="SYK108" s="547"/>
      <c r="SYL108" s="547"/>
      <c r="SYM108" s="547"/>
      <c r="SYN108" s="547"/>
      <c r="SYO108" s="547"/>
      <c r="SYP108" s="547"/>
      <c r="SYQ108" s="547"/>
      <c r="SYR108" s="547"/>
      <c r="SYS108" s="548"/>
      <c r="SYT108" s="547"/>
      <c r="SYU108" s="547"/>
      <c r="SYV108" s="547"/>
      <c r="SYW108" s="547"/>
      <c r="SYX108" s="547"/>
      <c r="SYY108" s="547"/>
      <c r="SYZ108" s="547"/>
      <c r="SZA108" s="547"/>
      <c r="SZB108" s="547"/>
      <c r="SZC108" s="547"/>
      <c r="SZD108" s="547"/>
      <c r="SZE108" s="547"/>
      <c r="SZF108" s="547"/>
      <c r="SZG108" s="547"/>
      <c r="SZH108" s="547"/>
      <c r="SZI108" s="548"/>
      <c r="SZJ108" s="547"/>
      <c r="SZK108" s="547"/>
      <c r="SZL108" s="547"/>
      <c r="SZM108" s="547"/>
      <c r="SZN108" s="547"/>
      <c r="SZO108" s="547"/>
      <c r="SZP108" s="547"/>
      <c r="SZQ108" s="547"/>
      <c r="SZR108" s="547"/>
      <c r="SZS108" s="547"/>
      <c r="SZT108" s="547"/>
      <c r="SZU108" s="547"/>
      <c r="SZV108" s="547"/>
      <c r="SZW108" s="547"/>
      <c r="SZX108" s="547"/>
      <c r="SZY108" s="548"/>
      <c r="SZZ108" s="547"/>
      <c r="TAA108" s="547"/>
      <c r="TAB108" s="547"/>
      <c r="TAC108" s="547"/>
      <c r="TAD108" s="547"/>
      <c r="TAE108" s="547"/>
      <c r="TAF108" s="547"/>
      <c r="TAG108" s="547"/>
      <c r="TAH108" s="547"/>
      <c r="TAI108" s="547"/>
      <c r="TAJ108" s="547"/>
      <c r="TAK108" s="547"/>
      <c r="TAL108" s="547"/>
      <c r="TAM108" s="547"/>
      <c r="TAN108" s="547"/>
      <c r="TAO108" s="548"/>
      <c r="TAP108" s="547"/>
      <c r="TAQ108" s="547"/>
      <c r="TAR108" s="547"/>
      <c r="TAS108" s="547"/>
      <c r="TAT108" s="547"/>
      <c r="TAU108" s="547"/>
      <c r="TAV108" s="547"/>
      <c r="TAW108" s="547"/>
      <c r="TAX108" s="547"/>
      <c r="TAY108" s="547"/>
      <c r="TAZ108" s="547"/>
      <c r="TBA108" s="547"/>
      <c r="TBB108" s="547"/>
      <c r="TBC108" s="547"/>
      <c r="TBD108" s="547"/>
      <c r="TBE108" s="548"/>
      <c r="TBF108" s="547"/>
      <c r="TBG108" s="547"/>
      <c r="TBH108" s="547"/>
      <c r="TBI108" s="547"/>
      <c r="TBJ108" s="547"/>
      <c r="TBK108" s="547"/>
      <c r="TBL108" s="547"/>
      <c r="TBM108" s="547"/>
      <c r="TBN108" s="547"/>
      <c r="TBO108" s="547"/>
      <c r="TBP108" s="547"/>
      <c r="TBQ108" s="547"/>
      <c r="TBR108" s="547"/>
      <c r="TBS108" s="547"/>
      <c r="TBT108" s="547"/>
      <c r="TBU108" s="548"/>
      <c r="TBV108" s="547"/>
      <c r="TBW108" s="547"/>
      <c r="TBX108" s="547"/>
      <c r="TBY108" s="547"/>
      <c r="TBZ108" s="547"/>
      <c r="TCA108" s="547"/>
      <c r="TCB108" s="547"/>
      <c r="TCC108" s="547"/>
      <c r="TCD108" s="547"/>
      <c r="TCE108" s="547"/>
      <c r="TCF108" s="547"/>
      <c r="TCG108" s="547"/>
      <c r="TCH108" s="547"/>
      <c r="TCI108" s="547"/>
      <c r="TCJ108" s="547"/>
      <c r="TCK108" s="548"/>
      <c r="TCL108" s="547"/>
      <c r="TCM108" s="547"/>
      <c r="TCN108" s="547"/>
      <c r="TCO108" s="547"/>
      <c r="TCP108" s="547"/>
      <c r="TCQ108" s="547"/>
      <c r="TCR108" s="547"/>
      <c r="TCS108" s="547"/>
      <c r="TCT108" s="547"/>
      <c r="TCU108" s="547"/>
      <c r="TCV108" s="547"/>
      <c r="TCW108" s="547"/>
      <c r="TCX108" s="547"/>
      <c r="TCY108" s="547"/>
      <c r="TCZ108" s="547"/>
      <c r="TDA108" s="548"/>
      <c r="TDB108" s="547"/>
      <c r="TDC108" s="547"/>
      <c r="TDD108" s="547"/>
      <c r="TDE108" s="547"/>
      <c r="TDF108" s="547"/>
      <c r="TDG108" s="547"/>
      <c r="TDH108" s="547"/>
      <c r="TDI108" s="547"/>
      <c r="TDJ108" s="547"/>
      <c r="TDK108" s="547"/>
      <c r="TDL108" s="547"/>
      <c r="TDM108" s="547"/>
      <c r="TDN108" s="547"/>
      <c r="TDO108" s="547"/>
      <c r="TDP108" s="547"/>
      <c r="TDQ108" s="548"/>
      <c r="TDR108" s="547"/>
      <c r="TDS108" s="547"/>
      <c r="TDT108" s="547"/>
      <c r="TDU108" s="547"/>
      <c r="TDV108" s="547"/>
      <c r="TDW108" s="547"/>
      <c r="TDX108" s="547"/>
      <c r="TDY108" s="547"/>
      <c r="TDZ108" s="547"/>
      <c r="TEA108" s="547"/>
      <c r="TEB108" s="547"/>
      <c r="TEC108" s="547"/>
      <c r="TED108" s="547"/>
      <c r="TEE108" s="547"/>
      <c r="TEF108" s="547"/>
      <c r="TEG108" s="548"/>
      <c r="TEH108" s="547"/>
      <c r="TEI108" s="547"/>
      <c r="TEJ108" s="547"/>
      <c r="TEK108" s="547"/>
      <c r="TEL108" s="547"/>
      <c r="TEM108" s="547"/>
      <c r="TEN108" s="547"/>
      <c r="TEO108" s="547"/>
      <c r="TEP108" s="547"/>
      <c r="TEQ108" s="547"/>
      <c r="TER108" s="547"/>
      <c r="TES108" s="547"/>
      <c r="TET108" s="547"/>
      <c r="TEU108" s="547"/>
      <c r="TEV108" s="547"/>
      <c r="TEW108" s="548"/>
      <c r="TEX108" s="547"/>
      <c r="TEY108" s="547"/>
      <c r="TEZ108" s="547"/>
      <c r="TFA108" s="547"/>
      <c r="TFB108" s="547"/>
      <c r="TFC108" s="547"/>
      <c r="TFD108" s="547"/>
      <c r="TFE108" s="547"/>
      <c r="TFF108" s="547"/>
      <c r="TFG108" s="547"/>
      <c r="TFH108" s="547"/>
      <c r="TFI108" s="547"/>
      <c r="TFJ108" s="547"/>
      <c r="TFK108" s="547"/>
      <c r="TFL108" s="547"/>
      <c r="TFM108" s="548"/>
      <c r="TFN108" s="547"/>
      <c r="TFO108" s="547"/>
      <c r="TFP108" s="547"/>
      <c r="TFQ108" s="547"/>
      <c r="TFR108" s="547"/>
      <c r="TFS108" s="547"/>
      <c r="TFT108" s="547"/>
      <c r="TFU108" s="547"/>
      <c r="TFV108" s="547"/>
      <c r="TFW108" s="547"/>
      <c r="TFX108" s="547"/>
      <c r="TFY108" s="547"/>
      <c r="TFZ108" s="547"/>
      <c r="TGA108" s="547"/>
      <c r="TGB108" s="547"/>
      <c r="TGC108" s="548"/>
      <c r="TGD108" s="547"/>
      <c r="TGE108" s="547"/>
      <c r="TGF108" s="547"/>
      <c r="TGG108" s="547"/>
      <c r="TGH108" s="547"/>
      <c r="TGI108" s="547"/>
      <c r="TGJ108" s="547"/>
      <c r="TGK108" s="547"/>
      <c r="TGL108" s="547"/>
      <c r="TGM108" s="547"/>
      <c r="TGN108" s="547"/>
      <c r="TGO108" s="547"/>
      <c r="TGP108" s="547"/>
      <c r="TGQ108" s="547"/>
      <c r="TGR108" s="547"/>
      <c r="TGS108" s="548"/>
      <c r="TGT108" s="547"/>
      <c r="TGU108" s="547"/>
      <c r="TGV108" s="547"/>
      <c r="TGW108" s="547"/>
      <c r="TGX108" s="547"/>
      <c r="TGY108" s="547"/>
      <c r="TGZ108" s="547"/>
      <c r="THA108" s="547"/>
      <c r="THB108" s="547"/>
      <c r="THC108" s="547"/>
      <c r="THD108" s="547"/>
      <c r="THE108" s="547"/>
      <c r="THF108" s="547"/>
      <c r="THG108" s="547"/>
      <c r="THH108" s="547"/>
      <c r="THI108" s="548"/>
      <c r="THJ108" s="547"/>
      <c r="THK108" s="547"/>
      <c r="THL108" s="547"/>
      <c r="THM108" s="547"/>
      <c r="THN108" s="547"/>
      <c r="THO108" s="547"/>
      <c r="THP108" s="547"/>
      <c r="THQ108" s="547"/>
      <c r="THR108" s="547"/>
      <c r="THS108" s="547"/>
      <c r="THT108" s="547"/>
      <c r="THU108" s="547"/>
      <c r="THV108" s="547"/>
      <c r="THW108" s="547"/>
      <c r="THX108" s="547"/>
      <c r="THY108" s="548"/>
      <c r="THZ108" s="547"/>
      <c r="TIA108" s="547"/>
      <c r="TIB108" s="547"/>
      <c r="TIC108" s="547"/>
      <c r="TID108" s="547"/>
      <c r="TIE108" s="547"/>
      <c r="TIF108" s="547"/>
      <c r="TIG108" s="547"/>
      <c r="TIH108" s="547"/>
      <c r="TII108" s="547"/>
      <c r="TIJ108" s="547"/>
      <c r="TIK108" s="547"/>
      <c r="TIL108" s="547"/>
      <c r="TIM108" s="547"/>
      <c r="TIN108" s="547"/>
      <c r="TIO108" s="548"/>
      <c r="TIP108" s="547"/>
      <c r="TIQ108" s="547"/>
      <c r="TIR108" s="547"/>
      <c r="TIS108" s="547"/>
      <c r="TIT108" s="547"/>
      <c r="TIU108" s="547"/>
      <c r="TIV108" s="547"/>
      <c r="TIW108" s="547"/>
      <c r="TIX108" s="547"/>
      <c r="TIY108" s="547"/>
      <c r="TIZ108" s="547"/>
      <c r="TJA108" s="547"/>
      <c r="TJB108" s="547"/>
      <c r="TJC108" s="547"/>
      <c r="TJD108" s="547"/>
      <c r="TJE108" s="548"/>
      <c r="TJF108" s="547"/>
      <c r="TJG108" s="547"/>
      <c r="TJH108" s="547"/>
      <c r="TJI108" s="547"/>
      <c r="TJJ108" s="547"/>
      <c r="TJK108" s="547"/>
      <c r="TJL108" s="547"/>
      <c r="TJM108" s="547"/>
      <c r="TJN108" s="547"/>
      <c r="TJO108" s="547"/>
      <c r="TJP108" s="547"/>
      <c r="TJQ108" s="547"/>
      <c r="TJR108" s="547"/>
      <c r="TJS108" s="547"/>
      <c r="TJT108" s="547"/>
      <c r="TJU108" s="548"/>
      <c r="TJV108" s="547"/>
      <c r="TJW108" s="547"/>
      <c r="TJX108" s="547"/>
      <c r="TJY108" s="547"/>
      <c r="TJZ108" s="547"/>
      <c r="TKA108" s="547"/>
      <c r="TKB108" s="547"/>
      <c r="TKC108" s="547"/>
      <c r="TKD108" s="547"/>
      <c r="TKE108" s="547"/>
      <c r="TKF108" s="547"/>
      <c r="TKG108" s="547"/>
      <c r="TKH108" s="547"/>
      <c r="TKI108" s="547"/>
      <c r="TKJ108" s="547"/>
      <c r="TKK108" s="548"/>
      <c r="TKL108" s="547"/>
      <c r="TKM108" s="547"/>
      <c r="TKN108" s="547"/>
      <c r="TKO108" s="547"/>
      <c r="TKP108" s="547"/>
      <c r="TKQ108" s="547"/>
      <c r="TKR108" s="547"/>
      <c r="TKS108" s="547"/>
      <c r="TKT108" s="547"/>
      <c r="TKU108" s="547"/>
      <c r="TKV108" s="547"/>
      <c r="TKW108" s="547"/>
      <c r="TKX108" s="547"/>
      <c r="TKY108" s="547"/>
      <c r="TKZ108" s="547"/>
      <c r="TLA108" s="548"/>
      <c r="TLB108" s="547"/>
      <c r="TLC108" s="547"/>
      <c r="TLD108" s="547"/>
      <c r="TLE108" s="547"/>
      <c r="TLF108" s="547"/>
      <c r="TLG108" s="547"/>
      <c r="TLH108" s="547"/>
      <c r="TLI108" s="547"/>
      <c r="TLJ108" s="547"/>
      <c r="TLK108" s="547"/>
      <c r="TLL108" s="547"/>
      <c r="TLM108" s="547"/>
      <c r="TLN108" s="547"/>
      <c r="TLO108" s="547"/>
      <c r="TLP108" s="547"/>
      <c r="TLQ108" s="548"/>
      <c r="TLR108" s="547"/>
      <c r="TLS108" s="547"/>
      <c r="TLT108" s="547"/>
      <c r="TLU108" s="547"/>
      <c r="TLV108" s="547"/>
      <c r="TLW108" s="547"/>
      <c r="TLX108" s="547"/>
      <c r="TLY108" s="547"/>
      <c r="TLZ108" s="547"/>
      <c r="TMA108" s="547"/>
      <c r="TMB108" s="547"/>
      <c r="TMC108" s="547"/>
      <c r="TMD108" s="547"/>
      <c r="TME108" s="547"/>
      <c r="TMF108" s="547"/>
      <c r="TMG108" s="548"/>
      <c r="TMH108" s="547"/>
      <c r="TMI108" s="547"/>
      <c r="TMJ108" s="547"/>
      <c r="TMK108" s="547"/>
      <c r="TML108" s="547"/>
      <c r="TMM108" s="547"/>
      <c r="TMN108" s="547"/>
      <c r="TMO108" s="547"/>
      <c r="TMP108" s="547"/>
      <c r="TMQ108" s="547"/>
      <c r="TMR108" s="547"/>
      <c r="TMS108" s="547"/>
      <c r="TMT108" s="547"/>
      <c r="TMU108" s="547"/>
      <c r="TMV108" s="547"/>
      <c r="TMW108" s="548"/>
      <c r="TMX108" s="547"/>
      <c r="TMY108" s="547"/>
      <c r="TMZ108" s="547"/>
      <c r="TNA108" s="547"/>
      <c r="TNB108" s="547"/>
      <c r="TNC108" s="547"/>
      <c r="TND108" s="547"/>
      <c r="TNE108" s="547"/>
      <c r="TNF108" s="547"/>
      <c r="TNG108" s="547"/>
      <c r="TNH108" s="547"/>
      <c r="TNI108" s="547"/>
      <c r="TNJ108" s="547"/>
      <c r="TNK108" s="547"/>
      <c r="TNL108" s="547"/>
      <c r="TNM108" s="548"/>
      <c r="TNN108" s="547"/>
      <c r="TNO108" s="547"/>
      <c r="TNP108" s="547"/>
      <c r="TNQ108" s="547"/>
      <c r="TNR108" s="547"/>
      <c r="TNS108" s="547"/>
      <c r="TNT108" s="547"/>
      <c r="TNU108" s="547"/>
      <c r="TNV108" s="547"/>
      <c r="TNW108" s="547"/>
      <c r="TNX108" s="547"/>
      <c r="TNY108" s="547"/>
      <c r="TNZ108" s="547"/>
      <c r="TOA108" s="547"/>
      <c r="TOB108" s="547"/>
      <c r="TOC108" s="548"/>
      <c r="TOD108" s="547"/>
      <c r="TOE108" s="547"/>
      <c r="TOF108" s="547"/>
      <c r="TOG108" s="547"/>
      <c r="TOH108" s="547"/>
      <c r="TOI108" s="547"/>
      <c r="TOJ108" s="547"/>
      <c r="TOK108" s="547"/>
      <c r="TOL108" s="547"/>
      <c r="TOM108" s="547"/>
      <c r="TON108" s="547"/>
      <c r="TOO108" s="547"/>
      <c r="TOP108" s="547"/>
      <c r="TOQ108" s="547"/>
      <c r="TOR108" s="547"/>
      <c r="TOS108" s="548"/>
      <c r="TOT108" s="547"/>
      <c r="TOU108" s="547"/>
      <c r="TOV108" s="547"/>
      <c r="TOW108" s="547"/>
      <c r="TOX108" s="547"/>
      <c r="TOY108" s="547"/>
      <c r="TOZ108" s="547"/>
      <c r="TPA108" s="547"/>
      <c r="TPB108" s="547"/>
      <c r="TPC108" s="547"/>
      <c r="TPD108" s="547"/>
      <c r="TPE108" s="547"/>
      <c r="TPF108" s="547"/>
      <c r="TPG108" s="547"/>
      <c r="TPH108" s="547"/>
      <c r="TPI108" s="548"/>
      <c r="TPJ108" s="547"/>
      <c r="TPK108" s="547"/>
      <c r="TPL108" s="547"/>
      <c r="TPM108" s="547"/>
      <c r="TPN108" s="547"/>
      <c r="TPO108" s="547"/>
      <c r="TPP108" s="547"/>
      <c r="TPQ108" s="547"/>
      <c r="TPR108" s="547"/>
      <c r="TPS108" s="547"/>
      <c r="TPT108" s="547"/>
      <c r="TPU108" s="547"/>
      <c r="TPV108" s="547"/>
      <c r="TPW108" s="547"/>
      <c r="TPX108" s="547"/>
      <c r="TPY108" s="548"/>
      <c r="TPZ108" s="547"/>
      <c r="TQA108" s="547"/>
      <c r="TQB108" s="547"/>
      <c r="TQC108" s="547"/>
      <c r="TQD108" s="547"/>
      <c r="TQE108" s="547"/>
      <c r="TQF108" s="547"/>
      <c r="TQG108" s="547"/>
      <c r="TQH108" s="547"/>
      <c r="TQI108" s="547"/>
      <c r="TQJ108" s="547"/>
      <c r="TQK108" s="547"/>
      <c r="TQL108" s="547"/>
      <c r="TQM108" s="547"/>
      <c r="TQN108" s="547"/>
      <c r="TQO108" s="548"/>
      <c r="TQP108" s="547"/>
      <c r="TQQ108" s="547"/>
      <c r="TQR108" s="547"/>
      <c r="TQS108" s="547"/>
      <c r="TQT108" s="547"/>
      <c r="TQU108" s="547"/>
      <c r="TQV108" s="547"/>
      <c r="TQW108" s="547"/>
      <c r="TQX108" s="547"/>
      <c r="TQY108" s="547"/>
      <c r="TQZ108" s="547"/>
      <c r="TRA108" s="547"/>
      <c r="TRB108" s="547"/>
      <c r="TRC108" s="547"/>
      <c r="TRD108" s="547"/>
      <c r="TRE108" s="548"/>
      <c r="TRF108" s="547"/>
      <c r="TRG108" s="547"/>
      <c r="TRH108" s="547"/>
      <c r="TRI108" s="547"/>
      <c r="TRJ108" s="547"/>
      <c r="TRK108" s="547"/>
      <c r="TRL108" s="547"/>
      <c r="TRM108" s="547"/>
      <c r="TRN108" s="547"/>
      <c r="TRO108" s="547"/>
      <c r="TRP108" s="547"/>
      <c r="TRQ108" s="547"/>
      <c r="TRR108" s="547"/>
      <c r="TRS108" s="547"/>
      <c r="TRT108" s="547"/>
      <c r="TRU108" s="548"/>
      <c r="TRV108" s="547"/>
      <c r="TRW108" s="547"/>
      <c r="TRX108" s="547"/>
      <c r="TRY108" s="547"/>
      <c r="TRZ108" s="547"/>
      <c r="TSA108" s="547"/>
      <c r="TSB108" s="547"/>
      <c r="TSC108" s="547"/>
      <c r="TSD108" s="547"/>
      <c r="TSE108" s="547"/>
      <c r="TSF108" s="547"/>
      <c r="TSG108" s="547"/>
      <c r="TSH108" s="547"/>
      <c r="TSI108" s="547"/>
      <c r="TSJ108" s="547"/>
      <c r="TSK108" s="548"/>
      <c r="TSL108" s="547"/>
      <c r="TSM108" s="547"/>
      <c r="TSN108" s="547"/>
      <c r="TSO108" s="547"/>
      <c r="TSP108" s="547"/>
      <c r="TSQ108" s="547"/>
      <c r="TSR108" s="547"/>
      <c r="TSS108" s="547"/>
      <c r="TST108" s="547"/>
      <c r="TSU108" s="547"/>
      <c r="TSV108" s="547"/>
      <c r="TSW108" s="547"/>
      <c r="TSX108" s="547"/>
      <c r="TSY108" s="547"/>
      <c r="TSZ108" s="547"/>
      <c r="TTA108" s="548"/>
      <c r="TTB108" s="547"/>
      <c r="TTC108" s="547"/>
      <c r="TTD108" s="547"/>
      <c r="TTE108" s="547"/>
      <c r="TTF108" s="547"/>
      <c r="TTG108" s="547"/>
      <c r="TTH108" s="547"/>
      <c r="TTI108" s="547"/>
      <c r="TTJ108" s="547"/>
      <c r="TTK108" s="547"/>
      <c r="TTL108" s="547"/>
      <c r="TTM108" s="547"/>
      <c r="TTN108" s="547"/>
      <c r="TTO108" s="547"/>
      <c r="TTP108" s="547"/>
      <c r="TTQ108" s="548"/>
      <c r="TTR108" s="547"/>
      <c r="TTS108" s="547"/>
      <c r="TTT108" s="547"/>
      <c r="TTU108" s="547"/>
      <c r="TTV108" s="547"/>
      <c r="TTW108" s="547"/>
      <c r="TTX108" s="547"/>
      <c r="TTY108" s="547"/>
      <c r="TTZ108" s="547"/>
      <c r="TUA108" s="547"/>
      <c r="TUB108" s="547"/>
      <c r="TUC108" s="547"/>
      <c r="TUD108" s="547"/>
      <c r="TUE108" s="547"/>
      <c r="TUF108" s="547"/>
      <c r="TUG108" s="548"/>
      <c r="TUH108" s="547"/>
      <c r="TUI108" s="547"/>
      <c r="TUJ108" s="547"/>
      <c r="TUK108" s="547"/>
      <c r="TUL108" s="547"/>
      <c r="TUM108" s="547"/>
      <c r="TUN108" s="547"/>
      <c r="TUO108" s="547"/>
      <c r="TUP108" s="547"/>
      <c r="TUQ108" s="547"/>
      <c r="TUR108" s="547"/>
      <c r="TUS108" s="547"/>
      <c r="TUT108" s="547"/>
      <c r="TUU108" s="547"/>
      <c r="TUV108" s="547"/>
      <c r="TUW108" s="548"/>
      <c r="TUX108" s="547"/>
      <c r="TUY108" s="547"/>
      <c r="TUZ108" s="547"/>
      <c r="TVA108" s="547"/>
      <c r="TVB108" s="547"/>
      <c r="TVC108" s="547"/>
      <c r="TVD108" s="547"/>
      <c r="TVE108" s="547"/>
      <c r="TVF108" s="547"/>
      <c r="TVG108" s="547"/>
      <c r="TVH108" s="547"/>
      <c r="TVI108" s="547"/>
      <c r="TVJ108" s="547"/>
      <c r="TVK108" s="547"/>
      <c r="TVL108" s="547"/>
      <c r="TVM108" s="548"/>
      <c r="TVN108" s="547"/>
      <c r="TVO108" s="547"/>
      <c r="TVP108" s="547"/>
      <c r="TVQ108" s="547"/>
      <c r="TVR108" s="547"/>
      <c r="TVS108" s="547"/>
      <c r="TVT108" s="547"/>
      <c r="TVU108" s="547"/>
      <c r="TVV108" s="547"/>
      <c r="TVW108" s="547"/>
      <c r="TVX108" s="547"/>
      <c r="TVY108" s="547"/>
      <c r="TVZ108" s="547"/>
      <c r="TWA108" s="547"/>
      <c r="TWB108" s="547"/>
      <c r="TWC108" s="548"/>
      <c r="TWD108" s="547"/>
      <c r="TWE108" s="547"/>
      <c r="TWF108" s="547"/>
      <c r="TWG108" s="547"/>
      <c r="TWH108" s="547"/>
      <c r="TWI108" s="547"/>
      <c r="TWJ108" s="547"/>
      <c r="TWK108" s="547"/>
      <c r="TWL108" s="547"/>
      <c r="TWM108" s="547"/>
      <c r="TWN108" s="547"/>
      <c r="TWO108" s="547"/>
      <c r="TWP108" s="547"/>
      <c r="TWQ108" s="547"/>
      <c r="TWR108" s="547"/>
      <c r="TWS108" s="548"/>
      <c r="TWT108" s="547"/>
      <c r="TWU108" s="547"/>
      <c r="TWV108" s="547"/>
      <c r="TWW108" s="547"/>
      <c r="TWX108" s="547"/>
      <c r="TWY108" s="547"/>
      <c r="TWZ108" s="547"/>
      <c r="TXA108" s="547"/>
      <c r="TXB108" s="547"/>
      <c r="TXC108" s="547"/>
      <c r="TXD108" s="547"/>
      <c r="TXE108" s="547"/>
      <c r="TXF108" s="547"/>
      <c r="TXG108" s="547"/>
      <c r="TXH108" s="547"/>
      <c r="TXI108" s="548"/>
      <c r="TXJ108" s="547"/>
      <c r="TXK108" s="547"/>
      <c r="TXL108" s="547"/>
      <c r="TXM108" s="547"/>
      <c r="TXN108" s="547"/>
      <c r="TXO108" s="547"/>
      <c r="TXP108" s="547"/>
      <c r="TXQ108" s="547"/>
      <c r="TXR108" s="547"/>
      <c r="TXS108" s="547"/>
      <c r="TXT108" s="547"/>
      <c r="TXU108" s="547"/>
      <c r="TXV108" s="547"/>
      <c r="TXW108" s="547"/>
      <c r="TXX108" s="547"/>
      <c r="TXY108" s="548"/>
      <c r="TXZ108" s="547"/>
      <c r="TYA108" s="547"/>
      <c r="TYB108" s="547"/>
      <c r="TYC108" s="547"/>
      <c r="TYD108" s="547"/>
      <c r="TYE108" s="547"/>
      <c r="TYF108" s="547"/>
      <c r="TYG108" s="547"/>
      <c r="TYH108" s="547"/>
      <c r="TYI108" s="547"/>
      <c r="TYJ108" s="547"/>
      <c r="TYK108" s="547"/>
      <c r="TYL108" s="547"/>
      <c r="TYM108" s="547"/>
      <c r="TYN108" s="547"/>
      <c r="TYO108" s="548"/>
      <c r="TYP108" s="547"/>
      <c r="TYQ108" s="547"/>
      <c r="TYR108" s="547"/>
      <c r="TYS108" s="547"/>
      <c r="TYT108" s="547"/>
      <c r="TYU108" s="547"/>
      <c r="TYV108" s="547"/>
      <c r="TYW108" s="547"/>
      <c r="TYX108" s="547"/>
      <c r="TYY108" s="547"/>
      <c r="TYZ108" s="547"/>
      <c r="TZA108" s="547"/>
      <c r="TZB108" s="547"/>
      <c r="TZC108" s="547"/>
      <c r="TZD108" s="547"/>
      <c r="TZE108" s="548"/>
      <c r="TZF108" s="547"/>
      <c r="TZG108" s="547"/>
      <c r="TZH108" s="547"/>
      <c r="TZI108" s="547"/>
      <c r="TZJ108" s="547"/>
      <c r="TZK108" s="547"/>
      <c r="TZL108" s="547"/>
      <c r="TZM108" s="547"/>
      <c r="TZN108" s="547"/>
      <c r="TZO108" s="547"/>
      <c r="TZP108" s="547"/>
      <c r="TZQ108" s="547"/>
      <c r="TZR108" s="547"/>
      <c r="TZS108" s="547"/>
      <c r="TZT108" s="547"/>
      <c r="TZU108" s="548"/>
      <c r="TZV108" s="547"/>
      <c r="TZW108" s="547"/>
      <c r="TZX108" s="547"/>
      <c r="TZY108" s="547"/>
      <c r="TZZ108" s="547"/>
      <c r="UAA108" s="547"/>
      <c r="UAB108" s="547"/>
      <c r="UAC108" s="547"/>
      <c r="UAD108" s="547"/>
      <c r="UAE108" s="547"/>
      <c r="UAF108" s="547"/>
      <c r="UAG108" s="547"/>
      <c r="UAH108" s="547"/>
      <c r="UAI108" s="547"/>
      <c r="UAJ108" s="547"/>
      <c r="UAK108" s="548"/>
      <c r="UAL108" s="547"/>
      <c r="UAM108" s="547"/>
      <c r="UAN108" s="547"/>
      <c r="UAO108" s="547"/>
      <c r="UAP108" s="547"/>
      <c r="UAQ108" s="547"/>
      <c r="UAR108" s="547"/>
      <c r="UAS108" s="547"/>
      <c r="UAT108" s="547"/>
      <c r="UAU108" s="547"/>
      <c r="UAV108" s="547"/>
      <c r="UAW108" s="547"/>
      <c r="UAX108" s="547"/>
      <c r="UAY108" s="547"/>
      <c r="UAZ108" s="547"/>
      <c r="UBA108" s="548"/>
      <c r="UBB108" s="547"/>
      <c r="UBC108" s="547"/>
      <c r="UBD108" s="547"/>
      <c r="UBE108" s="547"/>
      <c r="UBF108" s="547"/>
      <c r="UBG108" s="547"/>
      <c r="UBH108" s="547"/>
      <c r="UBI108" s="547"/>
      <c r="UBJ108" s="547"/>
      <c r="UBK108" s="547"/>
      <c r="UBL108" s="547"/>
      <c r="UBM108" s="547"/>
      <c r="UBN108" s="547"/>
      <c r="UBO108" s="547"/>
      <c r="UBP108" s="547"/>
      <c r="UBQ108" s="548"/>
      <c r="UBR108" s="547"/>
      <c r="UBS108" s="547"/>
      <c r="UBT108" s="547"/>
      <c r="UBU108" s="547"/>
      <c r="UBV108" s="547"/>
      <c r="UBW108" s="547"/>
      <c r="UBX108" s="547"/>
      <c r="UBY108" s="547"/>
      <c r="UBZ108" s="547"/>
      <c r="UCA108" s="547"/>
      <c r="UCB108" s="547"/>
      <c r="UCC108" s="547"/>
      <c r="UCD108" s="547"/>
      <c r="UCE108" s="547"/>
      <c r="UCF108" s="547"/>
      <c r="UCG108" s="548"/>
      <c r="UCH108" s="547"/>
      <c r="UCI108" s="547"/>
      <c r="UCJ108" s="547"/>
      <c r="UCK108" s="547"/>
      <c r="UCL108" s="547"/>
      <c r="UCM108" s="547"/>
      <c r="UCN108" s="547"/>
      <c r="UCO108" s="547"/>
      <c r="UCP108" s="547"/>
      <c r="UCQ108" s="547"/>
      <c r="UCR108" s="547"/>
      <c r="UCS108" s="547"/>
      <c r="UCT108" s="547"/>
      <c r="UCU108" s="547"/>
      <c r="UCV108" s="547"/>
      <c r="UCW108" s="548"/>
      <c r="UCX108" s="547"/>
      <c r="UCY108" s="547"/>
      <c r="UCZ108" s="547"/>
      <c r="UDA108" s="547"/>
      <c r="UDB108" s="547"/>
      <c r="UDC108" s="547"/>
      <c r="UDD108" s="547"/>
      <c r="UDE108" s="547"/>
      <c r="UDF108" s="547"/>
      <c r="UDG108" s="547"/>
      <c r="UDH108" s="547"/>
      <c r="UDI108" s="547"/>
      <c r="UDJ108" s="547"/>
      <c r="UDK108" s="547"/>
      <c r="UDL108" s="547"/>
      <c r="UDM108" s="548"/>
      <c r="UDN108" s="547"/>
      <c r="UDO108" s="547"/>
      <c r="UDP108" s="547"/>
      <c r="UDQ108" s="547"/>
      <c r="UDR108" s="547"/>
      <c r="UDS108" s="547"/>
      <c r="UDT108" s="547"/>
      <c r="UDU108" s="547"/>
      <c r="UDV108" s="547"/>
      <c r="UDW108" s="547"/>
      <c r="UDX108" s="547"/>
      <c r="UDY108" s="547"/>
      <c r="UDZ108" s="547"/>
      <c r="UEA108" s="547"/>
      <c r="UEB108" s="547"/>
      <c r="UEC108" s="548"/>
      <c r="UED108" s="547"/>
      <c r="UEE108" s="547"/>
      <c r="UEF108" s="547"/>
      <c r="UEG108" s="547"/>
      <c r="UEH108" s="547"/>
      <c r="UEI108" s="547"/>
      <c r="UEJ108" s="547"/>
      <c r="UEK108" s="547"/>
      <c r="UEL108" s="547"/>
      <c r="UEM108" s="547"/>
      <c r="UEN108" s="547"/>
      <c r="UEO108" s="547"/>
      <c r="UEP108" s="547"/>
      <c r="UEQ108" s="547"/>
      <c r="UER108" s="547"/>
      <c r="UES108" s="548"/>
      <c r="UET108" s="547"/>
      <c r="UEU108" s="547"/>
      <c r="UEV108" s="547"/>
      <c r="UEW108" s="547"/>
      <c r="UEX108" s="547"/>
      <c r="UEY108" s="547"/>
      <c r="UEZ108" s="547"/>
      <c r="UFA108" s="547"/>
      <c r="UFB108" s="547"/>
      <c r="UFC108" s="547"/>
      <c r="UFD108" s="547"/>
      <c r="UFE108" s="547"/>
      <c r="UFF108" s="547"/>
      <c r="UFG108" s="547"/>
      <c r="UFH108" s="547"/>
      <c r="UFI108" s="548"/>
      <c r="UFJ108" s="547"/>
      <c r="UFK108" s="547"/>
      <c r="UFL108" s="547"/>
      <c r="UFM108" s="547"/>
      <c r="UFN108" s="547"/>
      <c r="UFO108" s="547"/>
      <c r="UFP108" s="547"/>
      <c r="UFQ108" s="547"/>
      <c r="UFR108" s="547"/>
      <c r="UFS108" s="547"/>
      <c r="UFT108" s="547"/>
      <c r="UFU108" s="547"/>
      <c r="UFV108" s="547"/>
      <c r="UFW108" s="547"/>
      <c r="UFX108" s="547"/>
      <c r="UFY108" s="548"/>
      <c r="UFZ108" s="547"/>
      <c r="UGA108" s="547"/>
      <c r="UGB108" s="547"/>
      <c r="UGC108" s="547"/>
      <c r="UGD108" s="547"/>
      <c r="UGE108" s="547"/>
      <c r="UGF108" s="547"/>
      <c r="UGG108" s="547"/>
      <c r="UGH108" s="547"/>
      <c r="UGI108" s="547"/>
      <c r="UGJ108" s="547"/>
      <c r="UGK108" s="547"/>
      <c r="UGL108" s="547"/>
      <c r="UGM108" s="547"/>
      <c r="UGN108" s="547"/>
      <c r="UGO108" s="548"/>
      <c r="UGP108" s="547"/>
      <c r="UGQ108" s="547"/>
      <c r="UGR108" s="547"/>
      <c r="UGS108" s="547"/>
      <c r="UGT108" s="547"/>
      <c r="UGU108" s="547"/>
      <c r="UGV108" s="547"/>
      <c r="UGW108" s="547"/>
      <c r="UGX108" s="547"/>
      <c r="UGY108" s="547"/>
      <c r="UGZ108" s="547"/>
      <c r="UHA108" s="547"/>
      <c r="UHB108" s="547"/>
      <c r="UHC108" s="547"/>
      <c r="UHD108" s="547"/>
      <c r="UHE108" s="548"/>
      <c r="UHF108" s="547"/>
      <c r="UHG108" s="547"/>
      <c r="UHH108" s="547"/>
      <c r="UHI108" s="547"/>
      <c r="UHJ108" s="547"/>
      <c r="UHK108" s="547"/>
      <c r="UHL108" s="547"/>
      <c r="UHM108" s="547"/>
      <c r="UHN108" s="547"/>
      <c r="UHO108" s="547"/>
      <c r="UHP108" s="547"/>
      <c r="UHQ108" s="547"/>
      <c r="UHR108" s="547"/>
      <c r="UHS108" s="547"/>
      <c r="UHT108" s="547"/>
      <c r="UHU108" s="548"/>
      <c r="UHV108" s="547"/>
      <c r="UHW108" s="547"/>
      <c r="UHX108" s="547"/>
      <c r="UHY108" s="547"/>
      <c r="UHZ108" s="547"/>
      <c r="UIA108" s="547"/>
      <c r="UIB108" s="547"/>
      <c r="UIC108" s="547"/>
      <c r="UID108" s="547"/>
      <c r="UIE108" s="547"/>
      <c r="UIF108" s="547"/>
      <c r="UIG108" s="547"/>
      <c r="UIH108" s="547"/>
      <c r="UII108" s="547"/>
      <c r="UIJ108" s="547"/>
      <c r="UIK108" s="548"/>
      <c r="UIL108" s="547"/>
      <c r="UIM108" s="547"/>
      <c r="UIN108" s="547"/>
      <c r="UIO108" s="547"/>
      <c r="UIP108" s="547"/>
      <c r="UIQ108" s="547"/>
      <c r="UIR108" s="547"/>
      <c r="UIS108" s="547"/>
      <c r="UIT108" s="547"/>
      <c r="UIU108" s="547"/>
      <c r="UIV108" s="547"/>
      <c r="UIW108" s="547"/>
      <c r="UIX108" s="547"/>
      <c r="UIY108" s="547"/>
      <c r="UIZ108" s="547"/>
      <c r="UJA108" s="548"/>
      <c r="UJB108" s="547"/>
      <c r="UJC108" s="547"/>
      <c r="UJD108" s="547"/>
      <c r="UJE108" s="547"/>
      <c r="UJF108" s="547"/>
      <c r="UJG108" s="547"/>
      <c r="UJH108" s="547"/>
      <c r="UJI108" s="547"/>
      <c r="UJJ108" s="547"/>
      <c r="UJK108" s="547"/>
      <c r="UJL108" s="547"/>
      <c r="UJM108" s="547"/>
      <c r="UJN108" s="547"/>
      <c r="UJO108" s="547"/>
      <c r="UJP108" s="547"/>
      <c r="UJQ108" s="548"/>
      <c r="UJR108" s="547"/>
      <c r="UJS108" s="547"/>
      <c r="UJT108" s="547"/>
      <c r="UJU108" s="547"/>
      <c r="UJV108" s="547"/>
      <c r="UJW108" s="547"/>
      <c r="UJX108" s="547"/>
      <c r="UJY108" s="547"/>
      <c r="UJZ108" s="547"/>
      <c r="UKA108" s="547"/>
      <c r="UKB108" s="547"/>
      <c r="UKC108" s="547"/>
      <c r="UKD108" s="547"/>
      <c r="UKE108" s="547"/>
      <c r="UKF108" s="547"/>
      <c r="UKG108" s="548"/>
      <c r="UKH108" s="547"/>
      <c r="UKI108" s="547"/>
      <c r="UKJ108" s="547"/>
      <c r="UKK108" s="547"/>
      <c r="UKL108" s="547"/>
      <c r="UKM108" s="547"/>
      <c r="UKN108" s="547"/>
      <c r="UKO108" s="547"/>
      <c r="UKP108" s="547"/>
      <c r="UKQ108" s="547"/>
      <c r="UKR108" s="547"/>
      <c r="UKS108" s="547"/>
      <c r="UKT108" s="547"/>
      <c r="UKU108" s="547"/>
      <c r="UKV108" s="547"/>
      <c r="UKW108" s="548"/>
      <c r="UKX108" s="547"/>
      <c r="UKY108" s="547"/>
      <c r="UKZ108" s="547"/>
      <c r="ULA108" s="547"/>
      <c r="ULB108" s="547"/>
      <c r="ULC108" s="547"/>
      <c r="ULD108" s="547"/>
      <c r="ULE108" s="547"/>
      <c r="ULF108" s="547"/>
      <c r="ULG108" s="547"/>
      <c r="ULH108" s="547"/>
      <c r="ULI108" s="547"/>
      <c r="ULJ108" s="547"/>
      <c r="ULK108" s="547"/>
      <c r="ULL108" s="547"/>
      <c r="ULM108" s="548"/>
      <c r="ULN108" s="547"/>
      <c r="ULO108" s="547"/>
      <c r="ULP108" s="547"/>
      <c r="ULQ108" s="547"/>
      <c r="ULR108" s="547"/>
      <c r="ULS108" s="547"/>
      <c r="ULT108" s="547"/>
      <c r="ULU108" s="547"/>
      <c r="ULV108" s="547"/>
      <c r="ULW108" s="547"/>
      <c r="ULX108" s="547"/>
      <c r="ULY108" s="547"/>
      <c r="ULZ108" s="547"/>
      <c r="UMA108" s="547"/>
      <c r="UMB108" s="547"/>
      <c r="UMC108" s="548"/>
      <c r="UMD108" s="547"/>
      <c r="UME108" s="547"/>
      <c r="UMF108" s="547"/>
      <c r="UMG108" s="547"/>
      <c r="UMH108" s="547"/>
      <c r="UMI108" s="547"/>
      <c r="UMJ108" s="547"/>
      <c r="UMK108" s="547"/>
      <c r="UML108" s="547"/>
      <c r="UMM108" s="547"/>
      <c r="UMN108" s="547"/>
      <c r="UMO108" s="547"/>
      <c r="UMP108" s="547"/>
      <c r="UMQ108" s="547"/>
      <c r="UMR108" s="547"/>
      <c r="UMS108" s="548"/>
      <c r="UMT108" s="547"/>
      <c r="UMU108" s="547"/>
      <c r="UMV108" s="547"/>
      <c r="UMW108" s="547"/>
      <c r="UMX108" s="547"/>
      <c r="UMY108" s="547"/>
      <c r="UMZ108" s="547"/>
      <c r="UNA108" s="547"/>
      <c r="UNB108" s="547"/>
      <c r="UNC108" s="547"/>
      <c r="UND108" s="547"/>
      <c r="UNE108" s="547"/>
      <c r="UNF108" s="547"/>
      <c r="UNG108" s="547"/>
      <c r="UNH108" s="547"/>
      <c r="UNI108" s="548"/>
      <c r="UNJ108" s="547"/>
      <c r="UNK108" s="547"/>
      <c r="UNL108" s="547"/>
      <c r="UNM108" s="547"/>
      <c r="UNN108" s="547"/>
      <c r="UNO108" s="547"/>
      <c r="UNP108" s="547"/>
      <c r="UNQ108" s="547"/>
      <c r="UNR108" s="547"/>
      <c r="UNS108" s="547"/>
      <c r="UNT108" s="547"/>
      <c r="UNU108" s="547"/>
      <c r="UNV108" s="547"/>
      <c r="UNW108" s="547"/>
      <c r="UNX108" s="547"/>
      <c r="UNY108" s="548"/>
      <c r="UNZ108" s="547"/>
      <c r="UOA108" s="547"/>
      <c r="UOB108" s="547"/>
      <c r="UOC108" s="547"/>
      <c r="UOD108" s="547"/>
      <c r="UOE108" s="547"/>
      <c r="UOF108" s="547"/>
      <c r="UOG108" s="547"/>
      <c r="UOH108" s="547"/>
      <c r="UOI108" s="547"/>
      <c r="UOJ108" s="547"/>
      <c r="UOK108" s="547"/>
      <c r="UOL108" s="547"/>
      <c r="UOM108" s="547"/>
      <c r="UON108" s="547"/>
      <c r="UOO108" s="548"/>
      <c r="UOP108" s="547"/>
      <c r="UOQ108" s="547"/>
      <c r="UOR108" s="547"/>
      <c r="UOS108" s="547"/>
      <c r="UOT108" s="547"/>
      <c r="UOU108" s="547"/>
      <c r="UOV108" s="547"/>
      <c r="UOW108" s="547"/>
      <c r="UOX108" s="547"/>
      <c r="UOY108" s="547"/>
      <c r="UOZ108" s="547"/>
      <c r="UPA108" s="547"/>
      <c r="UPB108" s="547"/>
      <c r="UPC108" s="547"/>
      <c r="UPD108" s="547"/>
      <c r="UPE108" s="548"/>
      <c r="UPF108" s="547"/>
      <c r="UPG108" s="547"/>
      <c r="UPH108" s="547"/>
      <c r="UPI108" s="547"/>
      <c r="UPJ108" s="547"/>
      <c r="UPK108" s="547"/>
      <c r="UPL108" s="547"/>
      <c r="UPM108" s="547"/>
      <c r="UPN108" s="547"/>
      <c r="UPO108" s="547"/>
      <c r="UPP108" s="547"/>
      <c r="UPQ108" s="547"/>
      <c r="UPR108" s="547"/>
      <c r="UPS108" s="547"/>
      <c r="UPT108" s="547"/>
      <c r="UPU108" s="548"/>
      <c r="UPV108" s="547"/>
      <c r="UPW108" s="547"/>
      <c r="UPX108" s="547"/>
      <c r="UPY108" s="547"/>
      <c r="UPZ108" s="547"/>
      <c r="UQA108" s="547"/>
      <c r="UQB108" s="547"/>
      <c r="UQC108" s="547"/>
      <c r="UQD108" s="547"/>
      <c r="UQE108" s="547"/>
      <c r="UQF108" s="547"/>
      <c r="UQG108" s="547"/>
      <c r="UQH108" s="547"/>
      <c r="UQI108" s="547"/>
      <c r="UQJ108" s="547"/>
      <c r="UQK108" s="548"/>
      <c r="UQL108" s="547"/>
      <c r="UQM108" s="547"/>
      <c r="UQN108" s="547"/>
      <c r="UQO108" s="547"/>
      <c r="UQP108" s="547"/>
      <c r="UQQ108" s="547"/>
      <c r="UQR108" s="547"/>
      <c r="UQS108" s="547"/>
      <c r="UQT108" s="547"/>
      <c r="UQU108" s="547"/>
      <c r="UQV108" s="547"/>
      <c r="UQW108" s="547"/>
      <c r="UQX108" s="547"/>
      <c r="UQY108" s="547"/>
      <c r="UQZ108" s="547"/>
      <c r="URA108" s="548"/>
      <c r="URB108" s="547"/>
      <c r="URC108" s="547"/>
      <c r="URD108" s="547"/>
      <c r="URE108" s="547"/>
      <c r="URF108" s="547"/>
      <c r="URG108" s="547"/>
      <c r="URH108" s="547"/>
      <c r="URI108" s="547"/>
      <c r="URJ108" s="547"/>
      <c r="URK108" s="547"/>
      <c r="URL108" s="547"/>
      <c r="URM108" s="547"/>
      <c r="URN108" s="547"/>
      <c r="URO108" s="547"/>
      <c r="URP108" s="547"/>
      <c r="URQ108" s="548"/>
      <c r="URR108" s="547"/>
      <c r="URS108" s="547"/>
      <c r="URT108" s="547"/>
      <c r="URU108" s="547"/>
      <c r="URV108" s="547"/>
      <c r="URW108" s="547"/>
      <c r="URX108" s="547"/>
      <c r="URY108" s="547"/>
      <c r="URZ108" s="547"/>
      <c r="USA108" s="547"/>
      <c r="USB108" s="547"/>
      <c r="USC108" s="547"/>
      <c r="USD108" s="547"/>
      <c r="USE108" s="547"/>
      <c r="USF108" s="547"/>
      <c r="USG108" s="548"/>
      <c r="USH108" s="547"/>
      <c r="USI108" s="547"/>
      <c r="USJ108" s="547"/>
      <c r="USK108" s="547"/>
      <c r="USL108" s="547"/>
      <c r="USM108" s="547"/>
      <c r="USN108" s="547"/>
      <c r="USO108" s="547"/>
      <c r="USP108" s="547"/>
      <c r="USQ108" s="547"/>
      <c r="USR108" s="547"/>
      <c r="USS108" s="547"/>
      <c r="UST108" s="547"/>
      <c r="USU108" s="547"/>
      <c r="USV108" s="547"/>
      <c r="USW108" s="548"/>
      <c r="USX108" s="547"/>
      <c r="USY108" s="547"/>
      <c r="USZ108" s="547"/>
      <c r="UTA108" s="547"/>
      <c r="UTB108" s="547"/>
      <c r="UTC108" s="547"/>
      <c r="UTD108" s="547"/>
      <c r="UTE108" s="547"/>
      <c r="UTF108" s="547"/>
      <c r="UTG108" s="547"/>
      <c r="UTH108" s="547"/>
      <c r="UTI108" s="547"/>
      <c r="UTJ108" s="547"/>
      <c r="UTK108" s="547"/>
      <c r="UTL108" s="547"/>
      <c r="UTM108" s="548"/>
      <c r="UTN108" s="547"/>
      <c r="UTO108" s="547"/>
      <c r="UTP108" s="547"/>
      <c r="UTQ108" s="547"/>
      <c r="UTR108" s="547"/>
      <c r="UTS108" s="547"/>
      <c r="UTT108" s="547"/>
      <c r="UTU108" s="547"/>
      <c r="UTV108" s="547"/>
      <c r="UTW108" s="547"/>
      <c r="UTX108" s="547"/>
      <c r="UTY108" s="547"/>
      <c r="UTZ108" s="547"/>
      <c r="UUA108" s="547"/>
      <c r="UUB108" s="547"/>
      <c r="UUC108" s="548"/>
      <c r="UUD108" s="547"/>
      <c r="UUE108" s="547"/>
      <c r="UUF108" s="547"/>
      <c r="UUG108" s="547"/>
      <c r="UUH108" s="547"/>
      <c r="UUI108" s="547"/>
      <c r="UUJ108" s="547"/>
      <c r="UUK108" s="547"/>
      <c r="UUL108" s="547"/>
      <c r="UUM108" s="547"/>
      <c r="UUN108" s="547"/>
      <c r="UUO108" s="547"/>
      <c r="UUP108" s="547"/>
      <c r="UUQ108" s="547"/>
      <c r="UUR108" s="547"/>
      <c r="UUS108" s="548"/>
      <c r="UUT108" s="547"/>
      <c r="UUU108" s="547"/>
      <c r="UUV108" s="547"/>
      <c r="UUW108" s="547"/>
      <c r="UUX108" s="547"/>
      <c r="UUY108" s="547"/>
      <c r="UUZ108" s="547"/>
      <c r="UVA108" s="547"/>
      <c r="UVB108" s="547"/>
      <c r="UVC108" s="547"/>
      <c r="UVD108" s="547"/>
      <c r="UVE108" s="547"/>
      <c r="UVF108" s="547"/>
      <c r="UVG108" s="547"/>
      <c r="UVH108" s="547"/>
      <c r="UVI108" s="548"/>
      <c r="UVJ108" s="547"/>
      <c r="UVK108" s="547"/>
      <c r="UVL108" s="547"/>
      <c r="UVM108" s="547"/>
      <c r="UVN108" s="547"/>
      <c r="UVO108" s="547"/>
      <c r="UVP108" s="547"/>
      <c r="UVQ108" s="547"/>
      <c r="UVR108" s="547"/>
      <c r="UVS108" s="547"/>
      <c r="UVT108" s="547"/>
      <c r="UVU108" s="547"/>
      <c r="UVV108" s="547"/>
      <c r="UVW108" s="547"/>
      <c r="UVX108" s="547"/>
      <c r="UVY108" s="548"/>
      <c r="UVZ108" s="547"/>
      <c r="UWA108" s="547"/>
      <c r="UWB108" s="547"/>
      <c r="UWC108" s="547"/>
      <c r="UWD108" s="547"/>
      <c r="UWE108" s="547"/>
      <c r="UWF108" s="547"/>
      <c r="UWG108" s="547"/>
      <c r="UWH108" s="547"/>
      <c r="UWI108" s="547"/>
      <c r="UWJ108" s="547"/>
      <c r="UWK108" s="547"/>
      <c r="UWL108" s="547"/>
      <c r="UWM108" s="547"/>
      <c r="UWN108" s="547"/>
      <c r="UWO108" s="548"/>
      <c r="UWP108" s="547"/>
      <c r="UWQ108" s="547"/>
      <c r="UWR108" s="547"/>
      <c r="UWS108" s="547"/>
      <c r="UWT108" s="547"/>
      <c r="UWU108" s="547"/>
      <c r="UWV108" s="547"/>
      <c r="UWW108" s="547"/>
      <c r="UWX108" s="547"/>
      <c r="UWY108" s="547"/>
      <c r="UWZ108" s="547"/>
      <c r="UXA108" s="547"/>
      <c r="UXB108" s="547"/>
      <c r="UXC108" s="547"/>
      <c r="UXD108" s="547"/>
      <c r="UXE108" s="548"/>
      <c r="UXF108" s="547"/>
      <c r="UXG108" s="547"/>
      <c r="UXH108" s="547"/>
      <c r="UXI108" s="547"/>
      <c r="UXJ108" s="547"/>
      <c r="UXK108" s="547"/>
      <c r="UXL108" s="547"/>
      <c r="UXM108" s="547"/>
      <c r="UXN108" s="547"/>
      <c r="UXO108" s="547"/>
      <c r="UXP108" s="547"/>
      <c r="UXQ108" s="547"/>
      <c r="UXR108" s="547"/>
      <c r="UXS108" s="547"/>
      <c r="UXT108" s="547"/>
      <c r="UXU108" s="548"/>
      <c r="UXV108" s="547"/>
      <c r="UXW108" s="547"/>
      <c r="UXX108" s="547"/>
      <c r="UXY108" s="547"/>
      <c r="UXZ108" s="547"/>
      <c r="UYA108" s="547"/>
      <c r="UYB108" s="547"/>
      <c r="UYC108" s="547"/>
      <c r="UYD108" s="547"/>
      <c r="UYE108" s="547"/>
      <c r="UYF108" s="547"/>
      <c r="UYG108" s="547"/>
      <c r="UYH108" s="547"/>
      <c r="UYI108" s="547"/>
      <c r="UYJ108" s="547"/>
      <c r="UYK108" s="548"/>
      <c r="UYL108" s="547"/>
      <c r="UYM108" s="547"/>
      <c r="UYN108" s="547"/>
      <c r="UYO108" s="547"/>
      <c r="UYP108" s="547"/>
      <c r="UYQ108" s="547"/>
      <c r="UYR108" s="547"/>
      <c r="UYS108" s="547"/>
      <c r="UYT108" s="547"/>
      <c r="UYU108" s="547"/>
      <c r="UYV108" s="547"/>
      <c r="UYW108" s="547"/>
      <c r="UYX108" s="547"/>
      <c r="UYY108" s="547"/>
      <c r="UYZ108" s="547"/>
      <c r="UZA108" s="548"/>
      <c r="UZB108" s="547"/>
      <c r="UZC108" s="547"/>
      <c r="UZD108" s="547"/>
      <c r="UZE108" s="547"/>
      <c r="UZF108" s="547"/>
      <c r="UZG108" s="547"/>
      <c r="UZH108" s="547"/>
      <c r="UZI108" s="547"/>
      <c r="UZJ108" s="547"/>
      <c r="UZK108" s="547"/>
      <c r="UZL108" s="547"/>
      <c r="UZM108" s="547"/>
      <c r="UZN108" s="547"/>
      <c r="UZO108" s="547"/>
      <c r="UZP108" s="547"/>
      <c r="UZQ108" s="548"/>
      <c r="UZR108" s="547"/>
      <c r="UZS108" s="547"/>
      <c r="UZT108" s="547"/>
      <c r="UZU108" s="547"/>
      <c r="UZV108" s="547"/>
      <c r="UZW108" s="547"/>
      <c r="UZX108" s="547"/>
      <c r="UZY108" s="547"/>
      <c r="UZZ108" s="547"/>
      <c r="VAA108" s="547"/>
      <c r="VAB108" s="547"/>
      <c r="VAC108" s="547"/>
      <c r="VAD108" s="547"/>
      <c r="VAE108" s="547"/>
      <c r="VAF108" s="547"/>
      <c r="VAG108" s="548"/>
      <c r="VAH108" s="547"/>
      <c r="VAI108" s="547"/>
      <c r="VAJ108" s="547"/>
      <c r="VAK108" s="547"/>
      <c r="VAL108" s="547"/>
      <c r="VAM108" s="547"/>
      <c r="VAN108" s="547"/>
      <c r="VAO108" s="547"/>
      <c r="VAP108" s="547"/>
      <c r="VAQ108" s="547"/>
      <c r="VAR108" s="547"/>
      <c r="VAS108" s="547"/>
      <c r="VAT108" s="547"/>
      <c r="VAU108" s="547"/>
      <c r="VAV108" s="547"/>
      <c r="VAW108" s="548"/>
      <c r="VAX108" s="547"/>
      <c r="VAY108" s="547"/>
      <c r="VAZ108" s="547"/>
      <c r="VBA108" s="547"/>
      <c r="VBB108" s="547"/>
      <c r="VBC108" s="547"/>
      <c r="VBD108" s="547"/>
      <c r="VBE108" s="547"/>
      <c r="VBF108" s="547"/>
      <c r="VBG108" s="547"/>
      <c r="VBH108" s="547"/>
      <c r="VBI108" s="547"/>
      <c r="VBJ108" s="547"/>
      <c r="VBK108" s="547"/>
      <c r="VBL108" s="547"/>
      <c r="VBM108" s="548"/>
      <c r="VBN108" s="547"/>
      <c r="VBO108" s="547"/>
      <c r="VBP108" s="547"/>
      <c r="VBQ108" s="547"/>
      <c r="VBR108" s="547"/>
      <c r="VBS108" s="547"/>
      <c r="VBT108" s="547"/>
      <c r="VBU108" s="547"/>
      <c r="VBV108" s="547"/>
      <c r="VBW108" s="547"/>
      <c r="VBX108" s="547"/>
      <c r="VBY108" s="547"/>
      <c r="VBZ108" s="547"/>
      <c r="VCA108" s="547"/>
      <c r="VCB108" s="547"/>
      <c r="VCC108" s="548"/>
      <c r="VCD108" s="547"/>
      <c r="VCE108" s="547"/>
      <c r="VCF108" s="547"/>
      <c r="VCG108" s="547"/>
      <c r="VCH108" s="547"/>
      <c r="VCI108" s="547"/>
      <c r="VCJ108" s="547"/>
      <c r="VCK108" s="547"/>
      <c r="VCL108" s="547"/>
      <c r="VCM108" s="547"/>
      <c r="VCN108" s="547"/>
      <c r="VCO108" s="547"/>
      <c r="VCP108" s="547"/>
      <c r="VCQ108" s="547"/>
      <c r="VCR108" s="547"/>
      <c r="VCS108" s="548"/>
      <c r="VCT108" s="547"/>
      <c r="VCU108" s="547"/>
      <c r="VCV108" s="547"/>
      <c r="VCW108" s="547"/>
      <c r="VCX108" s="547"/>
      <c r="VCY108" s="547"/>
      <c r="VCZ108" s="547"/>
      <c r="VDA108" s="547"/>
      <c r="VDB108" s="547"/>
      <c r="VDC108" s="547"/>
      <c r="VDD108" s="547"/>
      <c r="VDE108" s="547"/>
      <c r="VDF108" s="547"/>
      <c r="VDG108" s="547"/>
      <c r="VDH108" s="547"/>
      <c r="VDI108" s="548"/>
      <c r="VDJ108" s="547"/>
      <c r="VDK108" s="547"/>
      <c r="VDL108" s="547"/>
      <c r="VDM108" s="547"/>
      <c r="VDN108" s="547"/>
      <c r="VDO108" s="547"/>
      <c r="VDP108" s="547"/>
      <c r="VDQ108" s="547"/>
      <c r="VDR108" s="547"/>
      <c r="VDS108" s="547"/>
      <c r="VDT108" s="547"/>
      <c r="VDU108" s="547"/>
      <c r="VDV108" s="547"/>
      <c r="VDW108" s="547"/>
      <c r="VDX108" s="547"/>
      <c r="VDY108" s="548"/>
      <c r="VDZ108" s="547"/>
      <c r="VEA108" s="547"/>
      <c r="VEB108" s="547"/>
      <c r="VEC108" s="547"/>
      <c r="VED108" s="547"/>
      <c r="VEE108" s="547"/>
      <c r="VEF108" s="547"/>
      <c r="VEG108" s="547"/>
      <c r="VEH108" s="547"/>
      <c r="VEI108" s="547"/>
      <c r="VEJ108" s="547"/>
      <c r="VEK108" s="547"/>
      <c r="VEL108" s="547"/>
      <c r="VEM108" s="547"/>
      <c r="VEN108" s="547"/>
      <c r="VEO108" s="548"/>
      <c r="VEP108" s="547"/>
      <c r="VEQ108" s="547"/>
      <c r="VER108" s="547"/>
      <c r="VES108" s="547"/>
      <c r="VET108" s="547"/>
      <c r="VEU108" s="547"/>
      <c r="VEV108" s="547"/>
      <c r="VEW108" s="547"/>
      <c r="VEX108" s="547"/>
      <c r="VEY108" s="547"/>
      <c r="VEZ108" s="547"/>
      <c r="VFA108" s="547"/>
      <c r="VFB108" s="547"/>
      <c r="VFC108" s="547"/>
      <c r="VFD108" s="547"/>
      <c r="VFE108" s="548"/>
      <c r="VFF108" s="547"/>
      <c r="VFG108" s="547"/>
      <c r="VFH108" s="547"/>
      <c r="VFI108" s="547"/>
      <c r="VFJ108" s="547"/>
      <c r="VFK108" s="547"/>
      <c r="VFL108" s="547"/>
      <c r="VFM108" s="547"/>
      <c r="VFN108" s="547"/>
      <c r="VFO108" s="547"/>
      <c r="VFP108" s="547"/>
      <c r="VFQ108" s="547"/>
      <c r="VFR108" s="547"/>
      <c r="VFS108" s="547"/>
      <c r="VFT108" s="547"/>
      <c r="VFU108" s="548"/>
      <c r="VFV108" s="547"/>
      <c r="VFW108" s="547"/>
      <c r="VFX108" s="547"/>
      <c r="VFY108" s="547"/>
      <c r="VFZ108" s="547"/>
      <c r="VGA108" s="547"/>
      <c r="VGB108" s="547"/>
      <c r="VGC108" s="547"/>
      <c r="VGD108" s="547"/>
      <c r="VGE108" s="547"/>
      <c r="VGF108" s="547"/>
      <c r="VGG108" s="547"/>
      <c r="VGH108" s="547"/>
      <c r="VGI108" s="547"/>
      <c r="VGJ108" s="547"/>
      <c r="VGK108" s="548"/>
      <c r="VGL108" s="547"/>
      <c r="VGM108" s="547"/>
      <c r="VGN108" s="547"/>
      <c r="VGO108" s="547"/>
      <c r="VGP108" s="547"/>
      <c r="VGQ108" s="547"/>
      <c r="VGR108" s="547"/>
      <c r="VGS108" s="547"/>
      <c r="VGT108" s="547"/>
      <c r="VGU108" s="547"/>
      <c r="VGV108" s="547"/>
      <c r="VGW108" s="547"/>
      <c r="VGX108" s="547"/>
      <c r="VGY108" s="547"/>
      <c r="VGZ108" s="547"/>
      <c r="VHA108" s="548"/>
      <c r="VHB108" s="547"/>
      <c r="VHC108" s="547"/>
      <c r="VHD108" s="547"/>
      <c r="VHE108" s="547"/>
      <c r="VHF108" s="547"/>
      <c r="VHG108" s="547"/>
      <c r="VHH108" s="547"/>
      <c r="VHI108" s="547"/>
      <c r="VHJ108" s="547"/>
      <c r="VHK108" s="547"/>
      <c r="VHL108" s="547"/>
      <c r="VHM108" s="547"/>
      <c r="VHN108" s="547"/>
      <c r="VHO108" s="547"/>
      <c r="VHP108" s="547"/>
      <c r="VHQ108" s="548"/>
      <c r="VHR108" s="547"/>
      <c r="VHS108" s="547"/>
      <c r="VHT108" s="547"/>
      <c r="VHU108" s="547"/>
      <c r="VHV108" s="547"/>
      <c r="VHW108" s="547"/>
      <c r="VHX108" s="547"/>
      <c r="VHY108" s="547"/>
      <c r="VHZ108" s="547"/>
      <c r="VIA108" s="547"/>
      <c r="VIB108" s="547"/>
      <c r="VIC108" s="547"/>
      <c r="VID108" s="547"/>
      <c r="VIE108" s="547"/>
      <c r="VIF108" s="547"/>
      <c r="VIG108" s="548"/>
      <c r="VIH108" s="547"/>
      <c r="VII108" s="547"/>
      <c r="VIJ108" s="547"/>
      <c r="VIK108" s="547"/>
      <c r="VIL108" s="547"/>
      <c r="VIM108" s="547"/>
      <c r="VIN108" s="547"/>
      <c r="VIO108" s="547"/>
      <c r="VIP108" s="547"/>
      <c r="VIQ108" s="547"/>
      <c r="VIR108" s="547"/>
      <c r="VIS108" s="547"/>
      <c r="VIT108" s="547"/>
      <c r="VIU108" s="547"/>
      <c r="VIV108" s="547"/>
      <c r="VIW108" s="548"/>
      <c r="VIX108" s="547"/>
      <c r="VIY108" s="547"/>
      <c r="VIZ108" s="547"/>
      <c r="VJA108" s="547"/>
      <c r="VJB108" s="547"/>
      <c r="VJC108" s="547"/>
      <c r="VJD108" s="547"/>
      <c r="VJE108" s="547"/>
      <c r="VJF108" s="547"/>
      <c r="VJG108" s="547"/>
      <c r="VJH108" s="547"/>
      <c r="VJI108" s="547"/>
      <c r="VJJ108" s="547"/>
      <c r="VJK108" s="547"/>
      <c r="VJL108" s="547"/>
      <c r="VJM108" s="548"/>
      <c r="VJN108" s="547"/>
      <c r="VJO108" s="547"/>
      <c r="VJP108" s="547"/>
      <c r="VJQ108" s="547"/>
      <c r="VJR108" s="547"/>
      <c r="VJS108" s="547"/>
      <c r="VJT108" s="547"/>
      <c r="VJU108" s="547"/>
      <c r="VJV108" s="547"/>
      <c r="VJW108" s="547"/>
      <c r="VJX108" s="547"/>
      <c r="VJY108" s="547"/>
      <c r="VJZ108" s="547"/>
      <c r="VKA108" s="547"/>
      <c r="VKB108" s="547"/>
      <c r="VKC108" s="548"/>
      <c r="VKD108" s="547"/>
      <c r="VKE108" s="547"/>
      <c r="VKF108" s="547"/>
      <c r="VKG108" s="547"/>
      <c r="VKH108" s="547"/>
      <c r="VKI108" s="547"/>
      <c r="VKJ108" s="547"/>
      <c r="VKK108" s="547"/>
      <c r="VKL108" s="547"/>
      <c r="VKM108" s="547"/>
      <c r="VKN108" s="547"/>
      <c r="VKO108" s="547"/>
      <c r="VKP108" s="547"/>
      <c r="VKQ108" s="547"/>
      <c r="VKR108" s="547"/>
      <c r="VKS108" s="548"/>
      <c r="VKT108" s="547"/>
      <c r="VKU108" s="547"/>
      <c r="VKV108" s="547"/>
      <c r="VKW108" s="547"/>
      <c r="VKX108" s="547"/>
      <c r="VKY108" s="547"/>
      <c r="VKZ108" s="547"/>
      <c r="VLA108" s="547"/>
      <c r="VLB108" s="547"/>
      <c r="VLC108" s="547"/>
      <c r="VLD108" s="547"/>
      <c r="VLE108" s="547"/>
      <c r="VLF108" s="547"/>
      <c r="VLG108" s="547"/>
      <c r="VLH108" s="547"/>
      <c r="VLI108" s="548"/>
      <c r="VLJ108" s="547"/>
      <c r="VLK108" s="547"/>
      <c r="VLL108" s="547"/>
      <c r="VLM108" s="547"/>
      <c r="VLN108" s="547"/>
      <c r="VLO108" s="547"/>
      <c r="VLP108" s="547"/>
      <c r="VLQ108" s="547"/>
      <c r="VLR108" s="547"/>
      <c r="VLS108" s="547"/>
      <c r="VLT108" s="547"/>
      <c r="VLU108" s="547"/>
      <c r="VLV108" s="547"/>
      <c r="VLW108" s="547"/>
      <c r="VLX108" s="547"/>
      <c r="VLY108" s="548"/>
      <c r="VLZ108" s="547"/>
      <c r="VMA108" s="547"/>
      <c r="VMB108" s="547"/>
      <c r="VMC108" s="547"/>
      <c r="VMD108" s="547"/>
      <c r="VME108" s="547"/>
      <c r="VMF108" s="547"/>
      <c r="VMG108" s="547"/>
      <c r="VMH108" s="547"/>
      <c r="VMI108" s="547"/>
      <c r="VMJ108" s="547"/>
      <c r="VMK108" s="547"/>
      <c r="VML108" s="547"/>
      <c r="VMM108" s="547"/>
      <c r="VMN108" s="547"/>
      <c r="VMO108" s="548"/>
      <c r="VMP108" s="547"/>
      <c r="VMQ108" s="547"/>
      <c r="VMR108" s="547"/>
      <c r="VMS108" s="547"/>
      <c r="VMT108" s="547"/>
      <c r="VMU108" s="547"/>
      <c r="VMV108" s="547"/>
      <c r="VMW108" s="547"/>
      <c r="VMX108" s="547"/>
      <c r="VMY108" s="547"/>
      <c r="VMZ108" s="547"/>
      <c r="VNA108" s="547"/>
      <c r="VNB108" s="547"/>
      <c r="VNC108" s="547"/>
      <c r="VND108" s="547"/>
      <c r="VNE108" s="548"/>
      <c r="VNF108" s="547"/>
      <c r="VNG108" s="547"/>
      <c r="VNH108" s="547"/>
      <c r="VNI108" s="547"/>
      <c r="VNJ108" s="547"/>
      <c r="VNK108" s="547"/>
      <c r="VNL108" s="547"/>
      <c r="VNM108" s="547"/>
      <c r="VNN108" s="547"/>
      <c r="VNO108" s="547"/>
      <c r="VNP108" s="547"/>
      <c r="VNQ108" s="547"/>
      <c r="VNR108" s="547"/>
      <c r="VNS108" s="547"/>
      <c r="VNT108" s="547"/>
      <c r="VNU108" s="548"/>
      <c r="VNV108" s="547"/>
      <c r="VNW108" s="547"/>
      <c r="VNX108" s="547"/>
      <c r="VNY108" s="547"/>
      <c r="VNZ108" s="547"/>
      <c r="VOA108" s="547"/>
      <c r="VOB108" s="547"/>
      <c r="VOC108" s="547"/>
      <c r="VOD108" s="547"/>
      <c r="VOE108" s="547"/>
      <c r="VOF108" s="547"/>
      <c r="VOG108" s="547"/>
      <c r="VOH108" s="547"/>
      <c r="VOI108" s="547"/>
      <c r="VOJ108" s="547"/>
      <c r="VOK108" s="548"/>
      <c r="VOL108" s="547"/>
      <c r="VOM108" s="547"/>
      <c r="VON108" s="547"/>
      <c r="VOO108" s="547"/>
      <c r="VOP108" s="547"/>
      <c r="VOQ108" s="547"/>
      <c r="VOR108" s="547"/>
      <c r="VOS108" s="547"/>
      <c r="VOT108" s="547"/>
      <c r="VOU108" s="547"/>
      <c r="VOV108" s="547"/>
      <c r="VOW108" s="547"/>
      <c r="VOX108" s="547"/>
      <c r="VOY108" s="547"/>
      <c r="VOZ108" s="547"/>
      <c r="VPA108" s="548"/>
      <c r="VPB108" s="547"/>
      <c r="VPC108" s="547"/>
      <c r="VPD108" s="547"/>
      <c r="VPE108" s="547"/>
      <c r="VPF108" s="547"/>
      <c r="VPG108" s="547"/>
      <c r="VPH108" s="547"/>
      <c r="VPI108" s="547"/>
      <c r="VPJ108" s="547"/>
      <c r="VPK108" s="547"/>
      <c r="VPL108" s="547"/>
      <c r="VPM108" s="547"/>
      <c r="VPN108" s="547"/>
      <c r="VPO108" s="547"/>
      <c r="VPP108" s="547"/>
      <c r="VPQ108" s="548"/>
      <c r="VPR108" s="547"/>
      <c r="VPS108" s="547"/>
      <c r="VPT108" s="547"/>
      <c r="VPU108" s="547"/>
      <c r="VPV108" s="547"/>
      <c r="VPW108" s="547"/>
      <c r="VPX108" s="547"/>
      <c r="VPY108" s="547"/>
      <c r="VPZ108" s="547"/>
      <c r="VQA108" s="547"/>
      <c r="VQB108" s="547"/>
      <c r="VQC108" s="547"/>
      <c r="VQD108" s="547"/>
      <c r="VQE108" s="547"/>
      <c r="VQF108" s="547"/>
      <c r="VQG108" s="548"/>
      <c r="VQH108" s="547"/>
      <c r="VQI108" s="547"/>
      <c r="VQJ108" s="547"/>
      <c r="VQK108" s="547"/>
      <c r="VQL108" s="547"/>
      <c r="VQM108" s="547"/>
      <c r="VQN108" s="547"/>
      <c r="VQO108" s="547"/>
      <c r="VQP108" s="547"/>
      <c r="VQQ108" s="547"/>
      <c r="VQR108" s="547"/>
      <c r="VQS108" s="547"/>
      <c r="VQT108" s="547"/>
      <c r="VQU108" s="547"/>
      <c r="VQV108" s="547"/>
      <c r="VQW108" s="548"/>
      <c r="VQX108" s="547"/>
      <c r="VQY108" s="547"/>
      <c r="VQZ108" s="547"/>
      <c r="VRA108" s="547"/>
      <c r="VRB108" s="547"/>
      <c r="VRC108" s="547"/>
      <c r="VRD108" s="547"/>
      <c r="VRE108" s="547"/>
      <c r="VRF108" s="547"/>
      <c r="VRG108" s="547"/>
      <c r="VRH108" s="547"/>
      <c r="VRI108" s="547"/>
      <c r="VRJ108" s="547"/>
      <c r="VRK108" s="547"/>
      <c r="VRL108" s="547"/>
      <c r="VRM108" s="548"/>
      <c r="VRN108" s="547"/>
      <c r="VRO108" s="547"/>
      <c r="VRP108" s="547"/>
      <c r="VRQ108" s="547"/>
      <c r="VRR108" s="547"/>
      <c r="VRS108" s="547"/>
      <c r="VRT108" s="547"/>
      <c r="VRU108" s="547"/>
      <c r="VRV108" s="547"/>
      <c r="VRW108" s="547"/>
      <c r="VRX108" s="547"/>
      <c r="VRY108" s="547"/>
      <c r="VRZ108" s="547"/>
      <c r="VSA108" s="547"/>
      <c r="VSB108" s="547"/>
      <c r="VSC108" s="548"/>
      <c r="VSD108" s="547"/>
      <c r="VSE108" s="547"/>
      <c r="VSF108" s="547"/>
      <c r="VSG108" s="547"/>
      <c r="VSH108" s="547"/>
      <c r="VSI108" s="547"/>
      <c r="VSJ108" s="547"/>
      <c r="VSK108" s="547"/>
      <c r="VSL108" s="547"/>
      <c r="VSM108" s="547"/>
      <c r="VSN108" s="547"/>
      <c r="VSO108" s="547"/>
      <c r="VSP108" s="547"/>
      <c r="VSQ108" s="547"/>
      <c r="VSR108" s="547"/>
      <c r="VSS108" s="548"/>
      <c r="VST108" s="547"/>
      <c r="VSU108" s="547"/>
      <c r="VSV108" s="547"/>
      <c r="VSW108" s="547"/>
      <c r="VSX108" s="547"/>
      <c r="VSY108" s="547"/>
      <c r="VSZ108" s="547"/>
      <c r="VTA108" s="547"/>
      <c r="VTB108" s="547"/>
      <c r="VTC108" s="547"/>
      <c r="VTD108" s="547"/>
      <c r="VTE108" s="547"/>
      <c r="VTF108" s="547"/>
      <c r="VTG108" s="547"/>
      <c r="VTH108" s="547"/>
      <c r="VTI108" s="548"/>
      <c r="VTJ108" s="547"/>
      <c r="VTK108" s="547"/>
      <c r="VTL108" s="547"/>
      <c r="VTM108" s="547"/>
      <c r="VTN108" s="547"/>
      <c r="VTO108" s="547"/>
      <c r="VTP108" s="547"/>
      <c r="VTQ108" s="547"/>
      <c r="VTR108" s="547"/>
      <c r="VTS108" s="547"/>
      <c r="VTT108" s="547"/>
      <c r="VTU108" s="547"/>
      <c r="VTV108" s="547"/>
      <c r="VTW108" s="547"/>
      <c r="VTX108" s="547"/>
      <c r="VTY108" s="548"/>
      <c r="VTZ108" s="547"/>
      <c r="VUA108" s="547"/>
      <c r="VUB108" s="547"/>
      <c r="VUC108" s="547"/>
      <c r="VUD108" s="547"/>
      <c r="VUE108" s="547"/>
      <c r="VUF108" s="547"/>
      <c r="VUG108" s="547"/>
      <c r="VUH108" s="547"/>
      <c r="VUI108" s="547"/>
      <c r="VUJ108" s="547"/>
      <c r="VUK108" s="547"/>
      <c r="VUL108" s="547"/>
      <c r="VUM108" s="547"/>
      <c r="VUN108" s="547"/>
      <c r="VUO108" s="548"/>
      <c r="VUP108" s="547"/>
      <c r="VUQ108" s="547"/>
      <c r="VUR108" s="547"/>
      <c r="VUS108" s="547"/>
      <c r="VUT108" s="547"/>
      <c r="VUU108" s="547"/>
      <c r="VUV108" s="547"/>
      <c r="VUW108" s="547"/>
      <c r="VUX108" s="547"/>
      <c r="VUY108" s="547"/>
      <c r="VUZ108" s="547"/>
      <c r="VVA108" s="547"/>
      <c r="VVB108" s="547"/>
      <c r="VVC108" s="547"/>
      <c r="VVD108" s="547"/>
      <c r="VVE108" s="548"/>
      <c r="VVF108" s="547"/>
      <c r="VVG108" s="547"/>
      <c r="VVH108" s="547"/>
      <c r="VVI108" s="547"/>
      <c r="VVJ108" s="547"/>
      <c r="VVK108" s="547"/>
      <c r="VVL108" s="547"/>
      <c r="VVM108" s="547"/>
      <c r="VVN108" s="547"/>
      <c r="VVO108" s="547"/>
      <c r="VVP108" s="547"/>
      <c r="VVQ108" s="547"/>
      <c r="VVR108" s="547"/>
      <c r="VVS108" s="547"/>
      <c r="VVT108" s="547"/>
      <c r="VVU108" s="548"/>
      <c r="VVV108" s="547"/>
      <c r="VVW108" s="547"/>
      <c r="VVX108" s="547"/>
      <c r="VVY108" s="547"/>
      <c r="VVZ108" s="547"/>
      <c r="VWA108" s="547"/>
      <c r="VWB108" s="547"/>
      <c r="VWC108" s="547"/>
      <c r="VWD108" s="547"/>
      <c r="VWE108" s="547"/>
      <c r="VWF108" s="547"/>
      <c r="VWG108" s="547"/>
      <c r="VWH108" s="547"/>
      <c r="VWI108" s="547"/>
      <c r="VWJ108" s="547"/>
      <c r="VWK108" s="548"/>
      <c r="VWL108" s="547"/>
      <c r="VWM108" s="547"/>
      <c r="VWN108" s="547"/>
      <c r="VWO108" s="547"/>
      <c r="VWP108" s="547"/>
      <c r="VWQ108" s="547"/>
      <c r="VWR108" s="547"/>
      <c r="VWS108" s="547"/>
      <c r="VWT108" s="547"/>
      <c r="VWU108" s="547"/>
      <c r="VWV108" s="547"/>
      <c r="VWW108" s="547"/>
      <c r="VWX108" s="547"/>
      <c r="VWY108" s="547"/>
      <c r="VWZ108" s="547"/>
      <c r="VXA108" s="548"/>
      <c r="VXB108" s="547"/>
      <c r="VXC108" s="547"/>
      <c r="VXD108" s="547"/>
      <c r="VXE108" s="547"/>
      <c r="VXF108" s="547"/>
      <c r="VXG108" s="547"/>
      <c r="VXH108" s="547"/>
      <c r="VXI108" s="547"/>
      <c r="VXJ108" s="547"/>
      <c r="VXK108" s="547"/>
      <c r="VXL108" s="547"/>
      <c r="VXM108" s="547"/>
      <c r="VXN108" s="547"/>
      <c r="VXO108" s="547"/>
      <c r="VXP108" s="547"/>
      <c r="VXQ108" s="548"/>
      <c r="VXR108" s="547"/>
      <c r="VXS108" s="547"/>
      <c r="VXT108" s="547"/>
      <c r="VXU108" s="547"/>
      <c r="VXV108" s="547"/>
      <c r="VXW108" s="547"/>
      <c r="VXX108" s="547"/>
      <c r="VXY108" s="547"/>
      <c r="VXZ108" s="547"/>
      <c r="VYA108" s="547"/>
      <c r="VYB108" s="547"/>
      <c r="VYC108" s="547"/>
      <c r="VYD108" s="547"/>
      <c r="VYE108" s="547"/>
      <c r="VYF108" s="547"/>
      <c r="VYG108" s="548"/>
      <c r="VYH108" s="547"/>
      <c r="VYI108" s="547"/>
      <c r="VYJ108" s="547"/>
      <c r="VYK108" s="547"/>
      <c r="VYL108" s="547"/>
      <c r="VYM108" s="547"/>
      <c r="VYN108" s="547"/>
      <c r="VYO108" s="547"/>
      <c r="VYP108" s="547"/>
      <c r="VYQ108" s="547"/>
      <c r="VYR108" s="547"/>
      <c r="VYS108" s="547"/>
      <c r="VYT108" s="547"/>
      <c r="VYU108" s="547"/>
      <c r="VYV108" s="547"/>
      <c r="VYW108" s="548"/>
      <c r="VYX108" s="547"/>
      <c r="VYY108" s="547"/>
      <c r="VYZ108" s="547"/>
      <c r="VZA108" s="547"/>
      <c r="VZB108" s="547"/>
      <c r="VZC108" s="547"/>
      <c r="VZD108" s="547"/>
      <c r="VZE108" s="547"/>
      <c r="VZF108" s="547"/>
      <c r="VZG108" s="547"/>
      <c r="VZH108" s="547"/>
      <c r="VZI108" s="547"/>
      <c r="VZJ108" s="547"/>
      <c r="VZK108" s="547"/>
      <c r="VZL108" s="547"/>
      <c r="VZM108" s="548"/>
      <c r="VZN108" s="547"/>
      <c r="VZO108" s="547"/>
      <c r="VZP108" s="547"/>
      <c r="VZQ108" s="547"/>
      <c r="VZR108" s="547"/>
      <c r="VZS108" s="547"/>
      <c r="VZT108" s="547"/>
      <c r="VZU108" s="547"/>
      <c r="VZV108" s="547"/>
      <c r="VZW108" s="547"/>
      <c r="VZX108" s="547"/>
      <c r="VZY108" s="547"/>
      <c r="VZZ108" s="547"/>
      <c r="WAA108" s="547"/>
      <c r="WAB108" s="547"/>
      <c r="WAC108" s="548"/>
      <c r="WAD108" s="547"/>
      <c r="WAE108" s="547"/>
      <c r="WAF108" s="547"/>
      <c r="WAG108" s="547"/>
      <c r="WAH108" s="547"/>
      <c r="WAI108" s="547"/>
      <c r="WAJ108" s="547"/>
      <c r="WAK108" s="547"/>
      <c r="WAL108" s="547"/>
      <c r="WAM108" s="547"/>
      <c r="WAN108" s="547"/>
      <c r="WAO108" s="547"/>
      <c r="WAP108" s="547"/>
      <c r="WAQ108" s="547"/>
      <c r="WAR108" s="547"/>
      <c r="WAS108" s="548"/>
      <c r="WAT108" s="547"/>
      <c r="WAU108" s="547"/>
      <c r="WAV108" s="547"/>
      <c r="WAW108" s="547"/>
      <c r="WAX108" s="547"/>
      <c r="WAY108" s="547"/>
      <c r="WAZ108" s="547"/>
      <c r="WBA108" s="547"/>
      <c r="WBB108" s="547"/>
      <c r="WBC108" s="547"/>
      <c r="WBD108" s="547"/>
      <c r="WBE108" s="547"/>
      <c r="WBF108" s="547"/>
      <c r="WBG108" s="547"/>
      <c r="WBH108" s="547"/>
      <c r="WBI108" s="548"/>
      <c r="WBJ108" s="547"/>
      <c r="WBK108" s="547"/>
      <c r="WBL108" s="547"/>
      <c r="WBM108" s="547"/>
      <c r="WBN108" s="547"/>
      <c r="WBO108" s="547"/>
      <c r="WBP108" s="547"/>
      <c r="WBQ108" s="547"/>
      <c r="WBR108" s="547"/>
      <c r="WBS108" s="547"/>
      <c r="WBT108" s="547"/>
      <c r="WBU108" s="547"/>
      <c r="WBV108" s="547"/>
      <c r="WBW108" s="547"/>
      <c r="WBX108" s="547"/>
      <c r="WBY108" s="548"/>
      <c r="WBZ108" s="547"/>
      <c r="WCA108" s="547"/>
      <c r="WCB108" s="547"/>
      <c r="WCC108" s="547"/>
      <c r="WCD108" s="547"/>
      <c r="WCE108" s="547"/>
      <c r="WCF108" s="547"/>
      <c r="WCG108" s="547"/>
      <c r="WCH108" s="547"/>
      <c r="WCI108" s="547"/>
      <c r="WCJ108" s="547"/>
      <c r="WCK108" s="547"/>
      <c r="WCL108" s="547"/>
      <c r="WCM108" s="547"/>
      <c r="WCN108" s="547"/>
      <c r="WCO108" s="548"/>
      <c r="WCP108" s="547"/>
      <c r="WCQ108" s="547"/>
      <c r="WCR108" s="547"/>
      <c r="WCS108" s="547"/>
      <c r="WCT108" s="547"/>
      <c r="WCU108" s="547"/>
      <c r="WCV108" s="547"/>
      <c r="WCW108" s="547"/>
      <c r="WCX108" s="547"/>
      <c r="WCY108" s="547"/>
      <c r="WCZ108" s="547"/>
      <c r="WDA108" s="547"/>
      <c r="WDB108" s="547"/>
      <c r="WDC108" s="547"/>
      <c r="WDD108" s="547"/>
      <c r="WDE108" s="548"/>
      <c r="WDF108" s="547"/>
      <c r="WDG108" s="547"/>
      <c r="WDH108" s="547"/>
      <c r="WDI108" s="547"/>
      <c r="WDJ108" s="547"/>
      <c r="WDK108" s="547"/>
      <c r="WDL108" s="547"/>
      <c r="WDM108" s="547"/>
      <c r="WDN108" s="547"/>
      <c r="WDO108" s="547"/>
      <c r="WDP108" s="547"/>
      <c r="WDQ108" s="547"/>
      <c r="WDR108" s="547"/>
      <c r="WDS108" s="547"/>
      <c r="WDT108" s="547"/>
      <c r="WDU108" s="548"/>
      <c r="WDV108" s="547"/>
      <c r="WDW108" s="547"/>
      <c r="WDX108" s="547"/>
      <c r="WDY108" s="547"/>
      <c r="WDZ108" s="547"/>
      <c r="WEA108" s="547"/>
      <c r="WEB108" s="547"/>
      <c r="WEC108" s="547"/>
      <c r="WED108" s="547"/>
      <c r="WEE108" s="547"/>
      <c r="WEF108" s="547"/>
      <c r="WEG108" s="547"/>
      <c r="WEH108" s="547"/>
      <c r="WEI108" s="547"/>
      <c r="WEJ108" s="547"/>
      <c r="WEK108" s="548"/>
      <c r="WEL108" s="547"/>
      <c r="WEM108" s="547"/>
      <c r="WEN108" s="547"/>
      <c r="WEO108" s="547"/>
      <c r="WEP108" s="547"/>
      <c r="WEQ108" s="547"/>
      <c r="WER108" s="547"/>
      <c r="WES108" s="547"/>
      <c r="WET108" s="547"/>
      <c r="WEU108" s="547"/>
      <c r="WEV108" s="547"/>
      <c r="WEW108" s="547"/>
      <c r="WEX108" s="547"/>
      <c r="WEY108" s="547"/>
      <c r="WEZ108" s="547"/>
      <c r="WFA108" s="548"/>
      <c r="WFB108" s="547"/>
      <c r="WFC108" s="547"/>
      <c r="WFD108" s="547"/>
      <c r="WFE108" s="547"/>
      <c r="WFF108" s="547"/>
      <c r="WFG108" s="547"/>
      <c r="WFH108" s="547"/>
      <c r="WFI108" s="547"/>
      <c r="WFJ108" s="547"/>
      <c r="WFK108" s="547"/>
      <c r="WFL108" s="547"/>
      <c r="WFM108" s="547"/>
      <c r="WFN108" s="547"/>
      <c r="WFO108" s="547"/>
      <c r="WFP108" s="547"/>
      <c r="WFQ108" s="548"/>
      <c r="WFR108" s="547"/>
      <c r="WFS108" s="547"/>
      <c r="WFT108" s="547"/>
      <c r="WFU108" s="547"/>
      <c r="WFV108" s="547"/>
      <c r="WFW108" s="547"/>
      <c r="WFX108" s="547"/>
      <c r="WFY108" s="547"/>
      <c r="WFZ108" s="547"/>
      <c r="WGA108" s="547"/>
      <c r="WGB108" s="547"/>
      <c r="WGC108" s="547"/>
      <c r="WGD108" s="547"/>
      <c r="WGE108" s="547"/>
      <c r="WGF108" s="547"/>
      <c r="WGG108" s="548"/>
      <c r="WGH108" s="547"/>
      <c r="WGI108" s="547"/>
      <c r="WGJ108" s="547"/>
      <c r="WGK108" s="547"/>
      <c r="WGL108" s="547"/>
      <c r="WGM108" s="547"/>
      <c r="WGN108" s="547"/>
      <c r="WGO108" s="547"/>
      <c r="WGP108" s="547"/>
      <c r="WGQ108" s="547"/>
      <c r="WGR108" s="547"/>
      <c r="WGS108" s="547"/>
      <c r="WGT108" s="547"/>
      <c r="WGU108" s="547"/>
      <c r="WGV108" s="547"/>
      <c r="WGW108" s="548"/>
      <c r="WGX108" s="547"/>
      <c r="WGY108" s="547"/>
      <c r="WGZ108" s="547"/>
      <c r="WHA108" s="547"/>
      <c r="WHB108" s="547"/>
      <c r="WHC108" s="547"/>
      <c r="WHD108" s="547"/>
      <c r="WHE108" s="547"/>
      <c r="WHF108" s="547"/>
      <c r="WHG108" s="547"/>
      <c r="WHH108" s="547"/>
      <c r="WHI108" s="547"/>
      <c r="WHJ108" s="547"/>
      <c r="WHK108" s="547"/>
      <c r="WHL108" s="547"/>
      <c r="WHM108" s="548"/>
      <c r="WHN108" s="547"/>
      <c r="WHO108" s="547"/>
      <c r="WHP108" s="547"/>
      <c r="WHQ108" s="547"/>
      <c r="WHR108" s="547"/>
      <c r="WHS108" s="547"/>
      <c r="WHT108" s="547"/>
      <c r="WHU108" s="547"/>
      <c r="WHV108" s="547"/>
      <c r="WHW108" s="547"/>
      <c r="WHX108" s="547"/>
      <c r="WHY108" s="547"/>
      <c r="WHZ108" s="547"/>
      <c r="WIA108" s="547"/>
      <c r="WIB108" s="547"/>
      <c r="WIC108" s="548"/>
      <c r="WID108" s="547"/>
      <c r="WIE108" s="547"/>
      <c r="WIF108" s="547"/>
      <c r="WIG108" s="547"/>
      <c r="WIH108" s="547"/>
      <c r="WII108" s="547"/>
      <c r="WIJ108" s="547"/>
      <c r="WIK108" s="547"/>
      <c r="WIL108" s="547"/>
      <c r="WIM108" s="547"/>
      <c r="WIN108" s="547"/>
      <c r="WIO108" s="547"/>
      <c r="WIP108" s="547"/>
      <c r="WIQ108" s="547"/>
      <c r="WIR108" s="547"/>
      <c r="WIS108" s="548"/>
      <c r="WIT108" s="547"/>
      <c r="WIU108" s="547"/>
      <c r="WIV108" s="547"/>
      <c r="WIW108" s="547"/>
      <c r="WIX108" s="547"/>
      <c r="WIY108" s="547"/>
      <c r="WIZ108" s="547"/>
      <c r="WJA108" s="547"/>
      <c r="WJB108" s="547"/>
      <c r="WJC108" s="547"/>
      <c r="WJD108" s="547"/>
      <c r="WJE108" s="547"/>
      <c r="WJF108" s="547"/>
      <c r="WJG108" s="547"/>
      <c r="WJH108" s="547"/>
      <c r="WJI108" s="548"/>
      <c r="WJJ108" s="547"/>
      <c r="WJK108" s="547"/>
      <c r="WJL108" s="547"/>
      <c r="WJM108" s="547"/>
      <c r="WJN108" s="547"/>
      <c r="WJO108" s="547"/>
      <c r="WJP108" s="547"/>
      <c r="WJQ108" s="547"/>
      <c r="WJR108" s="547"/>
      <c r="WJS108" s="547"/>
      <c r="WJT108" s="547"/>
      <c r="WJU108" s="547"/>
      <c r="WJV108" s="547"/>
      <c r="WJW108" s="547"/>
      <c r="WJX108" s="547"/>
      <c r="WJY108" s="548"/>
      <c r="WJZ108" s="547"/>
      <c r="WKA108" s="547"/>
      <c r="WKB108" s="547"/>
      <c r="WKC108" s="547"/>
      <c r="WKD108" s="547"/>
      <c r="WKE108" s="547"/>
      <c r="WKF108" s="547"/>
      <c r="WKG108" s="547"/>
      <c r="WKH108" s="547"/>
      <c r="WKI108" s="547"/>
      <c r="WKJ108" s="547"/>
      <c r="WKK108" s="547"/>
      <c r="WKL108" s="547"/>
      <c r="WKM108" s="547"/>
      <c r="WKN108" s="547"/>
      <c r="WKO108" s="548"/>
      <c r="WKP108" s="547"/>
      <c r="WKQ108" s="547"/>
      <c r="WKR108" s="547"/>
      <c r="WKS108" s="547"/>
      <c r="WKT108" s="547"/>
      <c r="WKU108" s="547"/>
      <c r="WKV108" s="547"/>
      <c r="WKW108" s="547"/>
      <c r="WKX108" s="547"/>
      <c r="WKY108" s="547"/>
      <c r="WKZ108" s="547"/>
      <c r="WLA108" s="547"/>
      <c r="WLB108" s="547"/>
      <c r="WLC108" s="547"/>
      <c r="WLD108" s="547"/>
      <c r="WLE108" s="548"/>
      <c r="WLF108" s="547"/>
      <c r="WLG108" s="547"/>
      <c r="WLH108" s="547"/>
      <c r="WLI108" s="547"/>
      <c r="WLJ108" s="547"/>
      <c r="WLK108" s="547"/>
      <c r="WLL108" s="547"/>
      <c r="WLM108" s="547"/>
      <c r="WLN108" s="547"/>
      <c r="WLO108" s="547"/>
      <c r="WLP108" s="547"/>
      <c r="WLQ108" s="547"/>
      <c r="WLR108" s="547"/>
      <c r="WLS108" s="547"/>
      <c r="WLT108" s="547"/>
      <c r="WLU108" s="548"/>
      <c r="WLV108" s="547"/>
      <c r="WLW108" s="547"/>
      <c r="WLX108" s="547"/>
      <c r="WLY108" s="547"/>
      <c r="WLZ108" s="547"/>
      <c r="WMA108" s="547"/>
      <c r="WMB108" s="547"/>
      <c r="WMC108" s="547"/>
      <c r="WMD108" s="547"/>
      <c r="WME108" s="547"/>
      <c r="WMF108" s="547"/>
      <c r="WMG108" s="547"/>
      <c r="WMH108" s="547"/>
      <c r="WMI108" s="547"/>
      <c r="WMJ108" s="547"/>
      <c r="WMK108" s="548"/>
      <c r="WML108" s="547"/>
      <c r="WMM108" s="547"/>
      <c r="WMN108" s="547"/>
      <c r="WMO108" s="547"/>
      <c r="WMP108" s="547"/>
      <c r="WMQ108" s="547"/>
      <c r="WMR108" s="547"/>
      <c r="WMS108" s="547"/>
      <c r="WMT108" s="547"/>
      <c r="WMU108" s="547"/>
      <c r="WMV108" s="547"/>
      <c r="WMW108" s="547"/>
      <c r="WMX108" s="547"/>
      <c r="WMY108" s="547"/>
      <c r="WMZ108" s="547"/>
      <c r="WNA108" s="548"/>
      <c r="WNB108" s="547"/>
      <c r="WNC108" s="547"/>
      <c r="WND108" s="547"/>
      <c r="WNE108" s="547"/>
      <c r="WNF108" s="547"/>
      <c r="WNG108" s="547"/>
      <c r="WNH108" s="547"/>
      <c r="WNI108" s="547"/>
      <c r="WNJ108" s="547"/>
      <c r="WNK108" s="547"/>
      <c r="WNL108" s="547"/>
      <c r="WNM108" s="547"/>
      <c r="WNN108" s="547"/>
      <c r="WNO108" s="547"/>
      <c r="WNP108" s="547"/>
      <c r="WNQ108" s="548"/>
      <c r="WNR108" s="547"/>
      <c r="WNS108" s="547"/>
      <c r="WNT108" s="547"/>
      <c r="WNU108" s="547"/>
      <c r="WNV108" s="547"/>
      <c r="WNW108" s="547"/>
      <c r="WNX108" s="547"/>
      <c r="WNY108" s="547"/>
      <c r="WNZ108" s="547"/>
      <c r="WOA108" s="547"/>
      <c r="WOB108" s="547"/>
      <c r="WOC108" s="547"/>
      <c r="WOD108" s="547"/>
      <c r="WOE108" s="547"/>
      <c r="WOF108" s="547"/>
      <c r="WOG108" s="548"/>
      <c r="WOH108" s="547"/>
      <c r="WOI108" s="547"/>
      <c r="WOJ108" s="547"/>
      <c r="WOK108" s="547"/>
      <c r="WOL108" s="547"/>
      <c r="WOM108" s="547"/>
      <c r="WON108" s="547"/>
      <c r="WOO108" s="547"/>
      <c r="WOP108" s="547"/>
      <c r="WOQ108" s="547"/>
      <c r="WOR108" s="547"/>
      <c r="WOS108" s="547"/>
      <c r="WOT108" s="547"/>
      <c r="WOU108" s="547"/>
      <c r="WOV108" s="547"/>
      <c r="WOW108" s="548"/>
      <c r="WOX108" s="547"/>
      <c r="WOY108" s="547"/>
      <c r="WOZ108" s="547"/>
      <c r="WPA108" s="547"/>
      <c r="WPB108" s="547"/>
      <c r="WPC108" s="547"/>
      <c r="WPD108" s="547"/>
      <c r="WPE108" s="547"/>
      <c r="WPF108" s="547"/>
      <c r="WPG108" s="547"/>
      <c r="WPH108" s="547"/>
      <c r="WPI108" s="547"/>
      <c r="WPJ108" s="547"/>
      <c r="WPK108" s="547"/>
      <c r="WPL108" s="547"/>
      <c r="WPM108" s="548"/>
      <c r="WPN108" s="547"/>
      <c r="WPO108" s="547"/>
      <c r="WPP108" s="547"/>
      <c r="WPQ108" s="547"/>
      <c r="WPR108" s="547"/>
      <c r="WPS108" s="547"/>
      <c r="WPT108" s="547"/>
      <c r="WPU108" s="547"/>
      <c r="WPV108" s="547"/>
      <c r="WPW108" s="547"/>
      <c r="WPX108" s="547"/>
      <c r="WPY108" s="547"/>
      <c r="WPZ108" s="547"/>
      <c r="WQA108" s="547"/>
      <c r="WQB108" s="547"/>
      <c r="WQC108" s="548"/>
      <c r="WQD108" s="547"/>
      <c r="WQE108" s="547"/>
      <c r="WQF108" s="547"/>
      <c r="WQG108" s="547"/>
      <c r="WQH108" s="547"/>
      <c r="WQI108" s="547"/>
      <c r="WQJ108" s="547"/>
      <c r="WQK108" s="547"/>
      <c r="WQL108" s="547"/>
      <c r="WQM108" s="547"/>
      <c r="WQN108" s="547"/>
      <c r="WQO108" s="547"/>
      <c r="WQP108" s="547"/>
      <c r="WQQ108" s="547"/>
      <c r="WQR108" s="547"/>
      <c r="WQS108" s="548"/>
      <c r="WQT108" s="547"/>
      <c r="WQU108" s="547"/>
      <c r="WQV108" s="547"/>
      <c r="WQW108" s="547"/>
      <c r="WQX108" s="547"/>
      <c r="WQY108" s="547"/>
      <c r="WQZ108" s="547"/>
      <c r="WRA108" s="547"/>
      <c r="WRB108" s="547"/>
      <c r="WRC108" s="547"/>
      <c r="WRD108" s="547"/>
      <c r="WRE108" s="547"/>
      <c r="WRF108" s="547"/>
      <c r="WRG108" s="547"/>
      <c r="WRH108" s="547"/>
      <c r="WRI108" s="548"/>
      <c r="WRJ108" s="547"/>
      <c r="WRK108" s="547"/>
      <c r="WRL108" s="547"/>
      <c r="WRM108" s="547"/>
      <c r="WRN108" s="547"/>
      <c r="WRO108" s="547"/>
      <c r="WRP108" s="547"/>
      <c r="WRQ108" s="547"/>
      <c r="WRR108" s="547"/>
      <c r="WRS108" s="547"/>
      <c r="WRT108" s="547"/>
      <c r="WRU108" s="547"/>
      <c r="WRV108" s="547"/>
      <c r="WRW108" s="547"/>
      <c r="WRX108" s="547"/>
      <c r="WRY108" s="548"/>
      <c r="WRZ108" s="547"/>
      <c r="WSA108" s="547"/>
      <c r="WSB108" s="547"/>
      <c r="WSC108" s="547"/>
      <c r="WSD108" s="547"/>
      <c r="WSE108" s="547"/>
      <c r="WSF108" s="547"/>
      <c r="WSG108" s="547"/>
      <c r="WSH108" s="547"/>
      <c r="WSI108" s="547"/>
      <c r="WSJ108" s="547"/>
      <c r="WSK108" s="547"/>
      <c r="WSL108" s="547"/>
      <c r="WSM108" s="547"/>
      <c r="WSN108" s="547"/>
      <c r="WSO108" s="548"/>
      <c r="WSP108" s="547"/>
      <c r="WSQ108" s="547"/>
      <c r="WSR108" s="547"/>
      <c r="WSS108" s="547"/>
      <c r="WST108" s="547"/>
      <c r="WSU108" s="547"/>
      <c r="WSV108" s="547"/>
      <c r="WSW108" s="547"/>
      <c r="WSX108" s="547"/>
      <c r="WSY108" s="547"/>
      <c r="WSZ108" s="547"/>
      <c r="WTA108" s="547"/>
      <c r="WTB108" s="547"/>
      <c r="WTC108" s="547"/>
      <c r="WTD108" s="547"/>
      <c r="WTE108" s="548"/>
      <c r="WTF108" s="547"/>
      <c r="WTG108" s="547"/>
      <c r="WTH108" s="547"/>
      <c r="WTI108" s="547"/>
      <c r="WTJ108" s="547"/>
      <c r="WTK108" s="547"/>
      <c r="WTL108" s="547"/>
      <c r="WTM108" s="547"/>
      <c r="WTN108" s="547"/>
      <c r="WTO108" s="547"/>
      <c r="WTP108" s="547"/>
      <c r="WTQ108" s="547"/>
      <c r="WTR108" s="547"/>
      <c r="WTS108" s="547"/>
      <c r="WTT108" s="547"/>
      <c r="WTU108" s="548"/>
      <c r="WTV108" s="547"/>
      <c r="WTW108" s="547"/>
      <c r="WTX108" s="547"/>
      <c r="WTY108" s="547"/>
      <c r="WTZ108" s="547"/>
      <c r="WUA108" s="547"/>
      <c r="WUB108" s="547"/>
      <c r="WUC108" s="547"/>
      <c r="WUD108" s="547"/>
      <c r="WUE108" s="547"/>
      <c r="WUF108" s="547"/>
      <c r="WUG108" s="547"/>
      <c r="WUH108" s="547"/>
      <c r="WUI108" s="547"/>
      <c r="WUJ108" s="547"/>
      <c r="WUK108" s="548"/>
      <c r="WUL108" s="547"/>
      <c r="WUM108" s="547"/>
      <c r="WUN108" s="547"/>
      <c r="WUO108" s="547"/>
      <c r="WUP108" s="547"/>
      <c r="WUQ108" s="547"/>
      <c r="WUR108" s="547"/>
      <c r="WUS108" s="547"/>
      <c r="WUT108" s="547"/>
      <c r="WUU108" s="547"/>
      <c r="WUV108" s="547"/>
      <c r="WUW108" s="547"/>
      <c r="WUX108" s="547"/>
      <c r="WUY108" s="547"/>
      <c r="WUZ108" s="547"/>
      <c r="WVA108" s="548"/>
      <c r="WVB108" s="547"/>
      <c r="WVC108" s="547"/>
      <c r="WVD108" s="547"/>
      <c r="WVE108" s="547"/>
      <c r="WVF108" s="547"/>
      <c r="WVG108" s="547"/>
      <c r="WVH108" s="547"/>
      <c r="WVI108" s="547"/>
      <c r="WVJ108" s="547"/>
      <c r="WVK108" s="547"/>
      <c r="WVL108" s="547"/>
      <c r="WVM108" s="547"/>
      <c r="WVN108" s="547"/>
      <c r="WVO108" s="547"/>
      <c r="WVP108" s="547"/>
      <c r="WVQ108" s="548"/>
      <c r="WVR108" s="547"/>
      <c r="WVS108" s="547"/>
      <c r="WVT108" s="547"/>
      <c r="WVU108" s="547"/>
      <c r="WVV108" s="547"/>
      <c r="WVW108" s="547"/>
      <c r="WVX108" s="547"/>
      <c r="WVY108" s="547"/>
      <c r="WVZ108" s="547"/>
      <c r="WWA108" s="547"/>
      <c r="WWB108" s="547"/>
      <c r="WWC108" s="547"/>
      <c r="WWD108" s="547"/>
      <c r="WWE108" s="547"/>
      <c r="WWF108" s="547"/>
      <c r="WWG108" s="548"/>
      <c r="WWH108" s="547"/>
      <c r="WWI108" s="547"/>
      <c r="WWJ108" s="547"/>
      <c r="WWK108" s="547"/>
      <c r="WWL108" s="547"/>
      <c r="WWM108" s="547"/>
      <c r="WWN108" s="547"/>
      <c r="WWO108" s="547"/>
      <c r="WWP108" s="547"/>
      <c r="WWQ108" s="547"/>
      <c r="WWR108" s="547"/>
      <c r="WWS108" s="547"/>
      <c r="WWT108" s="547"/>
      <c r="WWU108" s="547"/>
      <c r="WWV108" s="547"/>
      <c r="WWW108" s="548"/>
      <c r="WWX108" s="547"/>
      <c r="WWY108" s="547"/>
      <c r="WWZ108" s="547"/>
      <c r="WXA108" s="547"/>
      <c r="WXB108" s="547"/>
      <c r="WXC108" s="547"/>
      <c r="WXD108" s="547"/>
      <c r="WXE108" s="547"/>
      <c r="WXF108" s="547"/>
      <c r="WXG108" s="547"/>
      <c r="WXH108" s="547"/>
      <c r="WXI108" s="547"/>
      <c r="WXJ108" s="547"/>
      <c r="WXK108" s="547"/>
      <c r="WXL108" s="547"/>
      <c r="WXM108" s="548"/>
      <c r="WXN108" s="547"/>
      <c r="WXO108" s="547"/>
      <c r="WXP108" s="547"/>
      <c r="WXQ108" s="547"/>
      <c r="WXR108" s="547"/>
      <c r="WXS108" s="547"/>
      <c r="WXT108" s="547"/>
      <c r="WXU108" s="547"/>
      <c r="WXV108" s="547"/>
      <c r="WXW108" s="547"/>
      <c r="WXX108" s="547"/>
      <c r="WXY108" s="547"/>
      <c r="WXZ108" s="547"/>
      <c r="WYA108" s="547"/>
      <c r="WYB108" s="547"/>
      <c r="WYC108" s="548"/>
      <c r="WYD108" s="547"/>
      <c r="WYE108" s="547"/>
      <c r="WYF108" s="547"/>
      <c r="WYG108" s="547"/>
      <c r="WYH108" s="547"/>
      <c r="WYI108" s="547"/>
      <c r="WYJ108" s="547"/>
      <c r="WYK108" s="547"/>
      <c r="WYL108" s="547"/>
      <c r="WYM108" s="547"/>
      <c r="WYN108" s="547"/>
      <c r="WYO108" s="547"/>
      <c r="WYP108" s="547"/>
      <c r="WYQ108" s="547"/>
      <c r="WYR108" s="547"/>
      <c r="WYS108" s="548"/>
      <c r="WYT108" s="547"/>
      <c r="WYU108" s="547"/>
      <c r="WYV108" s="547"/>
      <c r="WYW108" s="547"/>
      <c r="WYX108" s="547"/>
      <c r="WYY108" s="547"/>
      <c r="WYZ108" s="547"/>
      <c r="WZA108" s="547"/>
      <c r="WZB108" s="547"/>
      <c r="WZC108" s="547"/>
      <c r="WZD108" s="547"/>
      <c r="WZE108" s="547"/>
      <c r="WZF108" s="547"/>
      <c r="WZG108" s="547"/>
      <c r="WZH108" s="547"/>
      <c r="WZI108" s="548"/>
      <c r="WZJ108" s="547"/>
      <c r="WZK108" s="547"/>
      <c r="WZL108" s="547"/>
      <c r="WZM108" s="547"/>
      <c r="WZN108" s="547"/>
      <c r="WZO108" s="547"/>
      <c r="WZP108" s="547"/>
      <c r="WZQ108" s="547"/>
      <c r="WZR108" s="547"/>
      <c r="WZS108" s="547"/>
      <c r="WZT108" s="547"/>
      <c r="WZU108" s="547"/>
      <c r="WZV108" s="547"/>
      <c r="WZW108" s="547"/>
      <c r="WZX108" s="547"/>
      <c r="WZY108" s="548"/>
      <c r="WZZ108" s="547"/>
      <c r="XAA108" s="547"/>
      <c r="XAB108" s="547"/>
      <c r="XAC108" s="547"/>
      <c r="XAD108" s="547"/>
      <c r="XAE108" s="547"/>
      <c r="XAF108" s="547"/>
      <c r="XAG108" s="547"/>
      <c r="XAH108" s="547"/>
      <c r="XAI108" s="547"/>
      <c r="XAJ108" s="547"/>
      <c r="XAK108" s="547"/>
      <c r="XAL108" s="547"/>
      <c r="XAM108" s="547"/>
      <c r="XAN108" s="547"/>
      <c r="XAO108" s="548"/>
      <c r="XAP108" s="547"/>
      <c r="XAQ108" s="547"/>
      <c r="XAR108" s="547"/>
      <c r="XAS108" s="547"/>
      <c r="XAT108" s="547"/>
      <c r="XAU108" s="547"/>
      <c r="XAV108" s="547"/>
      <c r="XAW108" s="547"/>
      <c r="XAX108" s="547"/>
      <c r="XAY108" s="547"/>
      <c r="XAZ108" s="547"/>
      <c r="XBA108" s="547"/>
      <c r="XBB108" s="547"/>
      <c r="XBC108" s="547"/>
      <c r="XBD108" s="547"/>
      <c r="XBE108" s="548"/>
      <c r="XBF108" s="547"/>
      <c r="XBG108" s="547"/>
      <c r="XBH108" s="547"/>
      <c r="XBI108" s="547"/>
      <c r="XBJ108" s="547"/>
      <c r="XBK108" s="547"/>
      <c r="XBL108" s="547"/>
      <c r="XBM108" s="547"/>
      <c r="XBN108" s="547"/>
      <c r="XBO108" s="547"/>
      <c r="XBP108" s="547"/>
      <c r="XBQ108" s="547"/>
      <c r="XBR108" s="547"/>
      <c r="XBS108" s="547"/>
      <c r="XBT108" s="547"/>
    </row>
    <row r="109" spans="1:16296" s="474" customFormat="1" ht="18.75" x14ac:dyDescent="0.2">
      <c r="A109" s="510"/>
      <c r="B109" s="557"/>
      <c r="C109" s="558"/>
      <c r="D109" s="558"/>
      <c r="E109" s="558"/>
      <c r="F109" s="558"/>
      <c r="G109" s="558"/>
      <c r="H109" s="559"/>
      <c r="I109" s="559"/>
      <c r="J109" s="551"/>
      <c r="K109" s="551"/>
      <c r="L109" s="551"/>
      <c r="M109" s="551"/>
      <c r="O109" s="547"/>
      <c r="P109" s="547"/>
      <c r="Q109" s="547"/>
      <c r="R109" s="547"/>
      <c r="S109" s="547"/>
      <c r="T109" s="547"/>
      <c r="U109" s="547"/>
      <c r="V109" s="547"/>
      <c r="W109" s="547"/>
      <c r="X109" s="547"/>
      <c r="Y109" s="548"/>
      <c r="Z109" s="547"/>
      <c r="AA109" s="547"/>
      <c r="AB109" s="547"/>
      <c r="AC109" s="547"/>
      <c r="AD109" s="547"/>
      <c r="AE109" s="547"/>
      <c r="AF109" s="547"/>
      <c r="AG109" s="547"/>
      <c r="AH109" s="547"/>
      <c r="AI109" s="547"/>
      <c r="AJ109" s="547"/>
      <c r="AK109" s="547"/>
      <c r="AL109" s="547"/>
      <c r="AM109" s="547"/>
      <c r="AN109" s="547"/>
      <c r="AO109" s="548"/>
      <c r="AP109" s="547"/>
      <c r="AQ109" s="547"/>
      <c r="AR109" s="547"/>
      <c r="AS109" s="547"/>
      <c r="AT109" s="547"/>
      <c r="AU109" s="547"/>
      <c r="AV109" s="547"/>
      <c r="AW109" s="547"/>
      <c r="AX109" s="547"/>
      <c r="AY109" s="547"/>
      <c r="AZ109" s="547"/>
      <c r="BA109" s="547"/>
      <c r="BB109" s="547"/>
      <c r="BC109" s="547"/>
      <c r="BD109" s="547"/>
      <c r="BE109" s="548"/>
      <c r="BF109" s="547"/>
      <c r="BG109" s="547"/>
      <c r="BH109" s="547"/>
      <c r="BI109" s="547"/>
      <c r="BJ109" s="547"/>
      <c r="BK109" s="547"/>
      <c r="BL109" s="547"/>
      <c r="BM109" s="547"/>
      <c r="BN109" s="547"/>
      <c r="BO109" s="547"/>
      <c r="BP109" s="547"/>
      <c r="BQ109" s="547"/>
      <c r="BR109" s="547"/>
      <c r="BS109" s="547"/>
      <c r="BT109" s="547"/>
      <c r="BU109" s="548"/>
      <c r="BV109" s="547"/>
      <c r="BW109" s="547"/>
      <c r="BX109" s="547"/>
      <c r="BY109" s="547"/>
      <c r="BZ109" s="547"/>
      <c r="CA109" s="547"/>
      <c r="CB109" s="547"/>
      <c r="CC109" s="547"/>
      <c r="CD109" s="547"/>
      <c r="CE109" s="547"/>
      <c r="CF109" s="547"/>
      <c r="CG109" s="547"/>
      <c r="CH109" s="547"/>
      <c r="CI109" s="547"/>
      <c r="CJ109" s="547"/>
      <c r="CK109" s="548"/>
      <c r="CL109" s="547"/>
      <c r="CM109" s="547"/>
      <c r="CN109" s="547"/>
      <c r="CO109" s="547"/>
      <c r="CP109" s="547"/>
      <c r="CQ109" s="547"/>
      <c r="CR109" s="547"/>
      <c r="CS109" s="547"/>
      <c r="CT109" s="547"/>
      <c r="CU109" s="547"/>
      <c r="CV109" s="547"/>
      <c r="CW109" s="547"/>
      <c r="CX109" s="547"/>
      <c r="CY109" s="547"/>
      <c r="CZ109" s="547"/>
      <c r="DA109" s="548"/>
      <c r="DB109" s="547"/>
      <c r="DC109" s="547"/>
      <c r="DD109" s="547"/>
      <c r="DE109" s="547"/>
      <c r="DF109" s="547"/>
      <c r="DG109" s="547"/>
      <c r="DH109" s="547"/>
      <c r="DI109" s="547"/>
      <c r="DJ109" s="547"/>
      <c r="DK109" s="547"/>
      <c r="DL109" s="547"/>
      <c r="DM109" s="547"/>
      <c r="DN109" s="547"/>
      <c r="DO109" s="547"/>
      <c r="DP109" s="547"/>
      <c r="DQ109" s="548"/>
      <c r="DR109" s="547"/>
      <c r="DS109" s="547"/>
      <c r="DT109" s="547"/>
      <c r="DU109" s="547"/>
      <c r="DV109" s="547"/>
      <c r="DW109" s="547"/>
      <c r="DX109" s="547"/>
      <c r="DY109" s="547"/>
      <c r="DZ109" s="547"/>
      <c r="EA109" s="547"/>
      <c r="EB109" s="547"/>
      <c r="EC109" s="547"/>
      <c r="ED109" s="547"/>
      <c r="EE109" s="547"/>
      <c r="EF109" s="547"/>
      <c r="EG109" s="548"/>
      <c r="EH109" s="547"/>
      <c r="EI109" s="547"/>
      <c r="EJ109" s="547"/>
      <c r="EK109" s="547"/>
      <c r="EL109" s="547"/>
      <c r="EM109" s="547"/>
      <c r="EN109" s="547"/>
      <c r="EO109" s="547"/>
      <c r="EP109" s="547"/>
      <c r="EQ109" s="547"/>
      <c r="ER109" s="547"/>
      <c r="ES109" s="547"/>
      <c r="ET109" s="547"/>
      <c r="EU109" s="547"/>
      <c r="EV109" s="547"/>
      <c r="EW109" s="548"/>
      <c r="EX109" s="547"/>
      <c r="EY109" s="547"/>
      <c r="EZ109" s="547"/>
      <c r="FA109" s="547"/>
      <c r="FB109" s="547"/>
      <c r="FC109" s="547"/>
      <c r="FD109" s="547"/>
      <c r="FE109" s="547"/>
      <c r="FF109" s="547"/>
      <c r="FG109" s="547"/>
      <c r="FH109" s="547"/>
      <c r="FI109" s="547"/>
      <c r="FJ109" s="547"/>
      <c r="FK109" s="547"/>
      <c r="FL109" s="547"/>
      <c r="FM109" s="548"/>
      <c r="FN109" s="547"/>
      <c r="FO109" s="547"/>
      <c r="FP109" s="547"/>
      <c r="FQ109" s="547"/>
      <c r="FR109" s="547"/>
      <c r="FS109" s="547"/>
      <c r="FT109" s="547"/>
      <c r="FU109" s="547"/>
      <c r="FV109" s="547"/>
      <c r="FW109" s="547"/>
      <c r="FX109" s="547"/>
      <c r="FY109" s="547"/>
      <c r="FZ109" s="547"/>
      <c r="GA109" s="547"/>
      <c r="GB109" s="547"/>
      <c r="GC109" s="548"/>
      <c r="GD109" s="547"/>
      <c r="GE109" s="547"/>
      <c r="GF109" s="547"/>
      <c r="GG109" s="547"/>
      <c r="GH109" s="547"/>
      <c r="GI109" s="547"/>
      <c r="GJ109" s="547"/>
      <c r="GK109" s="547"/>
      <c r="GL109" s="547"/>
      <c r="GM109" s="547"/>
      <c r="GN109" s="547"/>
      <c r="GO109" s="547"/>
      <c r="GP109" s="547"/>
      <c r="GQ109" s="547"/>
      <c r="GR109" s="547"/>
      <c r="GS109" s="548"/>
      <c r="GT109" s="547"/>
      <c r="GU109" s="547"/>
      <c r="GV109" s="547"/>
      <c r="GW109" s="547"/>
      <c r="GX109" s="547"/>
      <c r="GY109" s="547"/>
      <c r="GZ109" s="547"/>
      <c r="HA109" s="547"/>
      <c r="HB109" s="547"/>
      <c r="HC109" s="547"/>
      <c r="HD109" s="547"/>
      <c r="HE109" s="547"/>
      <c r="HF109" s="547"/>
      <c r="HG109" s="547"/>
      <c r="HH109" s="547"/>
      <c r="HI109" s="548"/>
      <c r="HJ109" s="547"/>
      <c r="HK109" s="547"/>
      <c r="HL109" s="547"/>
      <c r="HM109" s="547"/>
      <c r="HN109" s="547"/>
      <c r="HO109" s="547"/>
      <c r="HP109" s="547"/>
      <c r="HQ109" s="547"/>
      <c r="HR109" s="547"/>
      <c r="HS109" s="547"/>
      <c r="HT109" s="547"/>
      <c r="HU109" s="547"/>
      <c r="HV109" s="547"/>
      <c r="HW109" s="547"/>
      <c r="HX109" s="547"/>
      <c r="HY109" s="548"/>
      <c r="HZ109" s="547"/>
      <c r="IA109" s="547"/>
      <c r="IB109" s="547"/>
      <c r="IC109" s="547"/>
      <c r="ID109" s="547"/>
      <c r="IE109" s="547"/>
      <c r="IF109" s="547"/>
      <c r="IG109" s="547"/>
      <c r="IH109" s="547"/>
      <c r="II109" s="547"/>
      <c r="IJ109" s="547"/>
      <c r="IK109" s="547"/>
      <c r="IL109" s="547"/>
      <c r="IM109" s="547"/>
      <c r="IN109" s="547"/>
      <c r="IO109" s="548"/>
      <c r="IP109" s="547"/>
      <c r="IQ109" s="547"/>
      <c r="IR109" s="547"/>
      <c r="IS109" s="547"/>
      <c r="IT109" s="547"/>
      <c r="IU109" s="547"/>
      <c r="IV109" s="547"/>
      <c r="IW109" s="547"/>
      <c r="IX109" s="547"/>
      <c r="IY109" s="547"/>
      <c r="IZ109" s="547"/>
      <c r="JA109" s="547"/>
      <c r="JB109" s="547"/>
      <c r="JC109" s="547"/>
      <c r="JD109" s="547"/>
      <c r="JE109" s="548"/>
      <c r="JF109" s="547"/>
      <c r="JG109" s="547"/>
      <c r="JH109" s="547"/>
      <c r="JI109" s="547"/>
      <c r="JJ109" s="547"/>
      <c r="JK109" s="547"/>
      <c r="JL109" s="547"/>
      <c r="JM109" s="547"/>
      <c r="JN109" s="547"/>
      <c r="JO109" s="547"/>
      <c r="JP109" s="547"/>
      <c r="JQ109" s="547"/>
      <c r="JR109" s="547"/>
      <c r="JS109" s="547"/>
      <c r="JT109" s="547"/>
      <c r="JU109" s="548"/>
      <c r="JV109" s="547"/>
      <c r="JW109" s="547"/>
      <c r="JX109" s="547"/>
      <c r="JY109" s="547"/>
      <c r="JZ109" s="547"/>
      <c r="KA109" s="547"/>
      <c r="KB109" s="547"/>
      <c r="KC109" s="547"/>
      <c r="KD109" s="547"/>
      <c r="KE109" s="547"/>
      <c r="KF109" s="547"/>
      <c r="KG109" s="547"/>
      <c r="KH109" s="547"/>
      <c r="KI109" s="547"/>
      <c r="KJ109" s="547"/>
      <c r="KK109" s="548"/>
      <c r="KL109" s="547"/>
      <c r="KM109" s="547"/>
      <c r="KN109" s="547"/>
      <c r="KO109" s="547"/>
      <c r="KP109" s="547"/>
      <c r="KQ109" s="547"/>
      <c r="KR109" s="547"/>
      <c r="KS109" s="547"/>
      <c r="KT109" s="547"/>
      <c r="KU109" s="547"/>
      <c r="KV109" s="547"/>
      <c r="KW109" s="547"/>
      <c r="KX109" s="547"/>
      <c r="KY109" s="547"/>
      <c r="KZ109" s="547"/>
      <c r="LA109" s="548"/>
      <c r="LB109" s="547"/>
      <c r="LC109" s="547"/>
      <c r="LD109" s="547"/>
      <c r="LE109" s="547"/>
      <c r="LF109" s="547"/>
      <c r="LG109" s="547"/>
      <c r="LH109" s="547"/>
      <c r="LI109" s="547"/>
      <c r="LJ109" s="547"/>
      <c r="LK109" s="547"/>
      <c r="LL109" s="547"/>
      <c r="LM109" s="547"/>
      <c r="LN109" s="547"/>
      <c r="LO109" s="547"/>
      <c r="LP109" s="547"/>
      <c r="LQ109" s="548"/>
      <c r="LR109" s="547"/>
      <c r="LS109" s="547"/>
      <c r="LT109" s="547"/>
      <c r="LU109" s="547"/>
      <c r="LV109" s="547"/>
      <c r="LW109" s="547"/>
      <c r="LX109" s="547"/>
      <c r="LY109" s="547"/>
      <c r="LZ109" s="547"/>
      <c r="MA109" s="547"/>
      <c r="MB109" s="547"/>
      <c r="MC109" s="547"/>
      <c r="MD109" s="547"/>
      <c r="ME109" s="547"/>
      <c r="MF109" s="547"/>
      <c r="MG109" s="548"/>
      <c r="MH109" s="547"/>
      <c r="MI109" s="547"/>
      <c r="MJ109" s="547"/>
      <c r="MK109" s="547"/>
      <c r="ML109" s="547"/>
      <c r="MM109" s="547"/>
      <c r="MN109" s="547"/>
      <c r="MO109" s="547"/>
      <c r="MP109" s="547"/>
      <c r="MQ109" s="547"/>
      <c r="MR109" s="547"/>
      <c r="MS109" s="547"/>
      <c r="MT109" s="547"/>
      <c r="MU109" s="547"/>
      <c r="MV109" s="547"/>
      <c r="MW109" s="548"/>
      <c r="MX109" s="547"/>
      <c r="MY109" s="547"/>
      <c r="MZ109" s="547"/>
      <c r="NA109" s="547"/>
      <c r="NB109" s="547"/>
      <c r="NC109" s="547"/>
      <c r="ND109" s="547"/>
      <c r="NE109" s="547"/>
      <c r="NF109" s="547"/>
      <c r="NG109" s="547"/>
      <c r="NH109" s="547"/>
      <c r="NI109" s="547"/>
      <c r="NJ109" s="547"/>
      <c r="NK109" s="547"/>
      <c r="NL109" s="547"/>
      <c r="NM109" s="548"/>
      <c r="NN109" s="547"/>
      <c r="NO109" s="547"/>
      <c r="NP109" s="547"/>
      <c r="NQ109" s="547"/>
      <c r="NR109" s="547"/>
      <c r="NS109" s="547"/>
      <c r="NT109" s="547"/>
      <c r="NU109" s="547"/>
      <c r="NV109" s="547"/>
      <c r="NW109" s="547"/>
      <c r="NX109" s="547"/>
      <c r="NY109" s="547"/>
      <c r="NZ109" s="547"/>
      <c r="OA109" s="547"/>
      <c r="OB109" s="547"/>
      <c r="OC109" s="548"/>
      <c r="OD109" s="547"/>
      <c r="OE109" s="547"/>
      <c r="OF109" s="547"/>
      <c r="OG109" s="547"/>
      <c r="OH109" s="547"/>
      <c r="OI109" s="547"/>
      <c r="OJ109" s="547"/>
      <c r="OK109" s="547"/>
      <c r="OL109" s="547"/>
      <c r="OM109" s="547"/>
      <c r="ON109" s="547"/>
      <c r="OO109" s="547"/>
      <c r="OP109" s="547"/>
      <c r="OQ109" s="547"/>
      <c r="OR109" s="547"/>
      <c r="OS109" s="548"/>
      <c r="OT109" s="547"/>
      <c r="OU109" s="547"/>
      <c r="OV109" s="547"/>
      <c r="OW109" s="547"/>
      <c r="OX109" s="547"/>
      <c r="OY109" s="547"/>
      <c r="OZ109" s="547"/>
      <c r="PA109" s="547"/>
      <c r="PB109" s="547"/>
      <c r="PC109" s="547"/>
      <c r="PD109" s="547"/>
      <c r="PE109" s="547"/>
      <c r="PF109" s="547"/>
      <c r="PG109" s="547"/>
      <c r="PH109" s="547"/>
      <c r="PI109" s="548"/>
      <c r="PJ109" s="547"/>
      <c r="PK109" s="547"/>
      <c r="PL109" s="547"/>
      <c r="PM109" s="547"/>
      <c r="PN109" s="547"/>
      <c r="PO109" s="547"/>
      <c r="PP109" s="547"/>
      <c r="PQ109" s="547"/>
      <c r="PR109" s="547"/>
      <c r="PS109" s="547"/>
      <c r="PT109" s="547"/>
      <c r="PU109" s="547"/>
      <c r="PV109" s="547"/>
      <c r="PW109" s="547"/>
      <c r="PX109" s="547"/>
      <c r="PY109" s="548"/>
      <c r="PZ109" s="547"/>
      <c r="QA109" s="547"/>
      <c r="QB109" s="547"/>
      <c r="QC109" s="547"/>
      <c r="QD109" s="547"/>
      <c r="QE109" s="547"/>
      <c r="QF109" s="547"/>
      <c r="QG109" s="547"/>
      <c r="QH109" s="547"/>
      <c r="QI109" s="547"/>
      <c r="QJ109" s="547"/>
      <c r="QK109" s="547"/>
      <c r="QL109" s="547"/>
      <c r="QM109" s="547"/>
      <c r="QN109" s="547"/>
      <c r="QO109" s="548"/>
      <c r="QP109" s="547"/>
      <c r="QQ109" s="547"/>
      <c r="QR109" s="547"/>
      <c r="QS109" s="547"/>
      <c r="QT109" s="547"/>
      <c r="QU109" s="547"/>
      <c r="QV109" s="547"/>
      <c r="QW109" s="547"/>
      <c r="QX109" s="547"/>
      <c r="QY109" s="547"/>
      <c r="QZ109" s="547"/>
      <c r="RA109" s="547"/>
      <c r="RB109" s="547"/>
      <c r="RC109" s="547"/>
      <c r="RD109" s="547"/>
      <c r="RE109" s="548"/>
      <c r="RF109" s="547"/>
      <c r="RG109" s="547"/>
      <c r="RH109" s="547"/>
      <c r="RI109" s="547"/>
      <c r="RJ109" s="547"/>
      <c r="RK109" s="547"/>
      <c r="RL109" s="547"/>
      <c r="RM109" s="547"/>
      <c r="RN109" s="547"/>
      <c r="RO109" s="547"/>
      <c r="RP109" s="547"/>
      <c r="RQ109" s="547"/>
      <c r="RR109" s="547"/>
      <c r="RS109" s="547"/>
      <c r="RT109" s="547"/>
      <c r="RU109" s="548"/>
      <c r="RV109" s="547"/>
      <c r="RW109" s="547"/>
      <c r="RX109" s="547"/>
      <c r="RY109" s="547"/>
      <c r="RZ109" s="547"/>
      <c r="SA109" s="547"/>
      <c r="SB109" s="547"/>
      <c r="SC109" s="547"/>
      <c r="SD109" s="547"/>
      <c r="SE109" s="547"/>
      <c r="SF109" s="547"/>
      <c r="SG109" s="547"/>
      <c r="SH109" s="547"/>
      <c r="SI109" s="547"/>
      <c r="SJ109" s="547"/>
      <c r="SK109" s="548"/>
      <c r="SL109" s="547"/>
      <c r="SM109" s="547"/>
      <c r="SN109" s="547"/>
      <c r="SO109" s="547"/>
      <c r="SP109" s="547"/>
      <c r="SQ109" s="547"/>
      <c r="SR109" s="547"/>
      <c r="SS109" s="547"/>
      <c r="ST109" s="547"/>
      <c r="SU109" s="547"/>
      <c r="SV109" s="547"/>
      <c r="SW109" s="547"/>
      <c r="SX109" s="547"/>
      <c r="SY109" s="547"/>
      <c r="SZ109" s="547"/>
      <c r="TA109" s="548"/>
      <c r="TB109" s="547"/>
      <c r="TC109" s="547"/>
      <c r="TD109" s="547"/>
      <c r="TE109" s="547"/>
      <c r="TF109" s="547"/>
      <c r="TG109" s="547"/>
      <c r="TH109" s="547"/>
      <c r="TI109" s="547"/>
      <c r="TJ109" s="547"/>
      <c r="TK109" s="547"/>
      <c r="TL109" s="547"/>
      <c r="TM109" s="547"/>
      <c r="TN109" s="547"/>
      <c r="TO109" s="547"/>
      <c r="TP109" s="547"/>
      <c r="TQ109" s="548"/>
      <c r="TR109" s="547"/>
      <c r="TS109" s="547"/>
      <c r="TT109" s="547"/>
      <c r="TU109" s="547"/>
      <c r="TV109" s="547"/>
      <c r="TW109" s="547"/>
      <c r="TX109" s="547"/>
      <c r="TY109" s="547"/>
      <c r="TZ109" s="547"/>
      <c r="UA109" s="547"/>
      <c r="UB109" s="547"/>
      <c r="UC109" s="547"/>
      <c r="UD109" s="547"/>
      <c r="UE109" s="547"/>
      <c r="UF109" s="547"/>
      <c r="UG109" s="548"/>
      <c r="UH109" s="547"/>
      <c r="UI109" s="547"/>
      <c r="UJ109" s="547"/>
      <c r="UK109" s="547"/>
      <c r="UL109" s="547"/>
      <c r="UM109" s="547"/>
      <c r="UN109" s="547"/>
      <c r="UO109" s="547"/>
      <c r="UP109" s="547"/>
      <c r="UQ109" s="547"/>
      <c r="UR109" s="547"/>
      <c r="US109" s="547"/>
      <c r="UT109" s="547"/>
      <c r="UU109" s="547"/>
      <c r="UV109" s="547"/>
      <c r="UW109" s="548"/>
      <c r="UX109" s="547"/>
      <c r="UY109" s="547"/>
      <c r="UZ109" s="547"/>
      <c r="VA109" s="547"/>
      <c r="VB109" s="547"/>
      <c r="VC109" s="547"/>
      <c r="VD109" s="547"/>
      <c r="VE109" s="547"/>
      <c r="VF109" s="547"/>
      <c r="VG109" s="547"/>
      <c r="VH109" s="547"/>
      <c r="VI109" s="547"/>
      <c r="VJ109" s="547"/>
      <c r="VK109" s="547"/>
      <c r="VL109" s="547"/>
      <c r="VM109" s="548"/>
      <c r="VN109" s="547"/>
      <c r="VO109" s="547"/>
      <c r="VP109" s="547"/>
      <c r="VQ109" s="547"/>
      <c r="VR109" s="547"/>
      <c r="VS109" s="547"/>
      <c r="VT109" s="547"/>
      <c r="VU109" s="547"/>
      <c r="VV109" s="547"/>
      <c r="VW109" s="547"/>
      <c r="VX109" s="547"/>
      <c r="VY109" s="547"/>
      <c r="VZ109" s="547"/>
      <c r="WA109" s="547"/>
      <c r="WB109" s="547"/>
      <c r="WC109" s="548"/>
      <c r="WD109" s="547"/>
      <c r="WE109" s="547"/>
      <c r="WF109" s="547"/>
      <c r="WG109" s="547"/>
      <c r="WH109" s="547"/>
      <c r="WI109" s="547"/>
      <c r="WJ109" s="547"/>
      <c r="WK109" s="547"/>
      <c r="WL109" s="547"/>
      <c r="WM109" s="547"/>
      <c r="WN109" s="547"/>
      <c r="WO109" s="547"/>
      <c r="WP109" s="547"/>
      <c r="WQ109" s="547"/>
      <c r="WR109" s="547"/>
      <c r="WS109" s="548"/>
      <c r="WT109" s="547"/>
      <c r="WU109" s="547"/>
      <c r="WV109" s="547"/>
      <c r="WW109" s="547"/>
      <c r="WX109" s="547"/>
      <c r="WY109" s="547"/>
      <c r="WZ109" s="547"/>
      <c r="XA109" s="547"/>
      <c r="XB109" s="547"/>
      <c r="XC109" s="547"/>
      <c r="XD109" s="547"/>
      <c r="XE109" s="547"/>
      <c r="XF109" s="547"/>
      <c r="XG109" s="547"/>
      <c r="XH109" s="547"/>
      <c r="XI109" s="548"/>
      <c r="XJ109" s="547"/>
      <c r="XK109" s="547"/>
      <c r="XL109" s="547"/>
      <c r="XM109" s="547"/>
      <c r="XN109" s="547"/>
      <c r="XO109" s="547"/>
      <c r="XP109" s="547"/>
      <c r="XQ109" s="547"/>
      <c r="XR109" s="547"/>
      <c r="XS109" s="547"/>
      <c r="XT109" s="547"/>
      <c r="XU109" s="547"/>
      <c r="XV109" s="547"/>
      <c r="XW109" s="547"/>
      <c r="XX109" s="547"/>
      <c r="XY109" s="548"/>
      <c r="XZ109" s="547"/>
      <c r="YA109" s="547"/>
      <c r="YB109" s="547"/>
      <c r="YC109" s="547"/>
      <c r="YD109" s="547"/>
      <c r="YE109" s="547"/>
      <c r="YF109" s="547"/>
      <c r="YG109" s="547"/>
      <c r="YH109" s="547"/>
      <c r="YI109" s="547"/>
      <c r="YJ109" s="547"/>
      <c r="YK109" s="547"/>
      <c r="YL109" s="547"/>
      <c r="YM109" s="547"/>
      <c r="YN109" s="547"/>
      <c r="YO109" s="548"/>
      <c r="YP109" s="547"/>
      <c r="YQ109" s="547"/>
      <c r="YR109" s="547"/>
      <c r="YS109" s="547"/>
      <c r="YT109" s="547"/>
      <c r="YU109" s="547"/>
      <c r="YV109" s="547"/>
      <c r="YW109" s="547"/>
      <c r="YX109" s="547"/>
      <c r="YY109" s="547"/>
      <c r="YZ109" s="547"/>
      <c r="ZA109" s="547"/>
      <c r="ZB109" s="547"/>
      <c r="ZC109" s="547"/>
      <c r="ZD109" s="547"/>
      <c r="ZE109" s="548"/>
      <c r="ZF109" s="547"/>
      <c r="ZG109" s="547"/>
      <c r="ZH109" s="547"/>
      <c r="ZI109" s="547"/>
      <c r="ZJ109" s="547"/>
      <c r="ZK109" s="547"/>
      <c r="ZL109" s="547"/>
      <c r="ZM109" s="547"/>
      <c r="ZN109" s="547"/>
      <c r="ZO109" s="547"/>
      <c r="ZP109" s="547"/>
      <c r="ZQ109" s="547"/>
      <c r="ZR109" s="547"/>
      <c r="ZS109" s="547"/>
      <c r="ZT109" s="547"/>
      <c r="ZU109" s="548"/>
      <c r="ZV109" s="547"/>
      <c r="ZW109" s="547"/>
      <c r="ZX109" s="547"/>
      <c r="ZY109" s="547"/>
      <c r="ZZ109" s="547"/>
      <c r="AAA109" s="547"/>
      <c r="AAB109" s="547"/>
      <c r="AAC109" s="547"/>
      <c r="AAD109" s="547"/>
      <c r="AAE109" s="547"/>
      <c r="AAF109" s="547"/>
      <c r="AAG109" s="547"/>
      <c r="AAH109" s="547"/>
      <c r="AAI109" s="547"/>
      <c r="AAJ109" s="547"/>
      <c r="AAK109" s="548"/>
      <c r="AAL109" s="547"/>
      <c r="AAM109" s="547"/>
      <c r="AAN109" s="547"/>
      <c r="AAO109" s="547"/>
      <c r="AAP109" s="547"/>
      <c r="AAQ109" s="547"/>
      <c r="AAR109" s="547"/>
      <c r="AAS109" s="547"/>
      <c r="AAT109" s="547"/>
      <c r="AAU109" s="547"/>
      <c r="AAV109" s="547"/>
      <c r="AAW109" s="547"/>
      <c r="AAX109" s="547"/>
      <c r="AAY109" s="547"/>
      <c r="AAZ109" s="547"/>
      <c r="ABA109" s="548"/>
      <c r="ABB109" s="547"/>
      <c r="ABC109" s="547"/>
      <c r="ABD109" s="547"/>
      <c r="ABE109" s="547"/>
      <c r="ABF109" s="547"/>
      <c r="ABG109" s="547"/>
      <c r="ABH109" s="547"/>
      <c r="ABI109" s="547"/>
      <c r="ABJ109" s="547"/>
      <c r="ABK109" s="547"/>
      <c r="ABL109" s="547"/>
      <c r="ABM109" s="547"/>
      <c r="ABN109" s="547"/>
      <c r="ABO109" s="547"/>
      <c r="ABP109" s="547"/>
      <c r="ABQ109" s="548"/>
      <c r="ABR109" s="547"/>
      <c r="ABS109" s="547"/>
      <c r="ABT109" s="547"/>
      <c r="ABU109" s="547"/>
      <c r="ABV109" s="547"/>
      <c r="ABW109" s="547"/>
      <c r="ABX109" s="547"/>
      <c r="ABY109" s="547"/>
      <c r="ABZ109" s="547"/>
      <c r="ACA109" s="547"/>
      <c r="ACB109" s="547"/>
      <c r="ACC109" s="547"/>
      <c r="ACD109" s="547"/>
      <c r="ACE109" s="547"/>
      <c r="ACF109" s="547"/>
      <c r="ACG109" s="548"/>
      <c r="ACH109" s="547"/>
      <c r="ACI109" s="547"/>
      <c r="ACJ109" s="547"/>
      <c r="ACK109" s="547"/>
      <c r="ACL109" s="547"/>
      <c r="ACM109" s="547"/>
      <c r="ACN109" s="547"/>
      <c r="ACO109" s="547"/>
      <c r="ACP109" s="547"/>
      <c r="ACQ109" s="547"/>
      <c r="ACR109" s="547"/>
      <c r="ACS109" s="547"/>
      <c r="ACT109" s="547"/>
      <c r="ACU109" s="547"/>
      <c r="ACV109" s="547"/>
      <c r="ACW109" s="548"/>
      <c r="ACX109" s="547"/>
      <c r="ACY109" s="547"/>
      <c r="ACZ109" s="547"/>
      <c r="ADA109" s="547"/>
      <c r="ADB109" s="547"/>
      <c r="ADC109" s="547"/>
      <c r="ADD109" s="547"/>
      <c r="ADE109" s="547"/>
      <c r="ADF109" s="547"/>
      <c r="ADG109" s="547"/>
      <c r="ADH109" s="547"/>
      <c r="ADI109" s="547"/>
      <c r="ADJ109" s="547"/>
      <c r="ADK109" s="547"/>
      <c r="ADL109" s="547"/>
      <c r="ADM109" s="548"/>
      <c r="ADN109" s="547"/>
      <c r="ADO109" s="547"/>
      <c r="ADP109" s="547"/>
      <c r="ADQ109" s="547"/>
      <c r="ADR109" s="547"/>
      <c r="ADS109" s="547"/>
      <c r="ADT109" s="547"/>
      <c r="ADU109" s="547"/>
      <c r="ADV109" s="547"/>
      <c r="ADW109" s="547"/>
      <c r="ADX109" s="547"/>
      <c r="ADY109" s="547"/>
      <c r="ADZ109" s="547"/>
      <c r="AEA109" s="547"/>
      <c r="AEB109" s="547"/>
      <c r="AEC109" s="548"/>
      <c r="AED109" s="547"/>
      <c r="AEE109" s="547"/>
      <c r="AEF109" s="547"/>
      <c r="AEG109" s="547"/>
      <c r="AEH109" s="547"/>
      <c r="AEI109" s="547"/>
      <c r="AEJ109" s="547"/>
      <c r="AEK109" s="547"/>
      <c r="AEL109" s="547"/>
      <c r="AEM109" s="547"/>
      <c r="AEN109" s="547"/>
      <c r="AEO109" s="547"/>
      <c r="AEP109" s="547"/>
      <c r="AEQ109" s="547"/>
      <c r="AER109" s="547"/>
      <c r="AES109" s="548"/>
      <c r="AET109" s="547"/>
      <c r="AEU109" s="547"/>
      <c r="AEV109" s="547"/>
      <c r="AEW109" s="547"/>
      <c r="AEX109" s="547"/>
      <c r="AEY109" s="547"/>
      <c r="AEZ109" s="547"/>
      <c r="AFA109" s="547"/>
      <c r="AFB109" s="547"/>
      <c r="AFC109" s="547"/>
      <c r="AFD109" s="547"/>
      <c r="AFE109" s="547"/>
      <c r="AFF109" s="547"/>
      <c r="AFG109" s="547"/>
      <c r="AFH109" s="547"/>
      <c r="AFI109" s="548"/>
      <c r="AFJ109" s="547"/>
      <c r="AFK109" s="547"/>
      <c r="AFL109" s="547"/>
      <c r="AFM109" s="547"/>
      <c r="AFN109" s="547"/>
      <c r="AFO109" s="547"/>
      <c r="AFP109" s="547"/>
      <c r="AFQ109" s="547"/>
      <c r="AFR109" s="547"/>
      <c r="AFS109" s="547"/>
      <c r="AFT109" s="547"/>
      <c r="AFU109" s="547"/>
      <c r="AFV109" s="547"/>
      <c r="AFW109" s="547"/>
      <c r="AFX109" s="547"/>
      <c r="AFY109" s="548"/>
      <c r="AFZ109" s="547"/>
      <c r="AGA109" s="547"/>
      <c r="AGB109" s="547"/>
      <c r="AGC109" s="547"/>
      <c r="AGD109" s="547"/>
      <c r="AGE109" s="547"/>
      <c r="AGF109" s="547"/>
      <c r="AGG109" s="547"/>
      <c r="AGH109" s="547"/>
      <c r="AGI109" s="547"/>
      <c r="AGJ109" s="547"/>
      <c r="AGK109" s="547"/>
      <c r="AGL109" s="547"/>
      <c r="AGM109" s="547"/>
      <c r="AGN109" s="547"/>
      <c r="AGO109" s="548"/>
      <c r="AGP109" s="547"/>
      <c r="AGQ109" s="547"/>
      <c r="AGR109" s="547"/>
      <c r="AGS109" s="547"/>
      <c r="AGT109" s="547"/>
      <c r="AGU109" s="547"/>
      <c r="AGV109" s="547"/>
      <c r="AGW109" s="547"/>
      <c r="AGX109" s="547"/>
      <c r="AGY109" s="547"/>
      <c r="AGZ109" s="547"/>
      <c r="AHA109" s="547"/>
      <c r="AHB109" s="547"/>
      <c r="AHC109" s="547"/>
      <c r="AHD109" s="547"/>
      <c r="AHE109" s="548"/>
      <c r="AHF109" s="547"/>
      <c r="AHG109" s="547"/>
      <c r="AHH109" s="547"/>
      <c r="AHI109" s="547"/>
      <c r="AHJ109" s="547"/>
      <c r="AHK109" s="547"/>
      <c r="AHL109" s="547"/>
      <c r="AHM109" s="547"/>
      <c r="AHN109" s="547"/>
      <c r="AHO109" s="547"/>
      <c r="AHP109" s="547"/>
      <c r="AHQ109" s="547"/>
      <c r="AHR109" s="547"/>
      <c r="AHS109" s="547"/>
      <c r="AHT109" s="547"/>
      <c r="AHU109" s="548"/>
      <c r="AHV109" s="547"/>
      <c r="AHW109" s="547"/>
      <c r="AHX109" s="547"/>
      <c r="AHY109" s="547"/>
      <c r="AHZ109" s="547"/>
      <c r="AIA109" s="547"/>
      <c r="AIB109" s="547"/>
      <c r="AIC109" s="547"/>
      <c r="AID109" s="547"/>
      <c r="AIE109" s="547"/>
      <c r="AIF109" s="547"/>
      <c r="AIG109" s="547"/>
      <c r="AIH109" s="547"/>
      <c r="AII109" s="547"/>
      <c r="AIJ109" s="547"/>
      <c r="AIK109" s="548"/>
      <c r="AIL109" s="547"/>
      <c r="AIM109" s="547"/>
      <c r="AIN109" s="547"/>
      <c r="AIO109" s="547"/>
      <c r="AIP109" s="547"/>
      <c r="AIQ109" s="547"/>
      <c r="AIR109" s="547"/>
      <c r="AIS109" s="547"/>
      <c r="AIT109" s="547"/>
      <c r="AIU109" s="547"/>
      <c r="AIV109" s="547"/>
      <c r="AIW109" s="547"/>
      <c r="AIX109" s="547"/>
      <c r="AIY109" s="547"/>
      <c r="AIZ109" s="547"/>
      <c r="AJA109" s="548"/>
      <c r="AJB109" s="547"/>
      <c r="AJC109" s="547"/>
      <c r="AJD109" s="547"/>
      <c r="AJE109" s="547"/>
      <c r="AJF109" s="547"/>
      <c r="AJG109" s="547"/>
      <c r="AJH109" s="547"/>
      <c r="AJI109" s="547"/>
      <c r="AJJ109" s="547"/>
      <c r="AJK109" s="547"/>
      <c r="AJL109" s="547"/>
      <c r="AJM109" s="547"/>
      <c r="AJN109" s="547"/>
      <c r="AJO109" s="547"/>
      <c r="AJP109" s="547"/>
      <c r="AJQ109" s="548"/>
      <c r="AJR109" s="547"/>
      <c r="AJS109" s="547"/>
      <c r="AJT109" s="547"/>
      <c r="AJU109" s="547"/>
      <c r="AJV109" s="547"/>
      <c r="AJW109" s="547"/>
      <c r="AJX109" s="547"/>
      <c r="AJY109" s="547"/>
      <c r="AJZ109" s="547"/>
      <c r="AKA109" s="547"/>
      <c r="AKB109" s="547"/>
      <c r="AKC109" s="547"/>
      <c r="AKD109" s="547"/>
      <c r="AKE109" s="547"/>
      <c r="AKF109" s="547"/>
      <c r="AKG109" s="548"/>
      <c r="AKH109" s="547"/>
      <c r="AKI109" s="547"/>
      <c r="AKJ109" s="547"/>
      <c r="AKK109" s="547"/>
      <c r="AKL109" s="547"/>
      <c r="AKM109" s="547"/>
      <c r="AKN109" s="547"/>
      <c r="AKO109" s="547"/>
      <c r="AKP109" s="547"/>
      <c r="AKQ109" s="547"/>
      <c r="AKR109" s="547"/>
      <c r="AKS109" s="547"/>
      <c r="AKT109" s="547"/>
      <c r="AKU109" s="547"/>
      <c r="AKV109" s="547"/>
      <c r="AKW109" s="548"/>
      <c r="AKX109" s="547"/>
      <c r="AKY109" s="547"/>
      <c r="AKZ109" s="547"/>
      <c r="ALA109" s="547"/>
      <c r="ALB109" s="547"/>
      <c r="ALC109" s="547"/>
      <c r="ALD109" s="547"/>
      <c r="ALE109" s="547"/>
      <c r="ALF109" s="547"/>
      <c r="ALG109" s="547"/>
      <c r="ALH109" s="547"/>
      <c r="ALI109" s="547"/>
      <c r="ALJ109" s="547"/>
      <c r="ALK109" s="547"/>
      <c r="ALL109" s="547"/>
      <c r="ALM109" s="548"/>
      <c r="ALN109" s="547"/>
      <c r="ALO109" s="547"/>
      <c r="ALP109" s="547"/>
      <c r="ALQ109" s="547"/>
      <c r="ALR109" s="547"/>
      <c r="ALS109" s="547"/>
      <c r="ALT109" s="547"/>
      <c r="ALU109" s="547"/>
      <c r="ALV109" s="547"/>
      <c r="ALW109" s="547"/>
      <c r="ALX109" s="547"/>
      <c r="ALY109" s="547"/>
      <c r="ALZ109" s="547"/>
      <c r="AMA109" s="547"/>
      <c r="AMB109" s="547"/>
      <c r="AMC109" s="548"/>
      <c r="AMD109" s="547"/>
      <c r="AME109" s="547"/>
      <c r="AMF109" s="547"/>
      <c r="AMG109" s="547"/>
      <c r="AMH109" s="547"/>
      <c r="AMI109" s="547"/>
      <c r="AMJ109" s="547"/>
      <c r="AMK109" s="547"/>
      <c r="AML109" s="547"/>
      <c r="AMM109" s="547"/>
      <c r="AMN109" s="547"/>
      <c r="AMO109" s="547"/>
      <c r="AMP109" s="547"/>
      <c r="AMQ109" s="547"/>
      <c r="AMR109" s="547"/>
      <c r="AMS109" s="548"/>
      <c r="AMT109" s="547"/>
      <c r="AMU109" s="547"/>
      <c r="AMV109" s="547"/>
      <c r="AMW109" s="547"/>
      <c r="AMX109" s="547"/>
      <c r="AMY109" s="547"/>
      <c r="AMZ109" s="547"/>
      <c r="ANA109" s="547"/>
      <c r="ANB109" s="547"/>
      <c r="ANC109" s="547"/>
      <c r="AND109" s="547"/>
      <c r="ANE109" s="547"/>
      <c r="ANF109" s="547"/>
      <c r="ANG109" s="547"/>
      <c r="ANH109" s="547"/>
      <c r="ANI109" s="548"/>
      <c r="ANJ109" s="547"/>
      <c r="ANK109" s="547"/>
      <c r="ANL109" s="547"/>
      <c r="ANM109" s="547"/>
      <c r="ANN109" s="547"/>
      <c r="ANO109" s="547"/>
      <c r="ANP109" s="547"/>
      <c r="ANQ109" s="547"/>
      <c r="ANR109" s="547"/>
      <c r="ANS109" s="547"/>
      <c r="ANT109" s="547"/>
      <c r="ANU109" s="547"/>
      <c r="ANV109" s="547"/>
      <c r="ANW109" s="547"/>
      <c r="ANX109" s="547"/>
      <c r="ANY109" s="548"/>
      <c r="ANZ109" s="547"/>
      <c r="AOA109" s="547"/>
      <c r="AOB109" s="547"/>
      <c r="AOC109" s="547"/>
      <c r="AOD109" s="547"/>
      <c r="AOE109" s="547"/>
      <c r="AOF109" s="547"/>
      <c r="AOG109" s="547"/>
      <c r="AOH109" s="547"/>
      <c r="AOI109" s="547"/>
      <c r="AOJ109" s="547"/>
      <c r="AOK109" s="547"/>
      <c r="AOL109" s="547"/>
      <c r="AOM109" s="547"/>
      <c r="AON109" s="547"/>
      <c r="AOO109" s="548"/>
      <c r="AOP109" s="547"/>
      <c r="AOQ109" s="547"/>
      <c r="AOR109" s="547"/>
      <c r="AOS109" s="547"/>
      <c r="AOT109" s="547"/>
      <c r="AOU109" s="547"/>
      <c r="AOV109" s="547"/>
      <c r="AOW109" s="547"/>
      <c r="AOX109" s="547"/>
      <c r="AOY109" s="547"/>
      <c r="AOZ109" s="547"/>
      <c r="APA109" s="547"/>
      <c r="APB109" s="547"/>
      <c r="APC109" s="547"/>
      <c r="APD109" s="547"/>
      <c r="APE109" s="548"/>
      <c r="APF109" s="547"/>
      <c r="APG109" s="547"/>
      <c r="APH109" s="547"/>
      <c r="API109" s="547"/>
      <c r="APJ109" s="547"/>
      <c r="APK109" s="547"/>
      <c r="APL109" s="547"/>
      <c r="APM109" s="547"/>
      <c r="APN109" s="547"/>
      <c r="APO109" s="547"/>
      <c r="APP109" s="547"/>
      <c r="APQ109" s="547"/>
      <c r="APR109" s="547"/>
      <c r="APS109" s="547"/>
      <c r="APT109" s="547"/>
      <c r="APU109" s="548"/>
      <c r="APV109" s="547"/>
      <c r="APW109" s="547"/>
      <c r="APX109" s="547"/>
      <c r="APY109" s="547"/>
      <c r="APZ109" s="547"/>
      <c r="AQA109" s="547"/>
      <c r="AQB109" s="547"/>
      <c r="AQC109" s="547"/>
      <c r="AQD109" s="547"/>
      <c r="AQE109" s="547"/>
      <c r="AQF109" s="547"/>
      <c r="AQG109" s="547"/>
      <c r="AQH109" s="547"/>
      <c r="AQI109" s="547"/>
      <c r="AQJ109" s="547"/>
      <c r="AQK109" s="548"/>
      <c r="AQL109" s="547"/>
      <c r="AQM109" s="547"/>
      <c r="AQN109" s="547"/>
      <c r="AQO109" s="547"/>
      <c r="AQP109" s="547"/>
      <c r="AQQ109" s="547"/>
      <c r="AQR109" s="547"/>
      <c r="AQS109" s="547"/>
      <c r="AQT109" s="547"/>
      <c r="AQU109" s="547"/>
      <c r="AQV109" s="547"/>
      <c r="AQW109" s="547"/>
      <c r="AQX109" s="547"/>
      <c r="AQY109" s="547"/>
      <c r="AQZ109" s="547"/>
      <c r="ARA109" s="548"/>
      <c r="ARB109" s="547"/>
      <c r="ARC109" s="547"/>
      <c r="ARD109" s="547"/>
      <c r="ARE109" s="547"/>
      <c r="ARF109" s="547"/>
      <c r="ARG109" s="547"/>
      <c r="ARH109" s="547"/>
      <c r="ARI109" s="547"/>
      <c r="ARJ109" s="547"/>
      <c r="ARK109" s="547"/>
      <c r="ARL109" s="547"/>
      <c r="ARM109" s="547"/>
      <c r="ARN109" s="547"/>
      <c r="ARO109" s="547"/>
      <c r="ARP109" s="547"/>
      <c r="ARQ109" s="548"/>
      <c r="ARR109" s="547"/>
      <c r="ARS109" s="547"/>
      <c r="ART109" s="547"/>
      <c r="ARU109" s="547"/>
      <c r="ARV109" s="547"/>
      <c r="ARW109" s="547"/>
      <c r="ARX109" s="547"/>
      <c r="ARY109" s="547"/>
      <c r="ARZ109" s="547"/>
      <c r="ASA109" s="547"/>
      <c r="ASB109" s="547"/>
      <c r="ASC109" s="547"/>
      <c r="ASD109" s="547"/>
      <c r="ASE109" s="547"/>
      <c r="ASF109" s="547"/>
      <c r="ASG109" s="548"/>
      <c r="ASH109" s="547"/>
      <c r="ASI109" s="547"/>
      <c r="ASJ109" s="547"/>
      <c r="ASK109" s="547"/>
      <c r="ASL109" s="547"/>
      <c r="ASM109" s="547"/>
      <c r="ASN109" s="547"/>
      <c r="ASO109" s="547"/>
      <c r="ASP109" s="547"/>
      <c r="ASQ109" s="547"/>
      <c r="ASR109" s="547"/>
      <c r="ASS109" s="547"/>
      <c r="AST109" s="547"/>
      <c r="ASU109" s="547"/>
      <c r="ASV109" s="547"/>
      <c r="ASW109" s="548"/>
      <c r="ASX109" s="547"/>
      <c r="ASY109" s="547"/>
      <c r="ASZ109" s="547"/>
      <c r="ATA109" s="547"/>
      <c r="ATB109" s="547"/>
      <c r="ATC109" s="547"/>
      <c r="ATD109" s="547"/>
      <c r="ATE109" s="547"/>
      <c r="ATF109" s="547"/>
      <c r="ATG109" s="547"/>
      <c r="ATH109" s="547"/>
      <c r="ATI109" s="547"/>
      <c r="ATJ109" s="547"/>
      <c r="ATK109" s="547"/>
      <c r="ATL109" s="547"/>
      <c r="ATM109" s="548"/>
      <c r="ATN109" s="547"/>
      <c r="ATO109" s="547"/>
      <c r="ATP109" s="547"/>
      <c r="ATQ109" s="547"/>
      <c r="ATR109" s="547"/>
      <c r="ATS109" s="547"/>
      <c r="ATT109" s="547"/>
      <c r="ATU109" s="547"/>
      <c r="ATV109" s="547"/>
      <c r="ATW109" s="547"/>
      <c r="ATX109" s="547"/>
      <c r="ATY109" s="547"/>
      <c r="ATZ109" s="547"/>
      <c r="AUA109" s="547"/>
      <c r="AUB109" s="547"/>
      <c r="AUC109" s="548"/>
      <c r="AUD109" s="547"/>
      <c r="AUE109" s="547"/>
      <c r="AUF109" s="547"/>
      <c r="AUG109" s="547"/>
      <c r="AUH109" s="547"/>
      <c r="AUI109" s="547"/>
      <c r="AUJ109" s="547"/>
      <c r="AUK109" s="547"/>
      <c r="AUL109" s="547"/>
      <c r="AUM109" s="547"/>
      <c r="AUN109" s="547"/>
      <c r="AUO109" s="547"/>
      <c r="AUP109" s="547"/>
      <c r="AUQ109" s="547"/>
      <c r="AUR109" s="547"/>
      <c r="AUS109" s="548"/>
      <c r="AUT109" s="547"/>
      <c r="AUU109" s="547"/>
      <c r="AUV109" s="547"/>
      <c r="AUW109" s="547"/>
      <c r="AUX109" s="547"/>
      <c r="AUY109" s="547"/>
      <c r="AUZ109" s="547"/>
      <c r="AVA109" s="547"/>
      <c r="AVB109" s="547"/>
      <c r="AVC109" s="547"/>
      <c r="AVD109" s="547"/>
      <c r="AVE109" s="547"/>
      <c r="AVF109" s="547"/>
      <c r="AVG109" s="547"/>
      <c r="AVH109" s="547"/>
      <c r="AVI109" s="548"/>
      <c r="AVJ109" s="547"/>
      <c r="AVK109" s="547"/>
      <c r="AVL109" s="547"/>
      <c r="AVM109" s="547"/>
      <c r="AVN109" s="547"/>
      <c r="AVO109" s="547"/>
      <c r="AVP109" s="547"/>
      <c r="AVQ109" s="547"/>
      <c r="AVR109" s="547"/>
      <c r="AVS109" s="547"/>
      <c r="AVT109" s="547"/>
      <c r="AVU109" s="547"/>
      <c r="AVV109" s="547"/>
      <c r="AVW109" s="547"/>
      <c r="AVX109" s="547"/>
      <c r="AVY109" s="548"/>
      <c r="AVZ109" s="547"/>
      <c r="AWA109" s="547"/>
      <c r="AWB109" s="547"/>
      <c r="AWC109" s="547"/>
      <c r="AWD109" s="547"/>
      <c r="AWE109" s="547"/>
      <c r="AWF109" s="547"/>
      <c r="AWG109" s="547"/>
      <c r="AWH109" s="547"/>
      <c r="AWI109" s="547"/>
      <c r="AWJ109" s="547"/>
      <c r="AWK109" s="547"/>
      <c r="AWL109" s="547"/>
      <c r="AWM109" s="547"/>
      <c r="AWN109" s="547"/>
      <c r="AWO109" s="548"/>
      <c r="AWP109" s="547"/>
      <c r="AWQ109" s="547"/>
      <c r="AWR109" s="547"/>
      <c r="AWS109" s="547"/>
      <c r="AWT109" s="547"/>
      <c r="AWU109" s="547"/>
      <c r="AWV109" s="547"/>
      <c r="AWW109" s="547"/>
      <c r="AWX109" s="547"/>
      <c r="AWY109" s="547"/>
      <c r="AWZ109" s="547"/>
      <c r="AXA109" s="547"/>
      <c r="AXB109" s="547"/>
      <c r="AXC109" s="547"/>
      <c r="AXD109" s="547"/>
      <c r="AXE109" s="548"/>
      <c r="AXF109" s="547"/>
      <c r="AXG109" s="547"/>
      <c r="AXH109" s="547"/>
      <c r="AXI109" s="547"/>
      <c r="AXJ109" s="547"/>
      <c r="AXK109" s="547"/>
      <c r="AXL109" s="547"/>
      <c r="AXM109" s="547"/>
      <c r="AXN109" s="547"/>
      <c r="AXO109" s="547"/>
      <c r="AXP109" s="547"/>
      <c r="AXQ109" s="547"/>
      <c r="AXR109" s="547"/>
      <c r="AXS109" s="547"/>
      <c r="AXT109" s="547"/>
      <c r="AXU109" s="548"/>
      <c r="AXV109" s="547"/>
      <c r="AXW109" s="547"/>
      <c r="AXX109" s="547"/>
      <c r="AXY109" s="547"/>
      <c r="AXZ109" s="547"/>
      <c r="AYA109" s="547"/>
      <c r="AYB109" s="547"/>
      <c r="AYC109" s="547"/>
      <c r="AYD109" s="547"/>
      <c r="AYE109" s="547"/>
      <c r="AYF109" s="547"/>
      <c r="AYG109" s="547"/>
      <c r="AYH109" s="547"/>
      <c r="AYI109" s="547"/>
      <c r="AYJ109" s="547"/>
      <c r="AYK109" s="548"/>
      <c r="AYL109" s="547"/>
      <c r="AYM109" s="547"/>
      <c r="AYN109" s="547"/>
      <c r="AYO109" s="547"/>
      <c r="AYP109" s="547"/>
      <c r="AYQ109" s="547"/>
      <c r="AYR109" s="547"/>
      <c r="AYS109" s="547"/>
      <c r="AYT109" s="547"/>
      <c r="AYU109" s="547"/>
      <c r="AYV109" s="547"/>
      <c r="AYW109" s="547"/>
      <c r="AYX109" s="547"/>
      <c r="AYY109" s="547"/>
      <c r="AYZ109" s="547"/>
      <c r="AZA109" s="548"/>
      <c r="AZB109" s="547"/>
      <c r="AZC109" s="547"/>
      <c r="AZD109" s="547"/>
      <c r="AZE109" s="547"/>
      <c r="AZF109" s="547"/>
      <c r="AZG109" s="547"/>
      <c r="AZH109" s="547"/>
      <c r="AZI109" s="547"/>
      <c r="AZJ109" s="547"/>
      <c r="AZK109" s="547"/>
      <c r="AZL109" s="547"/>
      <c r="AZM109" s="547"/>
      <c r="AZN109" s="547"/>
      <c r="AZO109" s="547"/>
      <c r="AZP109" s="547"/>
      <c r="AZQ109" s="548"/>
      <c r="AZR109" s="547"/>
      <c r="AZS109" s="547"/>
      <c r="AZT109" s="547"/>
      <c r="AZU109" s="547"/>
      <c r="AZV109" s="547"/>
      <c r="AZW109" s="547"/>
      <c r="AZX109" s="547"/>
      <c r="AZY109" s="547"/>
      <c r="AZZ109" s="547"/>
      <c r="BAA109" s="547"/>
      <c r="BAB109" s="547"/>
      <c r="BAC109" s="547"/>
      <c r="BAD109" s="547"/>
      <c r="BAE109" s="547"/>
      <c r="BAF109" s="547"/>
      <c r="BAG109" s="548"/>
      <c r="BAH109" s="547"/>
      <c r="BAI109" s="547"/>
      <c r="BAJ109" s="547"/>
      <c r="BAK109" s="547"/>
      <c r="BAL109" s="547"/>
      <c r="BAM109" s="547"/>
      <c r="BAN109" s="547"/>
      <c r="BAO109" s="547"/>
      <c r="BAP109" s="547"/>
      <c r="BAQ109" s="547"/>
      <c r="BAR109" s="547"/>
      <c r="BAS109" s="547"/>
      <c r="BAT109" s="547"/>
      <c r="BAU109" s="547"/>
      <c r="BAV109" s="547"/>
      <c r="BAW109" s="548"/>
      <c r="BAX109" s="547"/>
      <c r="BAY109" s="547"/>
      <c r="BAZ109" s="547"/>
      <c r="BBA109" s="547"/>
      <c r="BBB109" s="547"/>
      <c r="BBC109" s="547"/>
      <c r="BBD109" s="547"/>
      <c r="BBE109" s="547"/>
      <c r="BBF109" s="547"/>
      <c r="BBG109" s="547"/>
      <c r="BBH109" s="547"/>
      <c r="BBI109" s="547"/>
      <c r="BBJ109" s="547"/>
      <c r="BBK109" s="547"/>
      <c r="BBL109" s="547"/>
      <c r="BBM109" s="548"/>
      <c r="BBN109" s="547"/>
      <c r="BBO109" s="547"/>
      <c r="BBP109" s="547"/>
      <c r="BBQ109" s="547"/>
      <c r="BBR109" s="547"/>
      <c r="BBS109" s="547"/>
      <c r="BBT109" s="547"/>
      <c r="BBU109" s="547"/>
      <c r="BBV109" s="547"/>
      <c r="BBW109" s="547"/>
      <c r="BBX109" s="547"/>
      <c r="BBY109" s="547"/>
      <c r="BBZ109" s="547"/>
      <c r="BCA109" s="547"/>
      <c r="BCB109" s="547"/>
      <c r="BCC109" s="548"/>
      <c r="BCD109" s="547"/>
      <c r="BCE109" s="547"/>
      <c r="BCF109" s="547"/>
      <c r="BCG109" s="547"/>
      <c r="BCH109" s="547"/>
      <c r="BCI109" s="547"/>
      <c r="BCJ109" s="547"/>
      <c r="BCK109" s="547"/>
      <c r="BCL109" s="547"/>
      <c r="BCM109" s="547"/>
      <c r="BCN109" s="547"/>
      <c r="BCO109" s="547"/>
      <c r="BCP109" s="547"/>
      <c r="BCQ109" s="547"/>
      <c r="BCR109" s="547"/>
      <c r="BCS109" s="548"/>
      <c r="BCT109" s="547"/>
      <c r="BCU109" s="547"/>
      <c r="BCV109" s="547"/>
      <c r="BCW109" s="547"/>
      <c r="BCX109" s="547"/>
      <c r="BCY109" s="547"/>
      <c r="BCZ109" s="547"/>
      <c r="BDA109" s="547"/>
      <c r="BDB109" s="547"/>
      <c r="BDC109" s="547"/>
      <c r="BDD109" s="547"/>
      <c r="BDE109" s="547"/>
      <c r="BDF109" s="547"/>
      <c r="BDG109" s="547"/>
      <c r="BDH109" s="547"/>
      <c r="BDI109" s="548"/>
      <c r="BDJ109" s="547"/>
      <c r="BDK109" s="547"/>
      <c r="BDL109" s="547"/>
      <c r="BDM109" s="547"/>
      <c r="BDN109" s="547"/>
      <c r="BDO109" s="547"/>
      <c r="BDP109" s="547"/>
      <c r="BDQ109" s="547"/>
      <c r="BDR109" s="547"/>
      <c r="BDS109" s="547"/>
      <c r="BDT109" s="547"/>
      <c r="BDU109" s="547"/>
      <c r="BDV109" s="547"/>
      <c r="BDW109" s="547"/>
      <c r="BDX109" s="547"/>
      <c r="BDY109" s="548"/>
      <c r="BDZ109" s="547"/>
      <c r="BEA109" s="547"/>
      <c r="BEB109" s="547"/>
      <c r="BEC109" s="547"/>
      <c r="BED109" s="547"/>
      <c r="BEE109" s="547"/>
      <c r="BEF109" s="547"/>
      <c r="BEG109" s="547"/>
      <c r="BEH109" s="547"/>
      <c r="BEI109" s="547"/>
      <c r="BEJ109" s="547"/>
      <c r="BEK109" s="547"/>
      <c r="BEL109" s="547"/>
      <c r="BEM109" s="547"/>
      <c r="BEN109" s="547"/>
      <c r="BEO109" s="548"/>
      <c r="BEP109" s="547"/>
      <c r="BEQ109" s="547"/>
      <c r="BER109" s="547"/>
      <c r="BES109" s="547"/>
      <c r="BET109" s="547"/>
      <c r="BEU109" s="547"/>
      <c r="BEV109" s="547"/>
      <c r="BEW109" s="547"/>
      <c r="BEX109" s="547"/>
      <c r="BEY109" s="547"/>
      <c r="BEZ109" s="547"/>
      <c r="BFA109" s="547"/>
      <c r="BFB109" s="547"/>
      <c r="BFC109" s="547"/>
      <c r="BFD109" s="547"/>
      <c r="BFE109" s="548"/>
      <c r="BFF109" s="547"/>
      <c r="BFG109" s="547"/>
      <c r="BFH109" s="547"/>
      <c r="BFI109" s="547"/>
      <c r="BFJ109" s="547"/>
      <c r="BFK109" s="547"/>
      <c r="BFL109" s="547"/>
      <c r="BFM109" s="547"/>
      <c r="BFN109" s="547"/>
      <c r="BFO109" s="547"/>
      <c r="BFP109" s="547"/>
      <c r="BFQ109" s="547"/>
      <c r="BFR109" s="547"/>
      <c r="BFS109" s="547"/>
      <c r="BFT109" s="547"/>
      <c r="BFU109" s="548"/>
      <c r="BFV109" s="547"/>
      <c r="BFW109" s="547"/>
      <c r="BFX109" s="547"/>
      <c r="BFY109" s="547"/>
      <c r="BFZ109" s="547"/>
      <c r="BGA109" s="547"/>
      <c r="BGB109" s="547"/>
      <c r="BGC109" s="547"/>
      <c r="BGD109" s="547"/>
      <c r="BGE109" s="547"/>
      <c r="BGF109" s="547"/>
      <c r="BGG109" s="547"/>
      <c r="BGH109" s="547"/>
      <c r="BGI109" s="547"/>
      <c r="BGJ109" s="547"/>
      <c r="BGK109" s="548"/>
      <c r="BGL109" s="547"/>
      <c r="BGM109" s="547"/>
      <c r="BGN109" s="547"/>
      <c r="BGO109" s="547"/>
      <c r="BGP109" s="547"/>
      <c r="BGQ109" s="547"/>
      <c r="BGR109" s="547"/>
      <c r="BGS109" s="547"/>
      <c r="BGT109" s="547"/>
      <c r="BGU109" s="547"/>
      <c r="BGV109" s="547"/>
      <c r="BGW109" s="547"/>
      <c r="BGX109" s="547"/>
      <c r="BGY109" s="547"/>
      <c r="BGZ109" s="547"/>
      <c r="BHA109" s="548"/>
      <c r="BHB109" s="547"/>
      <c r="BHC109" s="547"/>
      <c r="BHD109" s="547"/>
      <c r="BHE109" s="547"/>
      <c r="BHF109" s="547"/>
      <c r="BHG109" s="547"/>
      <c r="BHH109" s="547"/>
      <c r="BHI109" s="547"/>
      <c r="BHJ109" s="547"/>
      <c r="BHK109" s="547"/>
      <c r="BHL109" s="547"/>
      <c r="BHM109" s="547"/>
      <c r="BHN109" s="547"/>
      <c r="BHO109" s="547"/>
      <c r="BHP109" s="547"/>
      <c r="BHQ109" s="548"/>
      <c r="BHR109" s="547"/>
      <c r="BHS109" s="547"/>
      <c r="BHT109" s="547"/>
      <c r="BHU109" s="547"/>
      <c r="BHV109" s="547"/>
      <c r="BHW109" s="547"/>
      <c r="BHX109" s="547"/>
      <c r="BHY109" s="547"/>
      <c r="BHZ109" s="547"/>
      <c r="BIA109" s="547"/>
      <c r="BIB109" s="547"/>
      <c r="BIC109" s="547"/>
      <c r="BID109" s="547"/>
      <c r="BIE109" s="547"/>
      <c r="BIF109" s="547"/>
      <c r="BIG109" s="548"/>
      <c r="BIH109" s="547"/>
      <c r="BII109" s="547"/>
      <c r="BIJ109" s="547"/>
      <c r="BIK109" s="547"/>
      <c r="BIL109" s="547"/>
      <c r="BIM109" s="547"/>
      <c r="BIN109" s="547"/>
      <c r="BIO109" s="547"/>
      <c r="BIP109" s="547"/>
      <c r="BIQ109" s="547"/>
      <c r="BIR109" s="547"/>
      <c r="BIS109" s="547"/>
      <c r="BIT109" s="547"/>
      <c r="BIU109" s="547"/>
      <c r="BIV109" s="547"/>
      <c r="BIW109" s="548"/>
      <c r="BIX109" s="547"/>
      <c r="BIY109" s="547"/>
      <c r="BIZ109" s="547"/>
      <c r="BJA109" s="547"/>
      <c r="BJB109" s="547"/>
      <c r="BJC109" s="547"/>
      <c r="BJD109" s="547"/>
      <c r="BJE109" s="547"/>
      <c r="BJF109" s="547"/>
      <c r="BJG109" s="547"/>
      <c r="BJH109" s="547"/>
      <c r="BJI109" s="547"/>
      <c r="BJJ109" s="547"/>
      <c r="BJK109" s="547"/>
      <c r="BJL109" s="547"/>
      <c r="BJM109" s="548"/>
      <c r="BJN109" s="547"/>
      <c r="BJO109" s="547"/>
      <c r="BJP109" s="547"/>
      <c r="BJQ109" s="547"/>
      <c r="BJR109" s="547"/>
      <c r="BJS109" s="547"/>
      <c r="BJT109" s="547"/>
      <c r="BJU109" s="547"/>
      <c r="BJV109" s="547"/>
      <c r="BJW109" s="547"/>
      <c r="BJX109" s="547"/>
      <c r="BJY109" s="547"/>
      <c r="BJZ109" s="547"/>
      <c r="BKA109" s="547"/>
      <c r="BKB109" s="547"/>
      <c r="BKC109" s="548"/>
      <c r="BKD109" s="547"/>
      <c r="BKE109" s="547"/>
      <c r="BKF109" s="547"/>
      <c r="BKG109" s="547"/>
      <c r="BKH109" s="547"/>
      <c r="BKI109" s="547"/>
      <c r="BKJ109" s="547"/>
      <c r="BKK109" s="547"/>
      <c r="BKL109" s="547"/>
      <c r="BKM109" s="547"/>
      <c r="BKN109" s="547"/>
      <c r="BKO109" s="547"/>
      <c r="BKP109" s="547"/>
      <c r="BKQ109" s="547"/>
      <c r="BKR109" s="547"/>
      <c r="BKS109" s="548"/>
      <c r="BKT109" s="547"/>
      <c r="BKU109" s="547"/>
      <c r="BKV109" s="547"/>
      <c r="BKW109" s="547"/>
      <c r="BKX109" s="547"/>
      <c r="BKY109" s="547"/>
      <c r="BKZ109" s="547"/>
      <c r="BLA109" s="547"/>
      <c r="BLB109" s="547"/>
      <c r="BLC109" s="547"/>
      <c r="BLD109" s="547"/>
      <c r="BLE109" s="547"/>
      <c r="BLF109" s="547"/>
      <c r="BLG109" s="547"/>
      <c r="BLH109" s="547"/>
      <c r="BLI109" s="548"/>
      <c r="BLJ109" s="547"/>
      <c r="BLK109" s="547"/>
      <c r="BLL109" s="547"/>
      <c r="BLM109" s="547"/>
      <c r="BLN109" s="547"/>
      <c r="BLO109" s="547"/>
      <c r="BLP109" s="547"/>
      <c r="BLQ109" s="547"/>
      <c r="BLR109" s="547"/>
      <c r="BLS109" s="547"/>
      <c r="BLT109" s="547"/>
      <c r="BLU109" s="547"/>
      <c r="BLV109" s="547"/>
      <c r="BLW109" s="547"/>
      <c r="BLX109" s="547"/>
      <c r="BLY109" s="548"/>
      <c r="BLZ109" s="547"/>
      <c r="BMA109" s="547"/>
      <c r="BMB109" s="547"/>
      <c r="BMC109" s="547"/>
      <c r="BMD109" s="547"/>
      <c r="BME109" s="547"/>
      <c r="BMF109" s="547"/>
      <c r="BMG109" s="547"/>
      <c r="BMH109" s="547"/>
      <c r="BMI109" s="547"/>
      <c r="BMJ109" s="547"/>
      <c r="BMK109" s="547"/>
      <c r="BML109" s="547"/>
      <c r="BMM109" s="547"/>
      <c r="BMN109" s="547"/>
      <c r="BMO109" s="548"/>
      <c r="BMP109" s="547"/>
      <c r="BMQ109" s="547"/>
      <c r="BMR109" s="547"/>
      <c r="BMS109" s="547"/>
      <c r="BMT109" s="547"/>
      <c r="BMU109" s="547"/>
      <c r="BMV109" s="547"/>
      <c r="BMW109" s="547"/>
      <c r="BMX109" s="547"/>
      <c r="BMY109" s="547"/>
      <c r="BMZ109" s="547"/>
      <c r="BNA109" s="547"/>
      <c r="BNB109" s="547"/>
      <c r="BNC109" s="547"/>
      <c r="BND109" s="547"/>
      <c r="BNE109" s="548"/>
      <c r="BNF109" s="547"/>
      <c r="BNG109" s="547"/>
      <c r="BNH109" s="547"/>
      <c r="BNI109" s="547"/>
      <c r="BNJ109" s="547"/>
      <c r="BNK109" s="547"/>
      <c r="BNL109" s="547"/>
      <c r="BNM109" s="547"/>
      <c r="BNN109" s="547"/>
      <c r="BNO109" s="547"/>
      <c r="BNP109" s="547"/>
      <c r="BNQ109" s="547"/>
      <c r="BNR109" s="547"/>
      <c r="BNS109" s="547"/>
      <c r="BNT109" s="547"/>
      <c r="BNU109" s="548"/>
      <c r="BNV109" s="547"/>
      <c r="BNW109" s="547"/>
      <c r="BNX109" s="547"/>
      <c r="BNY109" s="547"/>
      <c r="BNZ109" s="547"/>
      <c r="BOA109" s="547"/>
      <c r="BOB109" s="547"/>
      <c r="BOC109" s="547"/>
      <c r="BOD109" s="547"/>
      <c r="BOE109" s="547"/>
      <c r="BOF109" s="547"/>
      <c r="BOG109" s="547"/>
      <c r="BOH109" s="547"/>
      <c r="BOI109" s="547"/>
      <c r="BOJ109" s="547"/>
      <c r="BOK109" s="548"/>
      <c r="BOL109" s="547"/>
      <c r="BOM109" s="547"/>
      <c r="BON109" s="547"/>
      <c r="BOO109" s="547"/>
      <c r="BOP109" s="547"/>
      <c r="BOQ109" s="547"/>
      <c r="BOR109" s="547"/>
      <c r="BOS109" s="547"/>
      <c r="BOT109" s="547"/>
      <c r="BOU109" s="547"/>
      <c r="BOV109" s="547"/>
      <c r="BOW109" s="547"/>
      <c r="BOX109" s="547"/>
      <c r="BOY109" s="547"/>
      <c r="BOZ109" s="547"/>
      <c r="BPA109" s="548"/>
      <c r="BPB109" s="547"/>
      <c r="BPC109" s="547"/>
      <c r="BPD109" s="547"/>
      <c r="BPE109" s="547"/>
      <c r="BPF109" s="547"/>
      <c r="BPG109" s="547"/>
      <c r="BPH109" s="547"/>
      <c r="BPI109" s="547"/>
      <c r="BPJ109" s="547"/>
      <c r="BPK109" s="547"/>
      <c r="BPL109" s="547"/>
      <c r="BPM109" s="547"/>
      <c r="BPN109" s="547"/>
      <c r="BPO109" s="547"/>
      <c r="BPP109" s="547"/>
      <c r="BPQ109" s="548"/>
      <c r="BPR109" s="547"/>
      <c r="BPS109" s="547"/>
      <c r="BPT109" s="547"/>
      <c r="BPU109" s="547"/>
      <c r="BPV109" s="547"/>
      <c r="BPW109" s="547"/>
      <c r="BPX109" s="547"/>
      <c r="BPY109" s="547"/>
      <c r="BPZ109" s="547"/>
      <c r="BQA109" s="547"/>
      <c r="BQB109" s="547"/>
      <c r="BQC109" s="547"/>
      <c r="BQD109" s="547"/>
      <c r="BQE109" s="547"/>
      <c r="BQF109" s="547"/>
      <c r="BQG109" s="548"/>
      <c r="BQH109" s="547"/>
      <c r="BQI109" s="547"/>
      <c r="BQJ109" s="547"/>
      <c r="BQK109" s="547"/>
      <c r="BQL109" s="547"/>
      <c r="BQM109" s="547"/>
      <c r="BQN109" s="547"/>
      <c r="BQO109" s="547"/>
      <c r="BQP109" s="547"/>
      <c r="BQQ109" s="547"/>
      <c r="BQR109" s="547"/>
      <c r="BQS109" s="547"/>
      <c r="BQT109" s="547"/>
      <c r="BQU109" s="547"/>
      <c r="BQV109" s="547"/>
      <c r="BQW109" s="548"/>
      <c r="BQX109" s="547"/>
      <c r="BQY109" s="547"/>
      <c r="BQZ109" s="547"/>
      <c r="BRA109" s="547"/>
      <c r="BRB109" s="547"/>
      <c r="BRC109" s="547"/>
      <c r="BRD109" s="547"/>
      <c r="BRE109" s="547"/>
      <c r="BRF109" s="547"/>
      <c r="BRG109" s="547"/>
      <c r="BRH109" s="547"/>
      <c r="BRI109" s="547"/>
      <c r="BRJ109" s="547"/>
      <c r="BRK109" s="547"/>
      <c r="BRL109" s="547"/>
      <c r="BRM109" s="548"/>
      <c r="BRN109" s="547"/>
      <c r="BRO109" s="547"/>
      <c r="BRP109" s="547"/>
      <c r="BRQ109" s="547"/>
      <c r="BRR109" s="547"/>
      <c r="BRS109" s="547"/>
      <c r="BRT109" s="547"/>
      <c r="BRU109" s="547"/>
      <c r="BRV109" s="547"/>
      <c r="BRW109" s="547"/>
      <c r="BRX109" s="547"/>
      <c r="BRY109" s="547"/>
      <c r="BRZ109" s="547"/>
      <c r="BSA109" s="547"/>
      <c r="BSB109" s="547"/>
      <c r="BSC109" s="548"/>
      <c r="BSD109" s="547"/>
      <c r="BSE109" s="547"/>
      <c r="BSF109" s="547"/>
      <c r="BSG109" s="547"/>
      <c r="BSH109" s="547"/>
      <c r="BSI109" s="547"/>
      <c r="BSJ109" s="547"/>
      <c r="BSK109" s="547"/>
      <c r="BSL109" s="547"/>
      <c r="BSM109" s="547"/>
      <c r="BSN109" s="547"/>
      <c r="BSO109" s="547"/>
      <c r="BSP109" s="547"/>
      <c r="BSQ109" s="547"/>
      <c r="BSR109" s="547"/>
      <c r="BSS109" s="548"/>
      <c r="BST109" s="547"/>
      <c r="BSU109" s="547"/>
      <c r="BSV109" s="547"/>
      <c r="BSW109" s="547"/>
      <c r="BSX109" s="547"/>
      <c r="BSY109" s="547"/>
      <c r="BSZ109" s="547"/>
      <c r="BTA109" s="547"/>
      <c r="BTB109" s="547"/>
      <c r="BTC109" s="547"/>
      <c r="BTD109" s="547"/>
      <c r="BTE109" s="547"/>
      <c r="BTF109" s="547"/>
      <c r="BTG109" s="547"/>
      <c r="BTH109" s="547"/>
      <c r="BTI109" s="548"/>
      <c r="BTJ109" s="547"/>
      <c r="BTK109" s="547"/>
      <c r="BTL109" s="547"/>
      <c r="BTM109" s="547"/>
      <c r="BTN109" s="547"/>
      <c r="BTO109" s="547"/>
      <c r="BTP109" s="547"/>
      <c r="BTQ109" s="547"/>
      <c r="BTR109" s="547"/>
      <c r="BTS109" s="547"/>
      <c r="BTT109" s="547"/>
      <c r="BTU109" s="547"/>
      <c r="BTV109" s="547"/>
      <c r="BTW109" s="547"/>
      <c r="BTX109" s="547"/>
      <c r="BTY109" s="548"/>
      <c r="BTZ109" s="547"/>
      <c r="BUA109" s="547"/>
      <c r="BUB109" s="547"/>
      <c r="BUC109" s="547"/>
      <c r="BUD109" s="547"/>
      <c r="BUE109" s="547"/>
      <c r="BUF109" s="547"/>
      <c r="BUG109" s="547"/>
      <c r="BUH109" s="547"/>
      <c r="BUI109" s="547"/>
      <c r="BUJ109" s="547"/>
      <c r="BUK109" s="547"/>
      <c r="BUL109" s="547"/>
      <c r="BUM109" s="547"/>
      <c r="BUN109" s="547"/>
      <c r="BUO109" s="548"/>
      <c r="BUP109" s="547"/>
      <c r="BUQ109" s="547"/>
      <c r="BUR109" s="547"/>
      <c r="BUS109" s="547"/>
      <c r="BUT109" s="547"/>
      <c r="BUU109" s="547"/>
      <c r="BUV109" s="547"/>
      <c r="BUW109" s="547"/>
      <c r="BUX109" s="547"/>
      <c r="BUY109" s="547"/>
      <c r="BUZ109" s="547"/>
      <c r="BVA109" s="547"/>
      <c r="BVB109" s="547"/>
      <c r="BVC109" s="547"/>
      <c r="BVD109" s="547"/>
      <c r="BVE109" s="548"/>
      <c r="BVF109" s="547"/>
      <c r="BVG109" s="547"/>
      <c r="BVH109" s="547"/>
      <c r="BVI109" s="547"/>
      <c r="BVJ109" s="547"/>
      <c r="BVK109" s="547"/>
      <c r="BVL109" s="547"/>
      <c r="BVM109" s="547"/>
      <c r="BVN109" s="547"/>
      <c r="BVO109" s="547"/>
      <c r="BVP109" s="547"/>
      <c r="BVQ109" s="547"/>
      <c r="BVR109" s="547"/>
      <c r="BVS109" s="547"/>
      <c r="BVT109" s="547"/>
      <c r="BVU109" s="548"/>
      <c r="BVV109" s="547"/>
      <c r="BVW109" s="547"/>
      <c r="BVX109" s="547"/>
      <c r="BVY109" s="547"/>
      <c r="BVZ109" s="547"/>
      <c r="BWA109" s="547"/>
      <c r="BWB109" s="547"/>
      <c r="BWC109" s="547"/>
      <c r="BWD109" s="547"/>
      <c r="BWE109" s="547"/>
      <c r="BWF109" s="547"/>
      <c r="BWG109" s="547"/>
      <c r="BWH109" s="547"/>
      <c r="BWI109" s="547"/>
      <c r="BWJ109" s="547"/>
      <c r="BWK109" s="548"/>
      <c r="BWL109" s="547"/>
      <c r="BWM109" s="547"/>
      <c r="BWN109" s="547"/>
      <c r="BWO109" s="547"/>
      <c r="BWP109" s="547"/>
      <c r="BWQ109" s="547"/>
      <c r="BWR109" s="547"/>
      <c r="BWS109" s="547"/>
      <c r="BWT109" s="547"/>
      <c r="BWU109" s="547"/>
      <c r="BWV109" s="547"/>
      <c r="BWW109" s="547"/>
      <c r="BWX109" s="547"/>
      <c r="BWY109" s="547"/>
      <c r="BWZ109" s="547"/>
      <c r="BXA109" s="548"/>
      <c r="BXB109" s="547"/>
      <c r="BXC109" s="547"/>
      <c r="BXD109" s="547"/>
      <c r="BXE109" s="547"/>
      <c r="BXF109" s="547"/>
      <c r="BXG109" s="547"/>
      <c r="BXH109" s="547"/>
      <c r="BXI109" s="547"/>
      <c r="BXJ109" s="547"/>
      <c r="BXK109" s="547"/>
      <c r="BXL109" s="547"/>
      <c r="BXM109" s="547"/>
      <c r="BXN109" s="547"/>
      <c r="BXO109" s="547"/>
      <c r="BXP109" s="547"/>
      <c r="BXQ109" s="548"/>
      <c r="BXR109" s="547"/>
      <c r="BXS109" s="547"/>
      <c r="BXT109" s="547"/>
      <c r="BXU109" s="547"/>
      <c r="BXV109" s="547"/>
      <c r="BXW109" s="547"/>
      <c r="BXX109" s="547"/>
      <c r="BXY109" s="547"/>
      <c r="BXZ109" s="547"/>
      <c r="BYA109" s="547"/>
      <c r="BYB109" s="547"/>
      <c r="BYC109" s="547"/>
      <c r="BYD109" s="547"/>
      <c r="BYE109" s="547"/>
      <c r="BYF109" s="547"/>
      <c r="BYG109" s="548"/>
      <c r="BYH109" s="547"/>
      <c r="BYI109" s="547"/>
      <c r="BYJ109" s="547"/>
      <c r="BYK109" s="547"/>
      <c r="BYL109" s="547"/>
      <c r="BYM109" s="547"/>
      <c r="BYN109" s="547"/>
      <c r="BYO109" s="547"/>
      <c r="BYP109" s="547"/>
      <c r="BYQ109" s="547"/>
      <c r="BYR109" s="547"/>
      <c r="BYS109" s="547"/>
      <c r="BYT109" s="547"/>
      <c r="BYU109" s="547"/>
      <c r="BYV109" s="547"/>
      <c r="BYW109" s="548"/>
      <c r="BYX109" s="547"/>
      <c r="BYY109" s="547"/>
      <c r="BYZ109" s="547"/>
      <c r="BZA109" s="547"/>
      <c r="BZB109" s="547"/>
      <c r="BZC109" s="547"/>
      <c r="BZD109" s="547"/>
      <c r="BZE109" s="547"/>
      <c r="BZF109" s="547"/>
      <c r="BZG109" s="547"/>
      <c r="BZH109" s="547"/>
      <c r="BZI109" s="547"/>
      <c r="BZJ109" s="547"/>
      <c r="BZK109" s="547"/>
      <c r="BZL109" s="547"/>
      <c r="BZM109" s="548"/>
      <c r="BZN109" s="547"/>
      <c r="BZO109" s="547"/>
      <c r="BZP109" s="547"/>
      <c r="BZQ109" s="547"/>
      <c r="BZR109" s="547"/>
      <c r="BZS109" s="547"/>
      <c r="BZT109" s="547"/>
      <c r="BZU109" s="547"/>
      <c r="BZV109" s="547"/>
      <c r="BZW109" s="547"/>
      <c r="BZX109" s="547"/>
      <c r="BZY109" s="547"/>
      <c r="BZZ109" s="547"/>
      <c r="CAA109" s="547"/>
      <c r="CAB109" s="547"/>
      <c r="CAC109" s="548"/>
      <c r="CAD109" s="547"/>
      <c r="CAE109" s="547"/>
      <c r="CAF109" s="547"/>
      <c r="CAG109" s="547"/>
      <c r="CAH109" s="547"/>
      <c r="CAI109" s="547"/>
      <c r="CAJ109" s="547"/>
      <c r="CAK109" s="547"/>
      <c r="CAL109" s="547"/>
      <c r="CAM109" s="547"/>
      <c r="CAN109" s="547"/>
      <c r="CAO109" s="547"/>
      <c r="CAP109" s="547"/>
      <c r="CAQ109" s="547"/>
      <c r="CAR109" s="547"/>
      <c r="CAS109" s="548"/>
      <c r="CAT109" s="547"/>
      <c r="CAU109" s="547"/>
      <c r="CAV109" s="547"/>
      <c r="CAW109" s="547"/>
      <c r="CAX109" s="547"/>
      <c r="CAY109" s="547"/>
      <c r="CAZ109" s="547"/>
      <c r="CBA109" s="547"/>
      <c r="CBB109" s="547"/>
      <c r="CBC109" s="547"/>
      <c r="CBD109" s="547"/>
      <c r="CBE109" s="547"/>
      <c r="CBF109" s="547"/>
      <c r="CBG109" s="547"/>
      <c r="CBH109" s="547"/>
      <c r="CBI109" s="548"/>
      <c r="CBJ109" s="547"/>
      <c r="CBK109" s="547"/>
      <c r="CBL109" s="547"/>
      <c r="CBM109" s="547"/>
      <c r="CBN109" s="547"/>
      <c r="CBO109" s="547"/>
      <c r="CBP109" s="547"/>
      <c r="CBQ109" s="547"/>
      <c r="CBR109" s="547"/>
      <c r="CBS109" s="547"/>
      <c r="CBT109" s="547"/>
      <c r="CBU109" s="547"/>
      <c r="CBV109" s="547"/>
      <c r="CBW109" s="547"/>
      <c r="CBX109" s="547"/>
      <c r="CBY109" s="548"/>
      <c r="CBZ109" s="547"/>
      <c r="CCA109" s="547"/>
      <c r="CCB109" s="547"/>
      <c r="CCC109" s="547"/>
      <c r="CCD109" s="547"/>
      <c r="CCE109" s="547"/>
      <c r="CCF109" s="547"/>
      <c r="CCG109" s="547"/>
      <c r="CCH109" s="547"/>
      <c r="CCI109" s="547"/>
      <c r="CCJ109" s="547"/>
      <c r="CCK109" s="547"/>
      <c r="CCL109" s="547"/>
      <c r="CCM109" s="547"/>
      <c r="CCN109" s="547"/>
      <c r="CCO109" s="548"/>
      <c r="CCP109" s="547"/>
      <c r="CCQ109" s="547"/>
      <c r="CCR109" s="547"/>
      <c r="CCS109" s="547"/>
      <c r="CCT109" s="547"/>
      <c r="CCU109" s="547"/>
      <c r="CCV109" s="547"/>
      <c r="CCW109" s="547"/>
      <c r="CCX109" s="547"/>
      <c r="CCY109" s="547"/>
      <c r="CCZ109" s="547"/>
      <c r="CDA109" s="547"/>
      <c r="CDB109" s="547"/>
      <c r="CDC109" s="547"/>
      <c r="CDD109" s="547"/>
      <c r="CDE109" s="548"/>
      <c r="CDF109" s="547"/>
      <c r="CDG109" s="547"/>
      <c r="CDH109" s="547"/>
      <c r="CDI109" s="547"/>
      <c r="CDJ109" s="547"/>
      <c r="CDK109" s="547"/>
      <c r="CDL109" s="547"/>
      <c r="CDM109" s="547"/>
      <c r="CDN109" s="547"/>
      <c r="CDO109" s="547"/>
      <c r="CDP109" s="547"/>
      <c r="CDQ109" s="547"/>
      <c r="CDR109" s="547"/>
      <c r="CDS109" s="547"/>
      <c r="CDT109" s="547"/>
      <c r="CDU109" s="548"/>
      <c r="CDV109" s="547"/>
      <c r="CDW109" s="547"/>
      <c r="CDX109" s="547"/>
      <c r="CDY109" s="547"/>
      <c r="CDZ109" s="547"/>
      <c r="CEA109" s="547"/>
      <c r="CEB109" s="547"/>
      <c r="CEC109" s="547"/>
      <c r="CED109" s="547"/>
      <c r="CEE109" s="547"/>
      <c r="CEF109" s="547"/>
      <c r="CEG109" s="547"/>
      <c r="CEH109" s="547"/>
      <c r="CEI109" s="547"/>
      <c r="CEJ109" s="547"/>
      <c r="CEK109" s="548"/>
      <c r="CEL109" s="547"/>
      <c r="CEM109" s="547"/>
      <c r="CEN109" s="547"/>
      <c r="CEO109" s="547"/>
      <c r="CEP109" s="547"/>
      <c r="CEQ109" s="547"/>
      <c r="CER109" s="547"/>
      <c r="CES109" s="547"/>
      <c r="CET109" s="547"/>
      <c r="CEU109" s="547"/>
      <c r="CEV109" s="547"/>
      <c r="CEW109" s="547"/>
      <c r="CEX109" s="547"/>
      <c r="CEY109" s="547"/>
      <c r="CEZ109" s="547"/>
      <c r="CFA109" s="548"/>
      <c r="CFB109" s="547"/>
      <c r="CFC109" s="547"/>
      <c r="CFD109" s="547"/>
      <c r="CFE109" s="547"/>
      <c r="CFF109" s="547"/>
      <c r="CFG109" s="547"/>
      <c r="CFH109" s="547"/>
      <c r="CFI109" s="547"/>
      <c r="CFJ109" s="547"/>
      <c r="CFK109" s="547"/>
      <c r="CFL109" s="547"/>
      <c r="CFM109" s="547"/>
      <c r="CFN109" s="547"/>
      <c r="CFO109" s="547"/>
      <c r="CFP109" s="547"/>
      <c r="CFQ109" s="548"/>
      <c r="CFR109" s="547"/>
      <c r="CFS109" s="547"/>
      <c r="CFT109" s="547"/>
      <c r="CFU109" s="547"/>
      <c r="CFV109" s="547"/>
      <c r="CFW109" s="547"/>
      <c r="CFX109" s="547"/>
      <c r="CFY109" s="547"/>
      <c r="CFZ109" s="547"/>
      <c r="CGA109" s="547"/>
      <c r="CGB109" s="547"/>
      <c r="CGC109" s="547"/>
      <c r="CGD109" s="547"/>
      <c r="CGE109" s="547"/>
      <c r="CGF109" s="547"/>
      <c r="CGG109" s="548"/>
      <c r="CGH109" s="547"/>
      <c r="CGI109" s="547"/>
      <c r="CGJ109" s="547"/>
      <c r="CGK109" s="547"/>
      <c r="CGL109" s="547"/>
      <c r="CGM109" s="547"/>
      <c r="CGN109" s="547"/>
      <c r="CGO109" s="547"/>
      <c r="CGP109" s="547"/>
      <c r="CGQ109" s="547"/>
      <c r="CGR109" s="547"/>
      <c r="CGS109" s="547"/>
      <c r="CGT109" s="547"/>
      <c r="CGU109" s="547"/>
      <c r="CGV109" s="547"/>
      <c r="CGW109" s="548"/>
      <c r="CGX109" s="547"/>
      <c r="CGY109" s="547"/>
      <c r="CGZ109" s="547"/>
      <c r="CHA109" s="547"/>
      <c r="CHB109" s="547"/>
      <c r="CHC109" s="547"/>
      <c r="CHD109" s="547"/>
      <c r="CHE109" s="547"/>
      <c r="CHF109" s="547"/>
      <c r="CHG109" s="547"/>
      <c r="CHH109" s="547"/>
      <c r="CHI109" s="547"/>
      <c r="CHJ109" s="547"/>
      <c r="CHK109" s="547"/>
      <c r="CHL109" s="547"/>
      <c r="CHM109" s="548"/>
      <c r="CHN109" s="547"/>
      <c r="CHO109" s="547"/>
      <c r="CHP109" s="547"/>
      <c r="CHQ109" s="547"/>
      <c r="CHR109" s="547"/>
      <c r="CHS109" s="547"/>
      <c r="CHT109" s="547"/>
      <c r="CHU109" s="547"/>
      <c r="CHV109" s="547"/>
      <c r="CHW109" s="547"/>
      <c r="CHX109" s="547"/>
      <c r="CHY109" s="547"/>
      <c r="CHZ109" s="547"/>
      <c r="CIA109" s="547"/>
      <c r="CIB109" s="547"/>
      <c r="CIC109" s="548"/>
      <c r="CID109" s="547"/>
      <c r="CIE109" s="547"/>
      <c r="CIF109" s="547"/>
      <c r="CIG109" s="547"/>
      <c r="CIH109" s="547"/>
      <c r="CII109" s="547"/>
      <c r="CIJ109" s="547"/>
      <c r="CIK109" s="547"/>
      <c r="CIL109" s="547"/>
      <c r="CIM109" s="547"/>
      <c r="CIN109" s="547"/>
      <c r="CIO109" s="547"/>
      <c r="CIP109" s="547"/>
      <c r="CIQ109" s="547"/>
      <c r="CIR109" s="547"/>
      <c r="CIS109" s="548"/>
      <c r="CIT109" s="547"/>
      <c r="CIU109" s="547"/>
      <c r="CIV109" s="547"/>
      <c r="CIW109" s="547"/>
      <c r="CIX109" s="547"/>
      <c r="CIY109" s="547"/>
      <c r="CIZ109" s="547"/>
      <c r="CJA109" s="547"/>
      <c r="CJB109" s="547"/>
      <c r="CJC109" s="547"/>
      <c r="CJD109" s="547"/>
      <c r="CJE109" s="547"/>
      <c r="CJF109" s="547"/>
      <c r="CJG109" s="547"/>
      <c r="CJH109" s="547"/>
      <c r="CJI109" s="548"/>
      <c r="CJJ109" s="547"/>
      <c r="CJK109" s="547"/>
      <c r="CJL109" s="547"/>
      <c r="CJM109" s="547"/>
      <c r="CJN109" s="547"/>
      <c r="CJO109" s="547"/>
      <c r="CJP109" s="547"/>
      <c r="CJQ109" s="547"/>
      <c r="CJR109" s="547"/>
      <c r="CJS109" s="547"/>
      <c r="CJT109" s="547"/>
      <c r="CJU109" s="547"/>
      <c r="CJV109" s="547"/>
      <c r="CJW109" s="547"/>
      <c r="CJX109" s="547"/>
      <c r="CJY109" s="548"/>
      <c r="CJZ109" s="547"/>
      <c r="CKA109" s="547"/>
      <c r="CKB109" s="547"/>
      <c r="CKC109" s="547"/>
      <c r="CKD109" s="547"/>
      <c r="CKE109" s="547"/>
      <c r="CKF109" s="547"/>
      <c r="CKG109" s="547"/>
      <c r="CKH109" s="547"/>
      <c r="CKI109" s="547"/>
      <c r="CKJ109" s="547"/>
      <c r="CKK109" s="547"/>
      <c r="CKL109" s="547"/>
      <c r="CKM109" s="547"/>
      <c r="CKN109" s="547"/>
      <c r="CKO109" s="548"/>
      <c r="CKP109" s="547"/>
      <c r="CKQ109" s="547"/>
      <c r="CKR109" s="547"/>
      <c r="CKS109" s="547"/>
      <c r="CKT109" s="547"/>
      <c r="CKU109" s="547"/>
      <c r="CKV109" s="547"/>
      <c r="CKW109" s="547"/>
      <c r="CKX109" s="547"/>
      <c r="CKY109" s="547"/>
      <c r="CKZ109" s="547"/>
      <c r="CLA109" s="547"/>
      <c r="CLB109" s="547"/>
      <c r="CLC109" s="547"/>
      <c r="CLD109" s="547"/>
      <c r="CLE109" s="548"/>
      <c r="CLF109" s="547"/>
      <c r="CLG109" s="547"/>
      <c r="CLH109" s="547"/>
      <c r="CLI109" s="547"/>
      <c r="CLJ109" s="547"/>
      <c r="CLK109" s="547"/>
      <c r="CLL109" s="547"/>
      <c r="CLM109" s="547"/>
      <c r="CLN109" s="547"/>
      <c r="CLO109" s="547"/>
      <c r="CLP109" s="547"/>
      <c r="CLQ109" s="547"/>
      <c r="CLR109" s="547"/>
      <c r="CLS109" s="547"/>
      <c r="CLT109" s="547"/>
      <c r="CLU109" s="548"/>
      <c r="CLV109" s="547"/>
      <c r="CLW109" s="547"/>
      <c r="CLX109" s="547"/>
      <c r="CLY109" s="547"/>
      <c r="CLZ109" s="547"/>
      <c r="CMA109" s="547"/>
      <c r="CMB109" s="547"/>
      <c r="CMC109" s="547"/>
      <c r="CMD109" s="547"/>
      <c r="CME109" s="547"/>
      <c r="CMF109" s="547"/>
      <c r="CMG109" s="547"/>
      <c r="CMH109" s="547"/>
      <c r="CMI109" s="547"/>
      <c r="CMJ109" s="547"/>
      <c r="CMK109" s="548"/>
      <c r="CML109" s="547"/>
      <c r="CMM109" s="547"/>
      <c r="CMN109" s="547"/>
      <c r="CMO109" s="547"/>
      <c r="CMP109" s="547"/>
      <c r="CMQ109" s="547"/>
      <c r="CMR109" s="547"/>
      <c r="CMS109" s="547"/>
      <c r="CMT109" s="547"/>
      <c r="CMU109" s="547"/>
      <c r="CMV109" s="547"/>
      <c r="CMW109" s="547"/>
      <c r="CMX109" s="547"/>
      <c r="CMY109" s="547"/>
      <c r="CMZ109" s="547"/>
      <c r="CNA109" s="548"/>
      <c r="CNB109" s="547"/>
      <c r="CNC109" s="547"/>
      <c r="CND109" s="547"/>
      <c r="CNE109" s="547"/>
      <c r="CNF109" s="547"/>
      <c r="CNG109" s="547"/>
      <c r="CNH109" s="547"/>
      <c r="CNI109" s="547"/>
      <c r="CNJ109" s="547"/>
      <c r="CNK109" s="547"/>
      <c r="CNL109" s="547"/>
      <c r="CNM109" s="547"/>
      <c r="CNN109" s="547"/>
      <c r="CNO109" s="547"/>
      <c r="CNP109" s="547"/>
      <c r="CNQ109" s="548"/>
      <c r="CNR109" s="547"/>
      <c r="CNS109" s="547"/>
      <c r="CNT109" s="547"/>
      <c r="CNU109" s="547"/>
      <c r="CNV109" s="547"/>
      <c r="CNW109" s="547"/>
      <c r="CNX109" s="547"/>
      <c r="CNY109" s="547"/>
      <c r="CNZ109" s="547"/>
      <c r="COA109" s="547"/>
      <c r="COB109" s="547"/>
      <c r="COC109" s="547"/>
      <c r="COD109" s="547"/>
      <c r="COE109" s="547"/>
      <c r="COF109" s="547"/>
      <c r="COG109" s="548"/>
      <c r="COH109" s="547"/>
      <c r="COI109" s="547"/>
      <c r="COJ109" s="547"/>
      <c r="COK109" s="547"/>
      <c r="COL109" s="547"/>
      <c r="COM109" s="547"/>
      <c r="CON109" s="547"/>
      <c r="COO109" s="547"/>
      <c r="COP109" s="547"/>
      <c r="COQ109" s="547"/>
      <c r="COR109" s="547"/>
      <c r="COS109" s="547"/>
      <c r="COT109" s="547"/>
      <c r="COU109" s="547"/>
      <c r="COV109" s="547"/>
      <c r="COW109" s="548"/>
      <c r="COX109" s="547"/>
      <c r="COY109" s="547"/>
      <c r="COZ109" s="547"/>
      <c r="CPA109" s="547"/>
      <c r="CPB109" s="547"/>
      <c r="CPC109" s="547"/>
      <c r="CPD109" s="547"/>
      <c r="CPE109" s="547"/>
      <c r="CPF109" s="547"/>
      <c r="CPG109" s="547"/>
      <c r="CPH109" s="547"/>
      <c r="CPI109" s="547"/>
      <c r="CPJ109" s="547"/>
      <c r="CPK109" s="547"/>
      <c r="CPL109" s="547"/>
      <c r="CPM109" s="548"/>
      <c r="CPN109" s="547"/>
      <c r="CPO109" s="547"/>
      <c r="CPP109" s="547"/>
      <c r="CPQ109" s="547"/>
      <c r="CPR109" s="547"/>
      <c r="CPS109" s="547"/>
      <c r="CPT109" s="547"/>
      <c r="CPU109" s="547"/>
      <c r="CPV109" s="547"/>
      <c r="CPW109" s="547"/>
      <c r="CPX109" s="547"/>
      <c r="CPY109" s="547"/>
      <c r="CPZ109" s="547"/>
      <c r="CQA109" s="547"/>
      <c r="CQB109" s="547"/>
      <c r="CQC109" s="548"/>
      <c r="CQD109" s="547"/>
      <c r="CQE109" s="547"/>
      <c r="CQF109" s="547"/>
      <c r="CQG109" s="547"/>
      <c r="CQH109" s="547"/>
      <c r="CQI109" s="547"/>
      <c r="CQJ109" s="547"/>
      <c r="CQK109" s="547"/>
      <c r="CQL109" s="547"/>
      <c r="CQM109" s="547"/>
      <c r="CQN109" s="547"/>
      <c r="CQO109" s="547"/>
      <c r="CQP109" s="547"/>
      <c r="CQQ109" s="547"/>
      <c r="CQR109" s="547"/>
      <c r="CQS109" s="548"/>
      <c r="CQT109" s="547"/>
      <c r="CQU109" s="547"/>
      <c r="CQV109" s="547"/>
      <c r="CQW109" s="547"/>
      <c r="CQX109" s="547"/>
      <c r="CQY109" s="547"/>
      <c r="CQZ109" s="547"/>
      <c r="CRA109" s="547"/>
      <c r="CRB109" s="547"/>
      <c r="CRC109" s="547"/>
      <c r="CRD109" s="547"/>
      <c r="CRE109" s="547"/>
      <c r="CRF109" s="547"/>
      <c r="CRG109" s="547"/>
      <c r="CRH109" s="547"/>
      <c r="CRI109" s="548"/>
      <c r="CRJ109" s="547"/>
      <c r="CRK109" s="547"/>
      <c r="CRL109" s="547"/>
      <c r="CRM109" s="547"/>
      <c r="CRN109" s="547"/>
      <c r="CRO109" s="547"/>
      <c r="CRP109" s="547"/>
      <c r="CRQ109" s="547"/>
      <c r="CRR109" s="547"/>
      <c r="CRS109" s="547"/>
      <c r="CRT109" s="547"/>
      <c r="CRU109" s="547"/>
      <c r="CRV109" s="547"/>
      <c r="CRW109" s="547"/>
      <c r="CRX109" s="547"/>
      <c r="CRY109" s="548"/>
      <c r="CRZ109" s="547"/>
      <c r="CSA109" s="547"/>
      <c r="CSB109" s="547"/>
      <c r="CSC109" s="547"/>
      <c r="CSD109" s="547"/>
      <c r="CSE109" s="547"/>
      <c r="CSF109" s="547"/>
      <c r="CSG109" s="547"/>
      <c r="CSH109" s="547"/>
      <c r="CSI109" s="547"/>
      <c r="CSJ109" s="547"/>
      <c r="CSK109" s="547"/>
      <c r="CSL109" s="547"/>
      <c r="CSM109" s="547"/>
      <c r="CSN109" s="547"/>
      <c r="CSO109" s="548"/>
      <c r="CSP109" s="547"/>
      <c r="CSQ109" s="547"/>
      <c r="CSR109" s="547"/>
      <c r="CSS109" s="547"/>
      <c r="CST109" s="547"/>
      <c r="CSU109" s="547"/>
      <c r="CSV109" s="547"/>
      <c r="CSW109" s="547"/>
      <c r="CSX109" s="547"/>
      <c r="CSY109" s="547"/>
      <c r="CSZ109" s="547"/>
      <c r="CTA109" s="547"/>
      <c r="CTB109" s="547"/>
      <c r="CTC109" s="547"/>
      <c r="CTD109" s="547"/>
      <c r="CTE109" s="548"/>
      <c r="CTF109" s="547"/>
      <c r="CTG109" s="547"/>
      <c r="CTH109" s="547"/>
      <c r="CTI109" s="547"/>
      <c r="CTJ109" s="547"/>
      <c r="CTK109" s="547"/>
      <c r="CTL109" s="547"/>
      <c r="CTM109" s="547"/>
      <c r="CTN109" s="547"/>
      <c r="CTO109" s="547"/>
      <c r="CTP109" s="547"/>
      <c r="CTQ109" s="547"/>
      <c r="CTR109" s="547"/>
      <c r="CTS109" s="547"/>
      <c r="CTT109" s="547"/>
      <c r="CTU109" s="548"/>
      <c r="CTV109" s="547"/>
      <c r="CTW109" s="547"/>
      <c r="CTX109" s="547"/>
      <c r="CTY109" s="547"/>
      <c r="CTZ109" s="547"/>
      <c r="CUA109" s="547"/>
      <c r="CUB109" s="547"/>
      <c r="CUC109" s="547"/>
      <c r="CUD109" s="547"/>
      <c r="CUE109" s="547"/>
      <c r="CUF109" s="547"/>
      <c r="CUG109" s="547"/>
      <c r="CUH109" s="547"/>
      <c r="CUI109" s="547"/>
      <c r="CUJ109" s="547"/>
      <c r="CUK109" s="548"/>
      <c r="CUL109" s="547"/>
      <c r="CUM109" s="547"/>
      <c r="CUN109" s="547"/>
      <c r="CUO109" s="547"/>
      <c r="CUP109" s="547"/>
      <c r="CUQ109" s="547"/>
      <c r="CUR109" s="547"/>
      <c r="CUS109" s="547"/>
      <c r="CUT109" s="547"/>
      <c r="CUU109" s="547"/>
      <c r="CUV109" s="547"/>
      <c r="CUW109" s="547"/>
      <c r="CUX109" s="547"/>
      <c r="CUY109" s="547"/>
      <c r="CUZ109" s="547"/>
      <c r="CVA109" s="548"/>
      <c r="CVB109" s="547"/>
      <c r="CVC109" s="547"/>
      <c r="CVD109" s="547"/>
      <c r="CVE109" s="547"/>
      <c r="CVF109" s="547"/>
      <c r="CVG109" s="547"/>
      <c r="CVH109" s="547"/>
      <c r="CVI109" s="547"/>
      <c r="CVJ109" s="547"/>
      <c r="CVK109" s="547"/>
      <c r="CVL109" s="547"/>
      <c r="CVM109" s="547"/>
      <c r="CVN109" s="547"/>
      <c r="CVO109" s="547"/>
      <c r="CVP109" s="547"/>
      <c r="CVQ109" s="548"/>
      <c r="CVR109" s="547"/>
      <c r="CVS109" s="547"/>
      <c r="CVT109" s="547"/>
      <c r="CVU109" s="547"/>
      <c r="CVV109" s="547"/>
      <c r="CVW109" s="547"/>
      <c r="CVX109" s="547"/>
      <c r="CVY109" s="547"/>
      <c r="CVZ109" s="547"/>
      <c r="CWA109" s="547"/>
      <c r="CWB109" s="547"/>
      <c r="CWC109" s="547"/>
      <c r="CWD109" s="547"/>
      <c r="CWE109" s="547"/>
      <c r="CWF109" s="547"/>
      <c r="CWG109" s="548"/>
      <c r="CWH109" s="547"/>
      <c r="CWI109" s="547"/>
      <c r="CWJ109" s="547"/>
      <c r="CWK109" s="547"/>
      <c r="CWL109" s="547"/>
      <c r="CWM109" s="547"/>
      <c r="CWN109" s="547"/>
      <c r="CWO109" s="547"/>
      <c r="CWP109" s="547"/>
      <c r="CWQ109" s="547"/>
      <c r="CWR109" s="547"/>
      <c r="CWS109" s="547"/>
      <c r="CWT109" s="547"/>
      <c r="CWU109" s="547"/>
      <c r="CWV109" s="547"/>
      <c r="CWW109" s="548"/>
      <c r="CWX109" s="547"/>
      <c r="CWY109" s="547"/>
      <c r="CWZ109" s="547"/>
      <c r="CXA109" s="547"/>
      <c r="CXB109" s="547"/>
      <c r="CXC109" s="547"/>
      <c r="CXD109" s="547"/>
      <c r="CXE109" s="547"/>
      <c r="CXF109" s="547"/>
      <c r="CXG109" s="547"/>
      <c r="CXH109" s="547"/>
      <c r="CXI109" s="547"/>
      <c r="CXJ109" s="547"/>
      <c r="CXK109" s="547"/>
      <c r="CXL109" s="547"/>
      <c r="CXM109" s="548"/>
      <c r="CXN109" s="547"/>
      <c r="CXO109" s="547"/>
      <c r="CXP109" s="547"/>
      <c r="CXQ109" s="547"/>
      <c r="CXR109" s="547"/>
      <c r="CXS109" s="547"/>
      <c r="CXT109" s="547"/>
      <c r="CXU109" s="547"/>
      <c r="CXV109" s="547"/>
      <c r="CXW109" s="547"/>
      <c r="CXX109" s="547"/>
      <c r="CXY109" s="547"/>
      <c r="CXZ109" s="547"/>
      <c r="CYA109" s="547"/>
      <c r="CYB109" s="547"/>
      <c r="CYC109" s="548"/>
      <c r="CYD109" s="547"/>
      <c r="CYE109" s="547"/>
      <c r="CYF109" s="547"/>
      <c r="CYG109" s="547"/>
      <c r="CYH109" s="547"/>
      <c r="CYI109" s="547"/>
      <c r="CYJ109" s="547"/>
      <c r="CYK109" s="547"/>
      <c r="CYL109" s="547"/>
      <c r="CYM109" s="547"/>
      <c r="CYN109" s="547"/>
      <c r="CYO109" s="547"/>
      <c r="CYP109" s="547"/>
      <c r="CYQ109" s="547"/>
      <c r="CYR109" s="547"/>
      <c r="CYS109" s="548"/>
      <c r="CYT109" s="547"/>
      <c r="CYU109" s="547"/>
      <c r="CYV109" s="547"/>
      <c r="CYW109" s="547"/>
      <c r="CYX109" s="547"/>
      <c r="CYY109" s="547"/>
      <c r="CYZ109" s="547"/>
      <c r="CZA109" s="547"/>
      <c r="CZB109" s="547"/>
      <c r="CZC109" s="547"/>
      <c r="CZD109" s="547"/>
      <c r="CZE109" s="547"/>
      <c r="CZF109" s="547"/>
      <c r="CZG109" s="547"/>
      <c r="CZH109" s="547"/>
      <c r="CZI109" s="548"/>
      <c r="CZJ109" s="547"/>
      <c r="CZK109" s="547"/>
      <c r="CZL109" s="547"/>
      <c r="CZM109" s="547"/>
      <c r="CZN109" s="547"/>
      <c r="CZO109" s="547"/>
      <c r="CZP109" s="547"/>
      <c r="CZQ109" s="547"/>
      <c r="CZR109" s="547"/>
      <c r="CZS109" s="547"/>
      <c r="CZT109" s="547"/>
      <c r="CZU109" s="547"/>
      <c r="CZV109" s="547"/>
      <c r="CZW109" s="547"/>
      <c r="CZX109" s="547"/>
      <c r="CZY109" s="548"/>
      <c r="CZZ109" s="547"/>
      <c r="DAA109" s="547"/>
      <c r="DAB109" s="547"/>
      <c r="DAC109" s="547"/>
      <c r="DAD109" s="547"/>
      <c r="DAE109" s="547"/>
      <c r="DAF109" s="547"/>
      <c r="DAG109" s="547"/>
      <c r="DAH109" s="547"/>
      <c r="DAI109" s="547"/>
      <c r="DAJ109" s="547"/>
      <c r="DAK109" s="547"/>
      <c r="DAL109" s="547"/>
      <c r="DAM109" s="547"/>
      <c r="DAN109" s="547"/>
      <c r="DAO109" s="548"/>
      <c r="DAP109" s="547"/>
      <c r="DAQ109" s="547"/>
      <c r="DAR109" s="547"/>
      <c r="DAS109" s="547"/>
      <c r="DAT109" s="547"/>
      <c r="DAU109" s="547"/>
      <c r="DAV109" s="547"/>
      <c r="DAW109" s="547"/>
      <c r="DAX109" s="547"/>
      <c r="DAY109" s="547"/>
      <c r="DAZ109" s="547"/>
      <c r="DBA109" s="547"/>
      <c r="DBB109" s="547"/>
      <c r="DBC109" s="547"/>
      <c r="DBD109" s="547"/>
      <c r="DBE109" s="548"/>
      <c r="DBF109" s="547"/>
      <c r="DBG109" s="547"/>
      <c r="DBH109" s="547"/>
      <c r="DBI109" s="547"/>
      <c r="DBJ109" s="547"/>
      <c r="DBK109" s="547"/>
      <c r="DBL109" s="547"/>
      <c r="DBM109" s="547"/>
      <c r="DBN109" s="547"/>
      <c r="DBO109" s="547"/>
      <c r="DBP109" s="547"/>
      <c r="DBQ109" s="547"/>
      <c r="DBR109" s="547"/>
      <c r="DBS109" s="547"/>
      <c r="DBT109" s="547"/>
      <c r="DBU109" s="548"/>
      <c r="DBV109" s="547"/>
      <c r="DBW109" s="547"/>
      <c r="DBX109" s="547"/>
      <c r="DBY109" s="547"/>
      <c r="DBZ109" s="547"/>
      <c r="DCA109" s="547"/>
      <c r="DCB109" s="547"/>
      <c r="DCC109" s="547"/>
      <c r="DCD109" s="547"/>
      <c r="DCE109" s="547"/>
      <c r="DCF109" s="547"/>
      <c r="DCG109" s="547"/>
      <c r="DCH109" s="547"/>
      <c r="DCI109" s="547"/>
      <c r="DCJ109" s="547"/>
      <c r="DCK109" s="548"/>
      <c r="DCL109" s="547"/>
      <c r="DCM109" s="547"/>
      <c r="DCN109" s="547"/>
      <c r="DCO109" s="547"/>
      <c r="DCP109" s="547"/>
      <c r="DCQ109" s="547"/>
      <c r="DCR109" s="547"/>
      <c r="DCS109" s="547"/>
      <c r="DCT109" s="547"/>
      <c r="DCU109" s="547"/>
      <c r="DCV109" s="547"/>
      <c r="DCW109" s="547"/>
      <c r="DCX109" s="547"/>
      <c r="DCY109" s="547"/>
      <c r="DCZ109" s="547"/>
      <c r="DDA109" s="548"/>
      <c r="DDB109" s="547"/>
      <c r="DDC109" s="547"/>
      <c r="DDD109" s="547"/>
      <c r="DDE109" s="547"/>
      <c r="DDF109" s="547"/>
      <c r="DDG109" s="547"/>
      <c r="DDH109" s="547"/>
      <c r="DDI109" s="547"/>
      <c r="DDJ109" s="547"/>
      <c r="DDK109" s="547"/>
      <c r="DDL109" s="547"/>
      <c r="DDM109" s="547"/>
      <c r="DDN109" s="547"/>
      <c r="DDO109" s="547"/>
      <c r="DDP109" s="547"/>
      <c r="DDQ109" s="548"/>
      <c r="DDR109" s="547"/>
      <c r="DDS109" s="547"/>
      <c r="DDT109" s="547"/>
      <c r="DDU109" s="547"/>
      <c r="DDV109" s="547"/>
      <c r="DDW109" s="547"/>
      <c r="DDX109" s="547"/>
      <c r="DDY109" s="547"/>
      <c r="DDZ109" s="547"/>
      <c r="DEA109" s="547"/>
      <c r="DEB109" s="547"/>
      <c r="DEC109" s="547"/>
      <c r="DED109" s="547"/>
      <c r="DEE109" s="547"/>
      <c r="DEF109" s="547"/>
      <c r="DEG109" s="548"/>
      <c r="DEH109" s="547"/>
      <c r="DEI109" s="547"/>
      <c r="DEJ109" s="547"/>
      <c r="DEK109" s="547"/>
      <c r="DEL109" s="547"/>
      <c r="DEM109" s="547"/>
      <c r="DEN109" s="547"/>
      <c r="DEO109" s="547"/>
      <c r="DEP109" s="547"/>
      <c r="DEQ109" s="547"/>
      <c r="DER109" s="547"/>
      <c r="DES109" s="547"/>
      <c r="DET109" s="547"/>
      <c r="DEU109" s="547"/>
      <c r="DEV109" s="547"/>
      <c r="DEW109" s="548"/>
      <c r="DEX109" s="547"/>
      <c r="DEY109" s="547"/>
      <c r="DEZ109" s="547"/>
      <c r="DFA109" s="547"/>
      <c r="DFB109" s="547"/>
      <c r="DFC109" s="547"/>
      <c r="DFD109" s="547"/>
      <c r="DFE109" s="547"/>
      <c r="DFF109" s="547"/>
      <c r="DFG109" s="547"/>
      <c r="DFH109" s="547"/>
      <c r="DFI109" s="547"/>
      <c r="DFJ109" s="547"/>
      <c r="DFK109" s="547"/>
      <c r="DFL109" s="547"/>
      <c r="DFM109" s="548"/>
      <c r="DFN109" s="547"/>
      <c r="DFO109" s="547"/>
      <c r="DFP109" s="547"/>
      <c r="DFQ109" s="547"/>
      <c r="DFR109" s="547"/>
      <c r="DFS109" s="547"/>
      <c r="DFT109" s="547"/>
      <c r="DFU109" s="547"/>
      <c r="DFV109" s="547"/>
      <c r="DFW109" s="547"/>
      <c r="DFX109" s="547"/>
      <c r="DFY109" s="547"/>
      <c r="DFZ109" s="547"/>
      <c r="DGA109" s="547"/>
      <c r="DGB109" s="547"/>
      <c r="DGC109" s="548"/>
      <c r="DGD109" s="547"/>
      <c r="DGE109" s="547"/>
      <c r="DGF109" s="547"/>
      <c r="DGG109" s="547"/>
      <c r="DGH109" s="547"/>
      <c r="DGI109" s="547"/>
      <c r="DGJ109" s="547"/>
      <c r="DGK109" s="547"/>
      <c r="DGL109" s="547"/>
      <c r="DGM109" s="547"/>
      <c r="DGN109" s="547"/>
      <c r="DGO109" s="547"/>
      <c r="DGP109" s="547"/>
      <c r="DGQ109" s="547"/>
      <c r="DGR109" s="547"/>
      <c r="DGS109" s="548"/>
      <c r="DGT109" s="547"/>
      <c r="DGU109" s="547"/>
      <c r="DGV109" s="547"/>
      <c r="DGW109" s="547"/>
      <c r="DGX109" s="547"/>
      <c r="DGY109" s="547"/>
      <c r="DGZ109" s="547"/>
      <c r="DHA109" s="547"/>
      <c r="DHB109" s="547"/>
      <c r="DHC109" s="547"/>
      <c r="DHD109" s="547"/>
      <c r="DHE109" s="547"/>
      <c r="DHF109" s="547"/>
      <c r="DHG109" s="547"/>
      <c r="DHH109" s="547"/>
      <c r="DHI109" s="548"/>
      <c r="DHJ109" s="547"/>
      <c r="DHK109" s="547"/>
      <c r="DHL109" s="547"/>
      <c r="DHM109" s="547"/>
      <c r="DHN109" s="547"/>
      <c r="DHO109" s="547"/>
      <c r="DHP109" s="547"/>
      <c r="DHQ109" s="547"/>
      <c r="DHR109" s="547"/>
      <c r="DHS109" s="547"/>
      <c r="DHT109" s="547"/>
      <c r="DHU109" s="547"/>
      <c r="DHV109" s="547"/>
      <c r="DHW109" s="547"/>
      <c r="DHX109" s="547"/>
      <c r="DHY109" s="548"/>
      <c r="DHZ109" s="547"/>
      <c r="DIA109" s="547"/>
      <c r="DIB109" s="547"/>
      <c r="DIC109" s="547"/>
      <c r="DID109" s="547"/>
      <c r="DIE109" s="547"/>
      <c r="DIF109" s="547"/>
      <c r="DIG109" s="547"/>
      <c r="DIH109" s="547"/>
      <c r="DII109" s="547"/>
      <c r="DIJ109" s="547"/>
      <c r="DIK109" s="547"/>
      <c r="DIL109" s="547"/>
      <c r="DIM109" s="547"/>
      <c r="DIN109" s="547"/>
      <c r="DIO109" s="548"/>
      <c r="DIP109" s="547"/>
      <c r="DIQ109" s="547"/>
      <c r="DIR109" s="547"/>
      <c r="DIS109" s="547"/>
      <c r="DIT109" s="547"/>
      <c r="DIU109" s="547"/>
      <c r="DIV109" s="547"/>
      <c r="DIW109" s="547"/>
      <c r="DIX109" s="547"/>
      <c r="DIY109" s="547"/>
      <c r="DIZ109" s="547"/>
      <c r="DJA109" s="547"/>
      <c r="DJB109" s="547"/>
      <c r="DJC109" s="547"/>
      <c r="DJD109" s="547"/>
      <c r="DJE109" s="548"/>
      <c r="DJF109" s="547"/>
      <c r="DJG109" s="547"/>
      <c r="DJH109" s="547"/>
      <c r="DJI109" s="547"/>
      <c r="DJJ109" s="547"/>
      <c r="DJK109" s="547"/>
      <c r="DJL109" s="547"/>
      <c r="DJM109" s="547"/>
      <c r="DJN109" s="547"/>
      <c r="DJO109" s="547"/>
      <c r="DJP109" s="547"/>
      <c r="DJQ109" s="547"/>
      <c r="DJR109" s="547"/>
      <c r="DJS109" s="547"/>
      <c r="DJT109" s="547"/>
      <c r="DJU109" s="548"/>
      <c r="DJV109" s="547"/>
      <c r="DJW109" s="547"/>
      <c r="DJX109" s="547"/>
      <c r="DJY109" s="547"/>
      <c r="DJZ109" s="547"/>
      <c r="DKA109" s="547"/>
      <c r="DKB109" s="547"/>
      <c r="DKC109" s="547"/>
      <c r="DKD109" s="547"/>
      <c r="DKE109" s="547"/>
      <c r="DKF109" s="547"/>
      <c r="DKG109" s="547"/>
      <c r="DKH109" s="547"/>
      <c r="DKI109" s="547"/>
      <c r="DKJ109" s="547"/>
      <c r="DKK109" s="548"/>
      <c r="DKL109" s="547"/>
      <c r="DKM109" s="547"/>
      <c r="DKN109" s="547"/>
      <c r="DKO109" s="547"/>
      <c r="DKP109" s="547"/>
      <c r="DKQ109" s="547"/>
      <c r="DKR109" s="547"/>
      <c r="DKS109" s="547"/>
      <c r="DKT109" s="547"/>
      <c r="DKU109" s="547"/>
      <c r="DKV109" s="547"/>
      <c r="DKW109" s="547"/>
      <c r="DKX109" s="547"/>
      <c r="DKY109" s="547"/>
      <c r="DKZ109" s="547"/>
      <c r="DLA109" s="548"/>
      <c r="DLB109" s="547"/>
      <c r="DLC109" s="547"/>
      <c r="DLD109" s="547"/>
      <c r="DLE109" s="547"/>
      <c r="DLF109" s="547"/>
      <c r="DLG109" s="547"/>
      <c r="DLH109" s="547"/>
      <c r="DLI109" s="547"/>
      <c r="DLJ109" s="547"/>
      <c r="DLK109" s="547"/>
      <c r="DLL109" s="547"/>
      <c r="DLM109" s="547"/>
      <c r="DLN109" s="547"/>
      <c r="DLO109" s="547"/>
      <c r="DLP109" s="547"/>
      <c r="DLQ109" s="548"/>
      <c r="DLR109" s="547"/>
      <c r="DLS109" s="547"/>
      <c r="DLT109" s="547"/>
      <c r="DLU109" s="547"/>
      <c r="DLV109" s="547"/>
      <c r="DLW109" s="547"/>
      <c r="DLX109" s="547"/>
      <c r="DLY109" s="547"/>
      <c r="DLZ109" s="547"/>
      <c r="DMA109" s="547"/>
      <c r="DMB109" s="547"/>
      <c r="DMC109" s="547"/>
      <c r="DMD109" s="547"/>
      <c r="DME109" s="547"/>
      <c r="DMF109" s="547"/>
      <c r="DMG109" s="548"/>
      <c r="DMH109" s="547"/>
      <c r="DMI109" s="547"/>
      <c r="DMJ109" s="547"/>
      <c r="DMK109" s="547"/>
      <c r="DML109" s="547"/>
      <c r="DMM109" s="547"/>
      <c r="DMN109" s="547"/>
      <c r="DMO109" s="547"/>
      <c r="DMP109" s="547"/>
      <c r="DMQ109" s="547"/>
      <c r="DMR109" s="547"/>
      <c r="DMS109" s="547"/>
      <c r="DMT109" s="547"/>
      <c r="DMU109" s="547"/>
      <c r="DMV109" s="547"/>
      <c r="DMW109" s="548"/>
      <c r="DMX109" s="547"/>
      <c r="DMY109" s="547"/>
      <c r="DMZ109" s="547"/>
      <c r="DNA109" s="547"/>
      <c r="DNB109" s="547"/>
      <c r="DNC109" s="547"/>
      <c r="DND109" s="547"/>
      <c r="DNE109" s="547"/>
      <c r="DNF109" s="547"/>
      <c r="DNG109" s="547"/>
      <c r="DNH109" s="547"/>
      <c r="DNI109" s="547"/>
      <c r="DNJ109" s="547"/>
      <c r="DNK109" s="547"/>
      <c r="DNL109" s="547"/>
      <c r="DNM109" s="548"/>
      <c r="DNN109" s="547"/>
      <c r="DNO109" s="547"/>
      <c r="DNP109" s="547"/>
      <c r="DNQ109" s="547"/>
      <c r="DNR109" s="547"/>
      <c r="DNS109" s="547"/>
      <c r="DNT109" s="547"/>
      <c r="DNU109" s="547"/>
      <c r="DNV109" s="547"/>
      <c r="DNW109" s="547"/>
      <c r="DNX109" s="547"/>
      <c r="DNY109" s="547"/>
      <c r="DNZ109" s="547"/>
      <c r="DOA109" s="547"/>
      <c r="DOB109" s="547"/>
      <c r="DOC109" s="548"/>
      <c r="DOD109" s="547"/>
      <c r="DOE109" s="547"/>
      <c r="DOF109" s="547"/>
      <c r="DOG109" s="547"/>
      <c r="DOH109" s="547"/>
      <c r="DOI109" s="547"/>
      <c r="DOJ109" s="547"/>
      <c r="DOK109" s="547"/>
      <c r="DOL109" s="547"/>
      <c r="DOM109" s="547"/>
      <c r="DON109" s="547"/>
      <c r="DOO109" s="547"/>
      <c r="DOP109" s="547"/>
      <c r="DOQ109" s="547"/>
      <c r="DOR109" s="547"/>
      <c r="DOS109" s="548"/>
      <c r="DOT109" s="547"/>
      <c r="DOU109" s="547"/>
      <c r="DOV109" s="547"/>
      <c r="DOW109" s="547"/>
      <c r="DOX109" s="547"/>
      <c r="DOY109" s="547"/>
      <c r="DOZ109" s="547"/>
      <c r="DPA109" s="547"/>
      <c r="DPB109" s="547"/>
      <c r="DPC109" s="547"/>
      <c r="DPD109" s="547"/>
      <c r="DPE109" s="547"/>
      <c r="DPF109" s="547"/>
      <c r="DPG109" s="547"/>
      <c r="DPH109" s="547"/>
      <c r="DPI109" s="548"/>
      <c r="DPJ109" s="547"/>
      <c r="DPK109" s="547"/>
      <c r="DPL109" s="547"/>
      <c r="DPM109" s="547"/>
      <c r="DPN109" s="547"/>
      <c r="DPO109" s="547"/>
      <c r="DPP109" s="547"/>
      <c r="DPQ109" s="547"/>
      <c r="DPR109" s="547"/>
      <c r="DPS109" s="547"/>
      <c r="DPT109" s="547"/>
      <c r="DPU109" s="547"/>
      <c r="DPV109" s="547"/>
      <c r="DPW109" s="547"/>
      <c r="DPX109" s="547"/>
      <c r="DPY109" s="548"/>
      <c r="DPZ109" s="547"/>
      <c r="DQA109" s="547"/>
      <c r="DQB109" s="547"/>
      <c r="DQC109" s="547"/>
      <c r="DQD109" s="547"/>
      <c r="DQE109" s="547"/>
      <c r="DQF109" s="547"/>
      <c r="DQG109" s="547"/>
      <c r="DQH109" s="547"/>
      <c r="DQI109" s="547"/>
      <c r="DQJ109" s="547"/>
      <c r="DQK109" s="547"/>
      <c r="DQL109" s="547"/>
      <c r="DQM109" s="547"/>
      <c r="DQN109" s="547"/>
      <c r="DQO109" s="548"/>
      <c r="DQP109" s="547"/>
      <c r="DQQ109" s="547"/>
      <c r="DQR109" s="547"/>
      <c r="DQS109" s="547"/>
      <c r="DQT109" s="547"/>
      <c r="DQU109" s="547"/>
      <c r="DQV109" s="547"/>
      <c r="DQW109" s="547"/>
      <c r="DQX109" s="547"/>
      <c r="DQY109" s="547"/>
      <c r="DQZ109" s="547"/>
      <c r="DRA109" s="547"/>
      <c r="DRB109" s="547"/>
      <c r="DRC109" s="547"/>
      <c r="DRD109" s="547"/>
      <c r="DRE109" s="548"/>
      <c r="DRF109" s="547"/>
      <c r="DRG109" s="547"/>
      <c r="DRH109" s="547"/>
      <c r="DRI109" s="547"/>
      <c r="DRJ109" s="547"/>
      <c r="DRK109" s="547"/>
      <c r="DRL109" s="547"/>
      <c r="DRM109" s="547"/>
      <c r="DRN109" s="547"/>
      <c r="DRO109" s="547"/>
      <c r="DRP109" s="547"/>
      <c r="DRQ109" s="547"/>
      <c r="DRR109" s="547"/>
      <c r="DRS109" s="547"/>
      <c r="DRT109" s="547"/>
      <c r="DRU109" s="548"/>
      <c r="DRV109" s="547"/>
      <c r="DRW109" s="547"/>
      <c r="DRX109" s="547"/>
      <c r="DRY109" s="547"/>
      <c r="DRZ109" s="547"/>
      <c r="DSA109" s="547"/>
      <c r="DSB109" s="547"/>
      <c r="DSC109" s="547"/>
      <c r="DSD109" s="547"/>
      <c r="DSE109" s="547"/>
      <c r="DSF109" s="547"/>
      <c r="DSG109" s="547"/>
      <c r="DSH109" s="547"/>
      <c r="DSI109" s="547"/>
      <c r="DSJ109" s="547"/>
      <c r="DSK109" s="548"/>
      <c r="DSL109" s="547"/>
      <c r="DSM109" s="547"/>
      <c r="DSN109" s="547"/>
      <c r="DSO109" s="547"/>
      <c r="DSP109" s="547"/>
      <c r="DSQ109" s="547"/>
      <c r="DSR109" s="547"/>
      <c r="DSS109" s="547"/>
      <c r="DST109" s="547"/>
      <c r="DSU109" s="547"/>
      <c r="DSV109" s="547"/>
      <c r="DSW109" s="547"/>
      <c r="DSX109" s="547"/>
      <c r="DSY109" s="547"/>
      <c r="DSZ109" s="547"/>
      <c r="DTA109" s="548"/>
      <c r="DTB109" s="547"/>
      <c r="DTC109" s="547"/>
      <c r="DTD109" s="547"/>
      <c r="DTE109" s="547"/>
      <c r="DTF109" s="547"/>
      <c r="DTG109" s="547"/>
      <c r="DTH109" s="547"/>
      <c r="DTI109" s="547"/>
      <c r="DTJ109" s="547"/>
      <c r="DTK109" s="547"/>
      <c r="DTL109" s="547"/>
      <c r="DTM109" s="547"/>
      <c r="DTN109" s="547"/>
      <c r="DTO109" s="547"/>
      <c r="DTP109" s="547"/>
      <c r="DTQ109" s="548"/>
      <c r="DTR109" s="547"/>
      <c r="DTS109" s="547"/>
      <c r="DTT109" s="547"/>
      <c r="DTU109" s="547"/>
      <c r="DTV109" s="547"/>
      <c r="DTW109" s="547"/>
      <c r="DTX109" s="547"/>
      <c r="DTY109" s="547"/>
      <c r="DTZ109" s="547"/>
      <c r="DUA109" s="547"/>
      <c r="DUB109" s="547"/>
      <c r="DUC109" s="547"/>
      <c r="DUD109" s="547"/>
      <c r="DUE109" s="547"/>
      <c r="DUF109" s="547"/>
      <c r="DUG109" s="548"/>
      <c r="DUH109" s="547"/>
      <c r="DUI109" s="547"/>
      <c r="DUJ109" s="547"/>
      <c r="DUK109" s="547"/>
      <c r="DUL109" s="547"/>
      <c r="DUM109" s="547"/>
      <c r="DUN109" s="547"/>
      <c r="DUO109" s="547"/>
      <c r="DUP109" s="547"/>
      <c r="DUQ109" s="547"/>
      <c r="DUR109" s="547"/>
      <c r="DUS109" s="547"/>
      <c r="DUT109" s="547"/>
      <c r="DUU109" s="547"/>
      <c r="DUV109" s="547"/>
      <c r="DUW109" s="548"/>
      <c r="DUX109" s="547"/>
      <c r="DUY109" s="547"/>
      <c r="DUZ109" s="547"/>
      <c r="DVA109" s="547"/>
      <c r="DVB109" s="547"/>
      <c r="DVC109" s="547"/>
      <c r="DVD109" s="547"/>
      <c r="DVE109" s="547"/>
      <c r="DVF109" s="547"/>
      <c r="DVG109" s="547"/>
      <c r="DVH109" s="547"/>
      <c r="DVI109" s="547"/>
      <c r="DVJ109" s="547"/>
      <c r="DVK109" s="547"/>
      <c r="DVL109" s="547"/>
      <c r="DVM109" s="548"/>
      <c r="DVN109" s="547"/>
      <c r="DVO109" s="547"/>
      <c r="DVP109" s="547"/>
      <c r="DVQ109" s="547"/>
      <c r="DVR109" s="547"/>
      <c r="DVS109" s="547"/>
      <c r="DVT109" s="547"/>
      <c r="DVU109" s="547"/>
      <c r="DVV109" s="547"/>
      <c r="DVW109" s="547"/>
      <c r="DVX109" s="547"/>
      <c r="DVY109" s="547"/>
      <c r="DVZ109" s="547"/>
      <c r="DWA109" s="547"/>
      <c r="DWB109" s="547"/>
      <c r="DWC109" s="548"/>
      <c r="DWD109" s="547"/>
      <c r="DWE109" s="547"/>
      <c r="DWF109" s="547"/>
      <c r="DWG109" s="547"/>
      <c r="DWH109" s="547"/>
      <c r="DWI109" s="547"/>
      <c r="DWJ109" s="547"/>
      <c r="DWK109" s="547"/>
      <c r="DWL109" s="547"/>
      <c r="DWM109" s="547"/>
      <c r="DWN109" s="547"/>
      <c r="DWO109" s="547"/>
      <c r="DWP109" s="547"/>
      <c r="DWQ109" s="547"/>
      <c r="DWR109" s="547"/>
      <c r="DWS109" s="548"/>
      <c r="DWT109" s="547"/>
      <c r="DWU109" s="547"/>
      <c r="DWV109" s="547"/>
      <c r="DWW109" s="547"/>
      <c r="DWX109" s="547"/>
      <c r="DWY109" s="547"/>
      <c r="DWZ109" s="547"/>
      <c r="DXA109" s="547"/>
      <c r="DXB109" s="547"/>
      <c r="DXC109" s="547"/>
      <c r="DXD109" s="547"/>
      <c r="DXE109" s="547"/>
      <c r="DXF109" s="547"/>
      <c r="DXG109" s="547"/>
      <c r="DXH109" s="547"/>
      <c r="DXI109" s="548"/>
      <c r="DXJ109" s="547"/>
      <c r="DXK109" s="547"/>
      <c r="DXL109" s="547"/>
      <c r="DXM109" s="547"/>
      <c r="DXN109" s="547"/>
      <c r="DXO109" s="547"/>
      <c r="DXP109" s="547"/>
      <c r="DXQ109" s="547"/>
      <c r="DXR109" s="547"/>
      <c r="DXS109" s="547"/>
      <c r="DXT109" s="547"/>
      <c r="DXU109" s="547"/>
      <c r="DXV109" s="547"/>
      <c r="DXW109" s="547"/>
      <c r="DXX109" s="547"/>
      <c r="DXY109" s="548"/>
      <c r="DXZ109" s="547"/>
      <c r="DYA109" s="547"/>
      <c r="DYB109" s="547"/>
      <c r="DYC109" s="547"/>
      <c r="DYD109" s="547"/>
      <c r="DYE109" s="547"/>
      <c r="DYF109" s="547"/>
      <c r="DYG109" s="547"/>
      <c r="DYH109" s="547"/>
      <c r="DYI109" s="547"/>
      <c r="DYJ109" s="547"/>
      <c r="DYK109" s="547"/>
      <c r="DYL109" s="547"/>
      <c r="DYM109" s="547"/>
      <c r="DYN109" s="547"/>
      <c r="DYO109" s="548"/>
      <c r="DYP109" s="547"/>
      <c r="DYQ109" s="547"/>
      <c r="DYR109" s="547"/>
      <c r="DYS109" s="547"/>
      <c r="DYT109" s="547"/>
      <c r="DYU109" s="547"/>
      <c r="DYV109" s="547"/>
      <c r="DYW109" s="547"/>
      <c r="DYX109" s="547"/>
      <c r="DYY109" s="547"/>
      <c r="DYZ109" s="547"/>
      <c r="DZA109" s="547"/>
      <c r="DZB109" s="547"/>
      <c r="DZC109" s="547"/>
      <c r="DZD109" s="547"/>
      <c r="DZE109" s="548"/>
      <c r="DZF109" s="547"/>
      <c r="DZG109" s="547"/>
      <c r="DZH109" s="547"/>
      <c r="DZI109" s="547"/>
      <c r="DZJ109" s="547"/>
      <c r="DZK109" s="547"/>
      <c r="DZL109" s="547"/>
      <c r="DZM109" s="547"/>
      <c r="DZN109" s="547"/>
      <c r="DZO109" s="547"/>
      <c r="DZP109" s="547"/>
      <c r="DZQ109" s="547"/>
      <c r="DZR109" s="547"/>
      <c r="DZS109" s="547"/>
      <c r="DZT109" s="547"/>
      <c r="DZU109" s="548"/>
      <c r="DZV109" s="547"/>
      <c r="DZW109" s="547"/>
      <c r="DZX109" s="547"/>
      <c r="DZY109" s="547"/>
      <c r="DZZ109" s="547"/>
      <c r="EAA109" s="547"/>
      <c r="EAB109" s="547"/>
      <c r="EAC109" s="547"/>
      <c r="EAD109" s="547"/>
      <c r="EAE109" s="547"/>
      <c r="EAF109" s="547"/>
      <c r="EAG109" s="547"/>
      <c r="EAH109" s="547"/>
      <c r="EAI109" s="547"/>
      <c r="EAJ109" s="547"/>
      <c r="EAK109" s="548"/>
      <c r="EAL109" s="547"/>
      <c r="EAM109" s="547"/>
      <c r="EAN109" s="547"/>
      <c r="EAO109" s="547"/>
      <c r="EAP109" s="547"/>
      <c r="EAQ109" s="547"/>
      <c r="EAR109" s="547"/>
      <c r="EAS109" s="547"/>
      <c r="EAT109" s="547"/>
      <c r="EAU109" s="547"/>
      <c r="EAV109" s="547"/>
      <c r="EAW109" s="547"/>
      <c r="EAX109" s="547"/>
      <c r="EAY109" s="547"/>
      <c r="EAZ109" s="547"/>
      <c r="EBA109" s="548"/>
      <c r="EBB109" s="547"/>
      <c r="EBC109" s="547"/>
      <c r="EBD109" s="547"/>
      <c r="EBE109" s="547"/>
      <c r="EBF109" s="547"/>
      <c r="EBG109" s="547"/>
      <c r="EBH109" s="547"/>
      <c r="EBI109" s="547"/>
      <c r="EBJ109" s="547"/>
      <c r="EBK109" s="547"/>
      <c r="EBL109" s="547"/>
      <c r="EBM109" s="547"/>
      <c r="EBN109" s="547"/>
      <c r="EBO109" s="547"/>
      <c r="EBP109" s="547"/>
      <c r="EBQ109" s="548"/>
      <c r="EBR109" s="547"/>
      <c r="EBS109" s="547"/>
      <c r="EBT109" s="547"/>
      <c r="EBU109" s="547"/>
      <c r="EBV109" s="547"/>
      <c r="EBW109" s="547"/>
      <c r="EBX109" s="547"/>
      <c r="EBY109" s="547"/>
      <c r="EBZ109" s="547"/>
      <c r="ECA109" s="547"/>
      <c r="ECB109" s="547"/>
      <c r="ECC109" s="547"/>
      <c r="ECD109" s="547"/>
      <c r="ECE109" s="547"/>
      <c r="ECF109" s="547"/>
      <c r="ECG109" s="548"/>
      <c r="ECH109" s="547"/>
      <c r="ECI109" s="547"/>
      <c r="ECJ109" s="547"/>
      <c r="ECK109" s="547"/>
      <c r="ECL109" s="547"/>
      <c r="ECM109" s="547"/>
      <c r="ECN109" s="547"/>
      <c r="ECO109" s="547"/>
      <c r="ECP109" s="547"/>
      <c r="ECQ109" s="547"/>
      <c r="ECR109" s="547"/>
      <c r="ECS109" s="547"/>
      <c r="ECT109" s="547"/>
      <c r="ECU109" s="547"/>
      <c r="ECV109" s="547"/>
      <c r="ECW109" s="548"/>
      <c r="ECX109" s="547"/>
      <c r="ECY109" s="547"/>
      <c r="ECZ109" s="547"/>
      <c r="EDA109" s="547"/>
      <c r="EDB109" s="547"/>
      <c r="EDC109" s="547"/>
      <c r="EDD109" s="547"/>
      <c r="EDE109" s="547"/>
      <c r="EDF109" s="547"/>
      <c r="EDG109" s="547"/>
      <c r="EDH109" s="547"/>
      <c r="EDI109" s="547"/>
      <c r="EDJ109" s="547"/>
      <c r="EDK109" s="547"/>
      <c r="EDL109" s="547"/>
      <c r="EDM109" s="548"/>
      <c r="EDN109" s="547"/>
      <c r="EDO109" s="547"/>
      <c r="EDP109" s="547"/>
      <c r="EDQ109" s="547"/>
      <c r="EDR109" s="547"/>
      <c r="EDS109" s="547"/>
      <c r="EDT109" s="547"/>
      <c r="EDU109" s="547"/>
      <c r="EDV109" s="547"/>
      <c r="EDW109" s="547"/>
      <c r="EDX109" s="547"/>
      <c r="EDY109" s="547"/>
      <c r="EDZ109" s="547"/>
      <c r="EEA109" s="547"/>
      <c r="EEB109" s="547"/>
      <c r="EEC109" s="548"/>
      <c r="EED109" s="547"/>
      <c r="EEE109" s="547"/>
      <c r="EEF109" s="547"/>
      <c r="EEG109" s="547"/>
      <c r="EEH109" s="547"/>
      <c r="EEI109" s="547"/>
      <c r="EEJ109" s="547"/>
      <c r="EEK109" s="547"/>
      <c r="EEL109" s="547"/>
      <c r="EEM109" s="547"/>
      <c r="EEN109" s="547"/>
      <c r="EEO109" s="547"/>
      <c r="EEP109" s="547"/>
      <c r="EEQ109" s="547"/>
      <c r="EER109" s="547"/>
      <c r="EES109" s="548"/>
      <c r="EET109" s="547"/>
      <c r="EEU109" s="547"/>
      <c r="EEV109" s="547"/>
      <c r="EEW109" s="547"/>
      <c r="EEX109" s="547"/>
      <c r="EEY109" s="547"/>
      <c r="EEZ109" s="547"/>
      <c r="EFA109" s="547"/>
      <c r="EFB109" s="547"/>
      <c r="EFC109" s="547"/>
      <c r="EFD109" s="547"/>
      <c r="EFE109" s="547"/>
      <c r="EFF109" s="547"/>
      <c r="EFG109" s="547"/>
      <c r="EFH109" s="547"/>
      <c r="EFI109" s="548"/>
      <c r="EFJ109" s="547"/>
      <c r="EFK109" s="547"/>
      <c r="EFL109" s="547"/>
      <c r="EFM109" s="547"/>
      <c r="EFN109" s="547"/>
      <c r="EFO109" s="547"/>
      <c r="EFP109" s="547"/>
      <c r="EFQ109" s="547"/>
      <c r="EFR109" s="547"/>
      <c r="EFS109" s="547"/>
      <c r="EFT109" s="547"/>
      <c r="EFU109" s="547"/>
      <c r="EFV109" s="547"/>
      <c r="EFW109" s="547"/>
      <c r="EFX109" s="547"/>
      <c r="EFY109" s="548"/>
      <c r="EFZ109" s="547"/>
      <c r="EGA109" s="547"/>
      <c r="EGB109" s="547"/>
      <c r="EGC109" s="547"/>
      <c r="EGD109" s="547"/>
      <c r="EGE109" s="547"/>
      <c r="EGF109" s="547"/>
      <c r="EGG109" s="547"/>
      <c r="EGH109" s="547"/>
      <c r="EGI109" s="547"/>
      <c r="EGJ109" s="547"/>
      <c r="EGK109" s="547"/>
      <c r="EGL109" s="547"/>
      <c r="EGM109" s="547"/>
      <c r="EGN109" s="547"/>
      <c r="EGO109" s="548"/>
      <c r="EGP109" s="547"/>
      <c r="EGQ109" s="547"/>
      <c r="EGR109" s="547"/>
      <c r="EGS109" s="547"/>
      <c r="EGT109" s="547"/>
      <c r="EGU109" s="547"/>
      <c r="EGV109" s="547"/>
      <c r="EGW109" s="547"/>
      <c r="EGX109" s="547"/>
      <c r="EGY109" s="547"/>
      <c r="EGZ109" s="547"/>
      <c r="EHA109" s="547"/>
      <c r="EHB109" s="547"/>
      <c r="EHC109" s="547"/>
      <c r="EHD109" s="547"/>
      <c r="EHE109" s="548"/>
      <c r="EHF109" s="547"/>
      <c r="EHG109" s="547"/>
      <c r="EHH109" s="547"/>
      <c r="EHI109" s="547"/>
      <c r="EHJ109" s="547"/>
      <c r="EHK109" s="547"/>
      <c r="EHL109" s="547"/>
      <c r="EHM109" s="547"/>
      <c r="EHN109" s="547"/>
      <c r="EHO109" s="547"/>
      <c r="EHP109" s="547"/>
      <c r="EHQ109" s="547"/>
      <c r="EHR109" s="547"/>
      <c r="EHS109" s="547"/>
      <c r="EHT109" s="547"/>
      <c r="EHU109" s="548"/>
      <c r="EHV109" s="547"/>
      <c r="EHW109" s="547"/>
      <c r="EHX109" s="547"/>
      <c r="EHY109" s="547"/>
      <c r="EHZ109" s="547"/>
      <c r="EIA109" s="547"/>
      <c r="EIB109" s="547"/>
      <c r="EIC109" s="547"/>
      <c r="EID109" s="547"/>
      <c r="EIE109" s="547"/>
      <c r="EIF109" s="547"/>
      <c r="EIG109" s="547"/>
      <c r="EIH109" s="547"/>
      <c r="EII109" s="547"/>
      <c r="EIJ109" s="547"/>
      <c r="EIK109" s="548"/>
      <c r="EIL109" s="547"/>
      <c r="EIM109" s="547"/>
      <c r="EIN109" s="547"/>
      <c r="EIO109" s="547"/>
      <c r="EIP109" s="547"/>
      <c r="EIQ109" s="547"/>
      <c r="EIR109" s="547"/>
      <c r="EIS109" s="547"/>
      <c r="EIT109" s="547"/>
      <c r="EIU109" s="547"/>
      <c r="EIV109" s="547"/>
      <c r="EIW109" s="547"/>
      <c r="EIX109" s="547"/>
      <c r="EIY109" s="547"/>
      <c r="EIZ109" s="547"/>
      <c r="EJA109" s="548"/>
      <c r="EJB109" s="547"/>
      <c r="EJC109" s="547"/>
      <c r="EJD109" s="547"/>
      <c r="EJE109" s="547"/>
      <c r="EJF109" s="547"/>
      <c r="EJG109" s="547"/>
      <c r="EJH109" s="547"/>
      <c r="EJI109" s="547"/>
      <c r="EJJ109" s="547"/>
      <c r="EJK109" s="547"/>
      <c r="EJL109" s="547"/>
      <c r="EJM109" s="547"/>
      <c r="EJN109" s="547"/>
      <c r="EJO109" s="547"/>
      <c r="EJP109" s="547"/>
      <c r="EJQ109" s="548"/>
      <c r="EJR109" s="547"/>
      <c r="EJS109" s="547"/>
      <c r="EJT109" s="547"/>
      <c r="EJU109" s="547"/>
      <c r="EJV109" s="547"/>
      <c r="EJW109" s="547"/>
      <c r="EJX109" s="547"/>
      <c r="EJY109" s="547"/>
      <c r="EJZ109" s="547"/>
      <c r="EKA109" s="547"/>
      <c r="EKB109" s="547"/>
      <c r="EKC109" s="547"/>
      <c r="EKD109" s="547"/>
      <c r="EKE109" s="547"/>
      <c r="EKF109" s="547"/>
      <c r="EKG109" s="548"/>
      <c r="EKH109" s="547"/>
      <c r="EKI109" s="547"/>
      <c r="EKJ109" s="547"/>
      <c r="EKK109" s="547"/>
      <c r="EKL109" s="547"/>
      <c r="EKM109" s="547"/>
      <c r="EKN109" s="547"/>
      <c r="EKO109" s="547"/>
      <c r="EKP109" s="547"/>
      <c r="EKQ109" s="547"/>
      <c r="EKR109" s="547"/>
      <c r="EKS109" s="547"/>
      <c r="EKT109" s="547"/>
      <c r="EKU109" s="547"/>
      <c r="EKV109" s="547"/>
      <c r="EKW109" s="548"/>
      <c r="EKX109" s="547"/>
      <c r="EKY109" s="547"/>
      <c r="EKZ109" s="547"/>
      <c r="ELA109" s="547"/>
      <c r="ELB109" s="547"/>
      <c r="ELC109" s="547"/>
      <c r="ELD109" s="547"/>
      <c r="ELE109" s="547"/>
      <c r="ELF109" s="547"/>
      <c r="ELG109" s="547"/>
      <c r="ELH109" s="547"/>
      <c r="ELI109" s="547"/>
      <c r="ELJ109" s="547"/>
      <c r="ELK109" s="547"/>
      <c r="ELL109" s="547"/>
      <c r="ELM109" s="548"/>
      <c r="ELN109" s="547"/>
      <c r="ELO109" s="547"/>
      <c r="ELP109" s="547"/>
      <c r="ELQ109" s="547"/>
      <c r="ELR109" s="547"/>
      <c r="ELS109" s="547"/>
      <c r="ELT109" s="547"/>
      <c r="ELU109" s="547"/>
      <c r="ELV109" s="547"/>
      <c r="ELW109" s="547"/>
      <c r="ELX109" s="547"/>
      <c r="ELY109" s="547"/>
      <c r="ELZ109" s="547"/>
      <c r="EMA109" s="547"/>
      <c r="EMB109" s="547"/>
      <c r="EMC109" s="548"/>
      <c r="EMD109" s="547"/>
      <c r="EME109" s="547"/>
      <c r="EMF109" s="547"/>
      <c r="EMG109" s="547"/>
      <c r="EMH109" s="547"/>
      <c r="EMI109" s="547"/>
      <c r="EMJ109" s="547"/>
      <c r="EMK109" s="547"/>
      <c r="EML109" s="547"/>
      <c r="EMM109" s="547"/>
      <c r="EMN109" s="547"/>
      <c r="EMO109" s="547"/>
      <c r="EMP109" s="547"/>
      <c r="EMQ109" s="547"/>
      <c r="EMR109" s="547"/>
      <c r="EMS109" s="548"/>
      <c r="EMT109" s="547"/>
      <c r="EMU109" s="547"/>
      <c r="EMV109" s="547"/>
      <c r="EMW109" s="547"/>
      <c r="EMX109" s="547"/>
      <c r="EMY109" s="547"/>
      <c r="EMZ109" s="547"/>
      <c r="ENA109" s="547"/>
      <c r="ENB109" s="547"/>
      <c r="ENC109" s="547"/>
      <c r="END109" s="547"/>
      <c r="ENE109" s="547"/>
      <c r="ENF109" s="547"/>
      <c r="ENG109" s="547"/>
      <c r="ENH109" s="547"/>
      <c r="ENI109" s="548"/>
      <c r="ENJ109" s="547"/>
      <c r="ENK109" s="547"/>
      <c r="ENL109" s="547"/>
      <c r="ENM109" s="547"/>
      <c r="ENN109" s="547"/>
      <c r="ENO109" s="547"/>
      <c r="ENP109" s="547"/>
      <c r="ENQ109" s="547"/>
      <c r="ENR109" s="547"/>
      <c r="ENS109" s="547"/>
      <c r="ENT109" s="547"/>
      <c r="ENU109" s="547"/>
      <c r="ENV109" s="547"/>
      <c r="ENW109" s="547"/>
      <c r="ENX109" s="547"/>
      <c r="ENY109" s="548"/>
      <c r="ENZ109" s="547"/>
      <c r="EOA109" s="547"/>
      <c r="EOB109" s="547"/>
      <c r="EOC109" s="547"/>
      <c r="EOD109" s="547"/>
      <c r="EOE109" s="547"/>
      <c r="EOF109" s="547"/>
      <c r="EOG109" s="547"/>
      <c r="EOH109" s="547"/>
      <c r="EOI109" s="547"/>
      <c r="EOJ109" s="547"/>
      <c r="EOK109" s="547"/>
      <c r="EOL109" s="547"/>
      <c r="EOM109" s="547"/>
      <c r="EON109" s="547"/>
      <c r="EOO109" s="548"/>
      <c r="EOP109" s="547"/>
      <c r="EOQ109" s="547"/>
      <c r="EOR109" s="547"/>
      <c r="EOS109" s="547"/>
      <c r="EOT109" s="547"/>
      <c r="EOU109" s="547"/>
      <c r="EOV109" s="547"/>
      <c r="EOW109" s="547"/>
      <c r="EOX109" s="547"/>
      <c r="EOY109" s="547"/>
      <c r="EOZ109" s="547"/>
      <c r="EPA109" s="547"/>
      <c r="EPB109" s="547"/>
      <c r="EPC109" s="547"/>
      <c r="EPD109" s="547"/>
      <c r="EPE109" s="548"/>
      <c r="EPF109" s="547"/>
      <c r="EPG109" s="547"/>
      <c r="EPH109" s="547"/>
      <c r="EPI109" s="547"/>
      <c r="EPJ109" s="547"/>
      <c r="EPK109" s="547"/>
      <c r="EPL109" s="547"/>
      <c r="EPM109" s="547"/>
      <c r="EPN109" s="547"/>
      <c r="EPO109" s="547"/>
      <c r="EPP109" s="547"/>
      <c r="EPQ109" s="547"/>
      <c r="EPR109" s="547"/>
      <c r="EPS109" s="547"/>
      <c r="EPT109" s="547"/>
      <c r="EPU109" s="548"/>
      <c r="EPV109" s="547"/>
      <c r="EPW109" s="547"/>
      <c r="EPX109" s="547"/>
      <c r="EPY109" s="547"/>
      <c r="EPZ109" s="547"/>
      <c r="EQA109" s="547"/>
      <c r="EQB109" s="547"/>
      <c r="EQC109" s="547"/>
      <c r="EQD109" s="547"/>
      <c r="EQE109" s="547"/>
      <c r="EQF109" s="547"/>
      <c r="EQG109" s="547"/>
      <c r="EQH109" s="547"/>
      <c r="EQI109" s="547"/>
      <c r="EQJ109" s="547"/>
      <c r="EQK109" s="548"/>
      <c r="EQL109" s="547"/>
      <c r="EQM109" s="547"/>
      <c r="EQN109" s="547"/>
      <c r="EQO109" s="547"/>
      <c r="EQP109" s="547"/>
      <c r="EQQ109" s="547"/>
      <c r="EQR109" s="547"/>
      <c r="EQS109" s="547"/>
      <c r="EQT109" s="547"/>
      <c r="EQU109" s="547"/>
      <c r="EQV109" s="547"/>
      <c r="EQW109" s="547"/>
      <c r="EQX109" s="547"/>
      <c r="EQY109" s="547"/>
      <c r="EQZ109" s="547"/>
      <c r="ERA109" s="548"/>
      <c r="ERB109" s="547"/>
      <c r="ERC109" s="547"/>
      <c r="ERD109" s="547"/>
      <c r="ERE109" s="547"/>
      <c r="ERF109" s="547"/>
      <c r="ERG109" s="547"/>
      <c r="ERH109" s="547"/>
      <c r="ERI109" s="547"/>
      <c r="ERJ109" s="547"/>
      <c r="ERK109" s="547"/>
      <c r="ERL109" s="547"/>
      <c r="ERM109" s="547"/>
      <c r="ERN109" s="547"/>
      <c r="ERO109" s="547"/>
      <c r="ERP109" s="547"/>
      <c r="ERQ109" s="548"/>
      <c r="ERR109" s="547"/>
      <c r="ERS109" s="547"/>
      <c r="ERT109" s="547"/>
      <c r="ERU109" s="547"/>
      <c r="ERV109" s="547"/>
      <c r="ERW109" s="547"/>
      <c r="ERX109" s="547"/>
      <c r="ERY109" s="547"/>
      <c r="ERZ109" s="547"/>
      <c r="ESA109" s="547"/>
      <c r="ESB109" s="547"/>
      <c r="ESC109" s="547"/>
      <c r="ESD109" s="547"/>
      <c r="ESE109" s="547"/>
      <c r="ESF109" s="547"/>
      <c r="ESG109" s="548"/>
      <c r="ESH109" s="547"/>
      <c r="ESI109" s="547"/>
      <c r="ESJ109" s="547"/>
      <c r="ESK109" s="547"/>
      <c r="ESL109" s="547"/>
      <c r="ESM109" s="547"/>
      <c r="ESN109" s="547"/>
      <c r="ESO109" s="547"/>
      <c r="ESP109" s="547"/>
      <c r="ESQ109" s="547"/>
      <c r="ESR109" s="547"/>
      <c r="ESS109" s="547"/>
      <c r="EST109" s="547"/>
      <c r="ESU109" s="547"/>
      <c r="ESV109" s="547"/>
      <c r="ESW109" s="548"/>
      <c r="ESX109" s="547"/>
      <c r="ESY109" s="547"/>
      <c r="ESZ109" s="547"/>
      <c r="ETA109" s="547"/>
      <c r="ETB109" s="547"/>
      <c r="ETC109" s="547"/>
      <c r="ETD109" s="547"/>
      <c r="ETE109" s="547"/>
      <c r="ETF109" s="547"/>
      <c r="ETG109" s="547"/>
      <c r="ETH109" s="547"/>
      <c r="ETI109" s="547"/>
      <c r="ETJ109" s="547"/>
      <c r="ETK109" s="547"/>
      <c r="ETL109" s="547"/>
      <c r="ETM109" s="548"/>
      <c r="ETN109" s="547"/>
      <c r="ETO109" s="547"/>
      <c r="ETP109" s="547"/>
      <c r="ETQ109" s="547"/>
      <c r="ETR109" s="547"/>
      <c r="ETS109" s="547"/>
      <c r="ETT109" s="547"/>
      <c r="ETU109" s="547"/>
      <c r="ETV109" s="547"/>
      <c r="ETW109" s="547"/>
      <c r="ETX109" s="547"/>
      <c r="ETY109" s="547"/>
      <c r="ETZ109" s="547"/>
      <c r="EUA109" s="547"/>
      <c r="EUB109" s="547"/>
      <c r="EUC109" s="548"/>
      <c r="EUD109" s="547"/>
      <c r="EUE109" s="547"/>
      <c r="EUF109" s="547"/>
      <c r="EUG109" s="547"/>
      <c r="EUH109" s="547"/>
      <c r="EUI109" s="547"/>
      <c r="EUJ109" s="547"/>
      <c r="EUK109" s="547"/>
      <c r="EUL109" s="547"/>
      <c r="EUM109" s="547"/>
      <c r="EUN109" s="547"/>
      <c r="EUO109" s="547"/>
      <c r="EUP109" s="547"/>
      <c r="EUQ109" s="547"/>
      <c r="EUR109" s="547"/>
      <c r="EUS109" s="548"/>
      <c r="EUT109" s="547"/>
      <c r="EUU109" s="547"/>
      <c r="EUV109" s="547"/>
      <c r="EUW109" s="547"/>
      <c r="EUX109" s="547"/>
      <c r="EUY109" s="547"/>
      <c r="EUZ109" s="547"/>
      <c r="EVA109" s="547"/>
      <c r="EVB109" s="547"/>
      <c r="EVC109" s="547"/>
      <c r="EVD109" s="547"/>
      <c r="EVE109" s="547"/>
      <c r="EVF109" s="547"/>
      <c r="EVG109" s="547"/>
      <c r="EVH109" s="547"/>
      <c r="EVI109" s="548"/>
      <c r="EVJ109" s="547"/>
      <c r="EVK109" s="547"/>
      <c r="EVL109" s="547"/>
      <c r="EVM109" s="547"/>
      <c r="EVN109" s="547"/>
      <c r="EVO109" s="547"/>
      <c r="EVP109" s="547"/>
      <c r="EVQ109" s="547"/>
      <c r="EVR109" s="547"/>
      <c r="EVS109" s="547"/>
      <c r="EVT109" s="547"/>
      <c r="EVU109" s="547"/>
      <c r="EVV109" s="547"/>
      <c r="EVW109" s="547"/>
      <c r="EVX109" s="547"/>
      <c r="EVY109" s="548"/>
      <c r="EVZ109" s="547"/>
      <c r="EWA109" s="547"/>
      <c r="EWB109" s="547"/>
      <c r="EWC109" s="547"/>
      <c r="EWD109" s="547"/>
      <c r="EWE109" s="547"/>
      <c r="EWF109" s="547"/>
      <c r="EWG109" s="547"/>
      <c r="EWH109" s="547"/>
      <c r="EWI109" s="547"/>
      <c r="EWJ109" s="547"/>
      <c r="EWK109" s="547"/>
      <c r="EWL109" s="547"/>
      <c r="EWM109" s="547"/>
      <c r="EWN109" s="547"/>
      <c r="EWO109" s="548"/>
      <c r="EWP109" s="547"/>
      <c r="EWQ109" s="547"/>
      <c r="EWR109" s="547"/>
      <c r="EWS109" s="547"/>
      <c r="EWT109" s="547"/>
      <c r="EWU109" s="547"/>
      <c r="EWV109" s="547"/>
      <c r="EWW109" s="547"/>
      <c r="EWX109" s="547"/>
      <c r="EWY109" s="547"/>
      <c r="EWZ109" s="547"/>
      <c r="EXA109" s="547"/>
      <c r="EXB109" s="547"/>
      <c r="EXC109" s="547"/>
      <c r="EXD109" s="547"/>
      <c r="EXE109" s="548"/>
      <c r="EXF109" s="547"/>
      <c r="EXG109" s="547"/>
      <c r="EXH109" s="547"/>
      <c r="EXI109" s="547"/>
      <c r="EXJ109" s="547"/>
      <c r="EXK109" s="547"/>
      <c r="EXL109" s="547"/>
      <c r="EXM109" s="547"/>
      <c r="EXN109" s="547"/>
      <c r="EXO109" s="547"/>
      <c r="EXP109" s="547"/>
      <c r="EXQ109" s="547"/>
      <c r="EXR109" s="547"/>
      <c r="EXS109" s="547"/>
      <c r="EXT109" s="547"/>
      <c r="EXU109" s="548"/>
      <c r="EXV109" s="547"/>
      <c r="EXW109" s="547"/>
      <c r="EXX109" s="547"/>
      <c r="EXY109" s="547"/>
      <c r="EXZ109" s="547"/>
      <c r="EYA109" s="547"/>
      <c r="EYB109" s="547"/>
      <c r="EYC109" s="547"/>
      <c r="EYD109" s="547"/>
      <c r="EYE109" s="547"/>
      <c r="EYF109" s="547"/>
      <c r="EYG109" s="547"/>
      <c r="EYH109" s="547"/>
      <c r="EYI109" s="547"/>
      <c r="EYJ109" s="547"/>
      <c r="EYK109" s="548"/>
      <c r="EYL109" s="547"/>
      <c r="EYM109" s="547"/>
      <c r="EYN109" s="547"/>
      <c r="EYO109" s="547"/>
      <c r="EYP109" s="547"/>
      <c r="EYQ109" s="547"/>
      <c r="EYR109" s="547"/>
      <c r="EYS109" s="547"/>
      <c r="EYT109" s="547"/>
      <c r="EYU109" s="547"/>
      <c r="EYV109" s="547"/>
      <c r="EYW109" s="547"/>
      <c r="EYX109" s="547"/>
      <c r="EYY109" s="547"/>
      <c r="EYZ109" s="547"/>
      <c r="EZA109" s="548"/>
      <c r="EZB109" s="547"/>
      <c r="EZC109" s="547"/>
      <c r="EZD109" s="547"/>
      <c r="EZE109" s="547"/>
      <c r="EZF109" s="547"/>
      <c r="EZG109" s="547"/>
      <c r="EZH109" s="547"/>
      <c r="EZI109" s="547"/>
      <c r="EZJ109" s="547"/>
      <c r="EZK109" s="547"/>
      <c r="EZL109" s="547"/>
      <c r="EZM109" s="547"/>
      <c r="EZN109" s="547"/>
      <c r="EZO109" s="547"/>
      <c r="EZP109" s="547"/>
      <c r="EZQ109" s="548"/>
      <c r="EZR109" s="547"/>
      <c r="EZS109" s="547"/>
      <c r="EZT109" s="547"/>
      <c r="EZU109" s="547"/>
      <c r="EZV109" s="547"/>
      <c r="EZW109" s="547"/>
      <c r="EZX109" s="547"/>
      <c r="EZY109" s="547"/>
      <c r="EZZ109" s="547"/>
      <c r="FAA109" s="547"/>
      <c r="FAB109" s="547"/>
      <c r="FAC109" s="547"/>
      <c r="FAD109" s="547"/>
      <c r="FAE109" s="547"/>
      <c r="FAF109" s="547"/>
      <c r="FAG109" s="548"/>
      <c r="FAH109" s="547"/>
      <c r="FAI109" s="547"/>
      <c r="FAJ109" s="547"/>
      <c r="FAK109" s="547"/>
      <c r="FAL109" s="547"/>
      <c r="FAM109" s="547"/>
      <c r="FAN109" s="547"/>
      <c r="FAO109" s="547"/>
      <c r="FAP109" s="547"/>
      <c r="FAQ109" s="547"/>
      <c r="FAR109" s="547"/>
      <c r="FAS109" s="547"/>
      <c r="FAT109" s="547"/>
      <c r="FAU109" s="547"/>
      <c r="FAV109" s="547"/>
      <c r="FAW109" s="548"/>
      <c r="FAX109" s="547"/>
      <c r="FAY109" s="547"/>
      <c r="FAZ109" s="547"/>
      <c r="FBA109" s="547"/>
      <c r="FBB109" s="547"/>
      <c r="FBC109" s="547"/>
      <c r="FBD109" s="547"/>
      <c r="FBE109" s="547"/>
      <c r="FBF109" s="547"/>
      <c r="FBG109" s="547"/>
      <c r="FBH109" s="547"/>
      <c r="FBI109" s="547"/>
      <c r="FBJ109" s="547"/>
      <c r="FBK109" s="547"/>
      <c r="FBL109" s="547"/>
      <c r="FBM109" s="548"/>
      <c r="FBN109" s="547"/>
      <c r="FBO109" s="547"/>
      <c r="FBP109" s="547"/>
      <c r="FBQ109" s="547"/>
      <c r="FBR109" s="547"/>
      <c r="FBS109" s="547"/>
      <c r="FBT109" s="547"/>
      <c r="FBU109" s="547"/>
      <c r="FBV109" s="547"/>
      <c r="FBW109" s="547"/>
      <c r="FBX109" s="547"/>
      <c r="FBY109" s="547"/>
      <c r="FBZ109" s="547"/>
      <c r="FCA109" s="547"/>
      <c r="FCB109" s="547"/>
      <c r="FCC109" s="548"/>
      <c r="FCD109" s="547"/>
      <c r="FCE109" s="547"/>
      <c r="FCF109" s="547"/>
      <c r="FCG109" s="547"/>
      <c r="FCH109" s="547"/>
      <c r="FCI109" s="547"/>
      <c r="FCJ109" s="547"/>
      <c r="FCK109" s="547"/>
      <c r="FCL109" s="547"/>
      <c r="FCM109" s="547"/>
      <c r="FCN109" s="547"/>
      <c r="FCO109" s="547"/>
      <c r="FCP109" s="547"/>
      <c r="FCQ109" s="547"/>
      <c r="FCR109" s="547"/>
      <c r="FCS109" s="548"/>
      <c r="FCT109" s="547"/>
      <c r="FCU109" s="547"/>
      <c r="FCV109" s="547"/>
      <c r="FCW109" s="547"/>
      <c r="FCX109" s="547"/>
      <c r="FCY109" s="547"/>
      <c r="FCZ109" s="547"/>
      <c r="FDA109" s="547"/>
      <c r="FDB109" s="547"/>
      <c r="FDC109" s="547"/>
      <c r="FDD109" s="547"/>
      <c r="FDE109" s="547"/>
      <c r="FDF109" s="547"/>
      <c r="FDG109" s="547"/>
      <c r="FDH109" s="547"/>
      <c r="FDI109" s="548"/>
      <c r="FDJ109" s="547"/>
      <c r="FDK109" s="547"/>
      <c r="FDL109" s="547"/>
      <c r="FDM109" s="547"/>
      <c r="FDN109" s="547"/>
      <c r="FDO109" s="547"/>
      <c r="FDP109" s="547"/>
      <c r="FDQ109" s="547"/>
      <c r="FDR109" s="547"/>
      <c r="FDS109" s="547"/>
      <c r="FDT109" s="547"/>
      <c r="FDU109" s="547"/>
      <c r="FDV109" s="547"/>
      <c r="FDW109" s="547"/>
      <c r="FDX109" s="547"/>
      <c r="FDY109" s="548"/>
      <c r="FDZ109" s="547"/>
      <c r="FEA109" s="547"/>
      <c r="FEB109" s="547"/>
      <c r="FEC109" s="547"/>
      <c r="FED109" s="547"/>
      <c r="FEE109" s="547"/>
      <c r="FEF109" s="547"/>
      <c r="FEG109" s="547"/>
      <c r="FEH109" s="547"/>
      <c r="FEI109" s="547"/>
      <c r="FEJ109" s="547"/>
      <c r="FEK109" s="547"/>
      <c r="FEL109" s="547"/>
      <c r="FEM109" s="547"/>
      <c r="FEN109" s="547"/>
      <c r="FEO109" s="548"/>
      <c r="FEP109" s="547"/>
      <c r="FEQ109" s="547"/>
      <c r="FER109" s="547"/>
      <c r="FES109" s="547"/>
      <c r="FET109" s="547"/>
      <c r="FEU109" s="547"/>
      <c r="FEV109" s="547"/>
      <c r="FEW109" s="547"/>
      <c r="FEX109" s="547"/>
      <c r="FEY109" s="547"/>
      <c r="FEZ109" s="547"/>
      <c r="FFA109" s="547"/>
      <c r="FFB109" s="547"/>
      <c r="FFC109" s="547"/>
      <c r="FFD109" s="547"/>
      <c r="FFE109" s="548"/>
      <c r="FFF109" s="547"/>
      <c r="FFG109" s="547"/>
      <c r="FFH109" s="547"/>
      <c r="FFI109" s="547"/>
      <c r="FFJ109" s="547"/>
      <c r="FFK109" s="547"/>
      <c r="FFL109" s="547"/>
      <c r="FFM109" s="547"/>
      <c r="FFN109" s="547"/>
      <c r="FFO109" s="547"/>
      <c r="FFP109" s="547"/>
      <c r="FFQ109" s="547"/>
      <c r="FFR109" s="547"/>
      <c r="FFS109" s="547"/>
      <c r="FFT109" s="547"/>
      <c r="FFU109" s="548"/>
      <c r="FFV109" s="547"/>
      <c r="FFW109" s="547"/>
      <c r="FFX109" s="547"/>
      <c r="FFY109" s="547"/>
      <c r="FFZ109" s="547"/>
      <c r="FGA109" s="547"/>
      <c r="FGB109" s="547"/>
      <c r="FGC109" s="547"/>
      <c r="FGD109" s="547"/>
      <c r="FGE109" s="547"/>
      <c r="FGF109" s="547"/>
      <c r="FGG109" s="547"/>
      <c r="FGH109" s="547"/>
      <c r="FGI109" s="547"/>
      <c r="FGJ109" s="547"/>
      <c r="FGK109" s="548"/>
      <c r="FGL109" s="547"/>
      <c r="FGM109" s="547"/>
      <c r="FGN109" s="547"/>
      <c r="FGO109" s="547"/>
      <c r="FGP109" s="547"/>
      <c r="FGQ109" s="547"/>
      <c r="FGR109" s="547"/>
      <c r="FGS109" s="547"/>
      <c r="FGT109" s="547"/>
      <c r="FGU109" s="547"/>
      <c r="FGV109" s="547"/>
      <c r="FGW109" s="547"/>
      <c r="FGX109" s="547"/>
      <c r="FGY109" s="547"/>
      <c r="FGZ109" s="547"/>
      <c r="FHA109" s="548"/>
      <c r="FHB109" s="547"/>
      <c r="FHC109" s="547"/>
      <c r="FHD109" s="547"/>
      <c r="FHE109" s="547"/>
      <c r="FHF109" s="547"/>
      <c r="FHG109" s="547"/>
      <c r="FHH109" s="547"/>
      <c r="FHI109" s="547"/>
      <c r="FHJ109" s="547"/>
      <c r="FHK109" s="547"/>
      <c r="FHL109" s="547"/>
      <c r="FHM109" s="547"/>
      <c r="FHN109" s="547"/>
      <c r="FHO109" s="547"/>
      <c r="FHP109" s="547"/>
      <c r="FHQ109" s="548"/>
      <c r="FHR109" s="547"/>
      <c r="FHS109" s="547"/>
      <c r="FHT109" s="547"/>
      <c r="FHU109" s="547"/>
      <c r="FHV109" s="547"/>
      <c r="FHW109" s="547"/>
      <c r="FHX109" s="547"/>
      <c r="FHY109" s="547"/>
      <c r="FHZ109" s="547"/>
      <c r="FIA109" s="547"/>
      <c r="FIB109" s="547"/>
      <c r="FIC109" s="547"/>
      <c r="FID109" s="547"/>
      <c r="FIE109" s="547"/>
      <c r="FIF109" s="547"/>
      <c r="FIG109" s="548"/>
      <c r="FIH109" s="547"/>
      <c r="FII109" s="547"/>
      <c r="FIJ109" s="547"/>
      <c r="FIK109" s="547"/>
      <c r="FIL109" s="547"/>
      <c r="FIM109" s="547"/>
      <c r="FIN109" s="547"/>
      <c r="FIO109" s="547"/>
      <c r="FIP109" s="547"/>
      <c r="FIQ109" s="547"/>
      <c r="FIR109" s="547"/>
      <c r="FIS109" s="547"/>
      <c r="FIT109" s="547"/>
      <c r="FIU109" s="547"/>
      <c r="FIV109" s="547"/>
      <c r="FIW109" s="548"/>
      <c r="FIX109" s="547"/>
      <c r="FIY109" s="547"/>
      <c r="FIZ109" s="547"/>
      <c r="FJA109" s="547"/>
      <c r="FJB109" s="547"/>
      <c r="FJC109" s="547"/>
      <c r="FJD109" s="547"/>
      <c r="FJE109" s="547"/>
      <c r="FJF109" s="547"/>
      <c r="FJG109" s="547"/>
      <c r="FJH109" s="547"/>
      <c r="FJI109" s="547"/>
      <c r="FJJ109" s="547"/>
      <c r="FJK109" s="547"/>
      <c r="FJL109" s="547"/>
      <c r="FJM109" s="548"/>
      <c r="FJN109" s="547"/>
      <c r="FJO109" s="547"/>
      <c r="FJP109" s="547"/>
      <c r="FJQ109" s="547"/>
      <c r="FJR109" s="547"/>
      <c r="FJS109" s="547"/>
      <c r="FJT109" s="547"/>
      <c r="FJU109" s="547"/>
      <c r="FJV109" s="547"/>
      <c r="FJW109" s="547"/>
      <c r="FJX109" s="547"/>
      <c r="FJY109" s="547"/>
      <c r="FJZ109" s="547"/>
      <c r="FKA109" s="547"/>
      <c r="FKB109" s="547"/>
      <c r="FKC109" s="548"/>
      <c r="FKD109" s="547"/>
      <c r="FKE109" s="547"/>
      <c r="FKF109" s="547"/>
      <c r="FKG109" s="547"/>
      <c r="FKH109" s="547"/>
      <c r="FKI109" s="547"/>
      <c r="FKJ109" s="547"/>
      <c r="FKK109" s="547"/>
      <c r="FKL109" s="547"/>
      <c r="FKM109" s="547"/>
      <c r="FKN109" s="547"/>
      <c r="FKO109" s="547"/>
      <c r="FKP109" s="547"/>
      <c r="FKQ109" s="547"/>
      <c r="FKR109" s="547"/>
      <c r="FKS109" s="548"/>
      <c r="FKT109" s="547"/>
      <c r="FKU109" s="547"/>
      <c r="FKV109" s="547"/>
      <c r="FKW109" s="547"/>
      <c r="FKX109" s="547"/>
      <c r="FKY109" s="547"/>
      <c r="FKZ109" s="547"/>
      <c r="FLA109" s="547"/>
      <c r="FLB109" s="547"/>
      <c r="FLC109" s="547"/>
      <c r="FLD109" s="547"/>
      <c r="FLE109" s="547"/>
      <c r="FLF109" s="547"/>
      <c r="FLG109" s="547"/>
      <c r="FLH109" s="547"/>
      <c r="FLI109" s="548"/>
      <c r="FLJ109" s="547"/>
      <c r="FLK109" s="547"/>
      <c r="FLL109" s="547"/>
      <c r="FLM109" s="547"/>
      <c r="FLN109" s="547"/>
      <c r="FLO109" s="547"/>
      <c r="FLP109" s="547"/>
      <c r="FLQ109" s="547"/>
      <c r="FLR109" s="547"/>
      <c r="FLS109" s="547"/>
      <c r="FLT109" s="547"/>
      <c r="FLU109" s="547"/>
      <c r="FLV109" s="547"/>
      <c r="FLW109" s="547"/>
      <c r="FLX109" s="547"/>
      <c r="FLY109" s="548"/>
      <c r="FLZ109" s="547"/>
      <c r="FMA109" s="547"/>
      <c r="FMB109" s="547"/>
      <c r="FMC109" s="547"/>
      <c r="FMD109" s="547"/>
      <c r="FME109" s="547"/>
      <c r="FMF109" s="547"/>
      <c r="FMG109" s="547"/>
      <c r="FMH109" s="547"/>
      <c r="FMI109" s="547"/>
      <c r="FMJ109" s="547"/>
      <c r="FMK109" s="547"/>
      <c r="FML109" s="547"/>
      <c r="FMM109" s="547"/>
      <c r="FMN109" s="547"/>
      <c r="FMO109" s="548"/>
      <c r="FMP109" s="547"/>
      <c r="FMQ109" s="547"/>
      <c r="FMR109" s="547"/>
      <c r="FMS109" s="547"/>
      <c r="FMT109" s="547"/>
      <c r="FMU109" s="547"/>
      <c r="FMV109" s="547"/>
      <c r="FMW109" s="547"/>
      <c r="FMX109" s="547"/>
      <c r="FMY109" s="547"/>
      <c r="FMZ109" s="547"/>
      <c r="FNA109" s="547"/>
      <c r="FNB109" s="547"/>
      <c r="FNC109" s="547"/>
      <c r="FND109" s="547"/>
      <c r="FNE109" s="548"/>
      <c r="FNF109" s="547"/>
      <c r="FNG109" s="547"/>
      <c r="FNH109" s="547"/>
      <c r="FNI109" s="547"/>
      <c r="FNJ109" s="547"/>
      <c r="FNK109" s="547"/>
      <c r="FNL109" s="547"/>
      <c r="FNM109" s="547"/>
      <c r="FNN109" s="547"/>
      <c r="FNO109" s="547"/>
      <c r="FNP109" s="547"/>
      <c r="FNQ109" s="547"/>
      <c r="FNR109" s="547"/>
      <c r="FNS109" s="547"/>
      <c r="FNT109" s="547"/>
      <c r="FNU109" s="548"/>
      <c r="FNV109" s="547"/>
      <c r="FNW109" s="547"/>
      <c r="FNX109" s="547"/>
      <c r="FNY109" s="547"/>
      <c r="FNZ109" s="547"/>
      <c r="FOA109" s="547"/>
      <c r="FOB109" s="547"/>
      <c r="FOC109" s="547"/>
      <c r="FOD109" s="547"/>
      <c r="FOE109" s="547"/>
      <c r="FOF109" s="547"/>
      <c r="FOG109" s="547"/>
      <c r="FOH109" s="547"/>
      <c r="FOI109" s="547"/>
      <c r="FOJ109" s="547"/>
      <c r="FOK109" s="548"/>
      <c r="FOL109" s="547"/>
      <c r="FOM109" s="547"/>
      <c r="FON109" s="547"/>
      <c r="FOO109" s="547"/>
      <c r="FOP109" s="547"/>
      <c r="FOQ109" s="547"/>
      <c r="FOR109" s="547"/>
      <c r="FOS109" s="547"/>
      <c r="FOT109" s="547"/>
      <c r="FOU109" s="547"/>
      <c r="FOV109" s="547"/>
      <c r="FOW109" s="547"/>
      <c r="FOX109" s="547"/>
      <c r="FOY109" s="547"/>
      <c r="FOZ109" s="547"/>
      <c r="FPA109" s="548"/>
      <c r="FPB109" s="547"/>
      <c r="FPC109" s="547"/>
      <c r="FPD109" s="547"/>
      <c r="FPE109" s="547"/>
      <c r="FPF109" s="547"/>
      <c r="FPG109" s="547"/>
      <c r="FPH109" s="547"/>
      <c r="FPI109" s="547"/>
      <c r="FPJ109" s="547"/>
      <c r="FPK109" s="547"/>
      <c r="FPL109" s="547"/>
      <c r="FPM109" s="547"/>
      <c r="FPN109" s="547"/>
      <c r="FPO109" s="547"/>
      <c r="FPP109" s="547"/>
      <c r="FPQ109" s="548"/>
      <c r="FPR109" s="547"/>
      <c r="FPS109" s="547"/>
      <c r="FPT109" s="547"/>
      <c r="FPU109" s="547"/>
      <c r="FPV109" s="547"/>
      <c r="FPW109" s="547"/>
      <c r="FPX109" s="547"/>
      <c r="FPY109" s="547"/>
      <c r="FPZ109" s="547"/>
      <c r="FQA109" s="547"/>
      <c r="FQB109" s="547"/>
      <c r="FQC109" s="547"/>
      <c r="FQD109" s="547"/>
      <c r="FQE109" s="547"/>
      <c r="FQF109" s="547"/>
      <c r="FQG109" s="548"/>
      <c r="FQH109" s="547"/>
      <c r="FQI109" s="547"/>
      <c r="FQJ109" s="547"/>
      <c r="FQK109" s="547"/>
      <c r="FQL109" s="547"/>
      <c r="FQM109" s="547"/>
      <c r="FQN109" s="547"/>
      <c r="FQO109" s="547"/>
      <c r="FQP109" s="547"/>
      <c r="FQQ109" s="547"/>
      <c r="FQR109" s="547"/>
      <c r="FQS109" s="547"/>
      <c r="FQT109" s="547"/>
      <c r="FQU109" s="547"/>
      <c r="FQV109" s="547"/>
      <c r="FQW109" s="548"/>
      <c r="FQX109" s="547"/>
      <c r="FQY109" s="547"/>
      <c r="FQZ109" s="547"/>
      <c r="FRA109" s="547"/>
      <c r="FRB109" s="547"/>
      <c r="FRC109" s="547"/>
      <c r="FRD109" s="547"/>
      <c r="FRE109" s="547"/>
      <c r="FRF109" s="547"/>
      <c r="FRG109" s="547"/>
      <c r="FRH109" s="547"/>
      <c r="FRI109" s="547"/>
      <c r="FRJ109" s="547"/>
      <c r="FRK109" s="547"/>
      <c r="FRL109" s="547"/>
      <c r="FRM109" s="548"/>
      <c r="FRN109" s="547"/>
      <c r="FRO109" s="547"/>
      <c r="FRP109" s="547"/>
      <c r="FRQ109" s="547"/>
      <c r="FRR109" s="547"/>
      <c r="FRS109" s="547"/>
      <c r="FRT109" s="547"/>
      <c r="FRU109" s="547"/>
      <c r="FRV109" s="547"/>
      <c r="FRW109" s="547"/>
      <c r="FRX109" s="547"/>
      <c r="FRY109" s="547"/>
      <c r="FRZ109" s="547"/>
      <c r="FSA109" s="547"/>
      <c r="FSB109" s="547"/>
      <c r="FSC109" s="548"/>
      <c r="FSD109" s="547"/>
      <c r="FSE109" s="547"/>
      <c r="FSF109" s="547"/>
      <c r="FSG109" s="547"/>
      <c r="FSH109" s="547"/>
      <c r="FSI109" s="547"/>
      <c r="FSJ109" s="547"/>
      <c r="FSK109" s="547"/>
      <c r="FSL109" s="547"/>
      <c r="FSM109" s="547"/>
      <c r="FSN109" s="547"/>
      <c r="FSO109" s="547"/>
      <c r="FSP109" s="547"/>
      <c r="FSQ109" s="547"/>
      <c r="FSR109" s="547"/>
      <c r="FSS109" s="548"/>
      <c r="FST109" s="547"/>
      <c r="FSU109" s="547"/>
      <c r="FSV109" s="547"/>
      <c r="FSW109" s="547"/>
      <c r="FSX109" s="547"/>
      <c r="FSY109" s="547"/>
      <c r="FSZ109" s="547"/>
      <c r="FTA109" s="547"/>
      <c r="FTB109" s="547"/>
      <c r="FTC109" s="547"/>
      <c r="FTD109" s="547"/>
      <c r="FTE109" s="547"/>
      <c r="FTF109" s="547"/>
      <c r="FTG109" s="547"/>
      <c r="FTH109" s="547"/>
      <c r="FTI109" s="548"/>
      <c r="FTJ109" s="547"/>
      <c r="FTK109" s="547"/>
      <c r="FTL109" s="547"/>
      <c r="FTM109" s="547"/>
      <c r="FTN109" s="547"/>
      <c r="FTO109" s="547"/>
      <c r="FTP109" s="547"/>
      <c r="FTQ109" s="547"/>
      <c r="FTR109" s="547"/>
      <c r="FTS109" s="547"/>
      <c r="FTT109" s="547"/>
      <c r="FTU109" s="547"/>
      <c r="FTV109" s="547"/>
      <c r="FTW109" s="547"/>
      <c r="FTX109" s="547"/>
      <c r="FTY109" s="548"/>
      <c r="FTZ109" s="547"/>
      <c r="FUA109" s="547"/>
      <c r="FUB109" s="547"/>
      <c r="FUC109" s="547"/>
      <c r="FUD109" s="547"/>
      <c r="FUE109" s="547"/>
      <c r="FUF109" s="547"/>
      <c r="FUG109" s="547"/>
      <c r="FUH109" s="547"/>
      <c r="FUI109" s="547"/>
      <c r="FUJ109" s="547"/>
      <c r="FUK109" s="547"/>
      <c r="FUL109" s="547"/>
      <c r="FUM109" s="547"/>
      <c r="FUN109" s="547"/>
      <c r="FUO109" s="548"/>
      <c r="FUP109" s="547"/>
      <c r="FUQ109" s="547"/>
      <c r="FUR109" s="547"/>
      <c r="FUS109" s="547"/>
      <c r="FUT109" s="547"/>
      <c r="FUU109" s="547"/>
      <c r="FUV109" s="547"/>
      <c r="FUW109" s="547"/>
      <c r="FUX109" s="547"/>
      <c r="FUY109" s="547"/>
      <c r="FUZ109" s="547"/>
      <c r="FVA109" s="547"/>
      <c r="FVB109" s="547"/>
      <c r="FVC109" s="547"/>
      <c r="FVD109" s="547"/>
      <c r="FVE109" s="548"/>
      <c r="FVF109" s="547"/>
      <c r="FVG109" s="547"/>
      <c r="FVH109" s="547"/>
      <c r="FVI109" s="547"/>
      <c r="FVJ109" s="547"/>
      <c r="FVK109" s="547"/>
      <c r="FVL109" s="547"/>
      <c r="FVM109" s="547"/>
      <c r="FVN109" s="547"/>
      <c r="FVO109" s="547"/>
      <c r="FVP109" s="547"/>
      <c r="FVQ109" s="547"/>
      <c r="FVR109" s="547"/>
      <c r="FVS109" s="547"/>
      <c r="FVT109" s="547"/>
      <c r="FVU109" s="548"/>
      <c r="FVV109" s="547"/>
      <c r="FVW109" s="547"/>
      <c r="FVX109" s="547"/>
      <c r="FVY109" s="547"/>
      <c r="FVZ109" s="547"/>
      <c r="FWA109" s="547"/>
      <c r="FWB109" s="547"/>
      <c r="FWC109" s="547"/>
      <c r="FWD109" s="547"/>
      <c r="FWE109" s="547"/>
      <c r="FWF109" s="547"/>
      <c r="FWG109" s="547"/>
      <c r="FWH109" s="547"/>
      <c r="FWI109" s="547"/>
      <c r="FWJ109" s="547"/>
      <c r="FWK109" s="548"/>
      <c r="FWL109" s="547"/>
      <c r="FWM109" s="547"/>
      <c r="FWN109" s="547"/>
      <c r="FWO109" s="547"/>
      <c r="FWP109" s="547"/>
      <c r="FWQ109" s="547"/>
      <c r="FWR109" s="547"/>
      <c r="FWS109" s="547"/>
      <c r="FWT109" s="547"/>
      <c r="FWU109" s="547"/>
      <c r="FWV109" s="547"/>
      <c r="FWW109" s="547"/>
      <c r="FWX109" s="547"/>
      <c r="FWY109" s="547"/>
      <c r="FWZ109" s="547"/>
      <c r="FXA109" s="548"/>
      <c r="FXB109" s="547"/>
      <c r="FXC109" s="547"/>
      <c r="FXD109" s="547"/>
      <c r="FXE109" s="547"/>
      <c r="FXF109" s="547"/>
      <c r="FXG109" s="547"/>
      <c r="FXH109" s="547"/>
      <c r="FXI109" s="547"/>
      <c r="FXJ109" s="547"/>
      <c r="FXK109" s="547"/>
      <c r="FXL109" s="547"/>
      <c r="FXM109" s="547"/>
      <c r="FXN109" s="547"/>
      <c r="FXO109" s="547"/>
      <c r="FXP109" s="547"/>
      <c r="FXQ109" s="548"/>
      <c r="FXR109" s="547"/>
      <c r="FXS109" s="547"/>
      <c r="FXT109" s="547"/>
      <c r="FXU109" s="547"/>
      <c r="FXV109" s="547"/>
      <c r="FXW109" s="547"/>
      <c r="FXX109" s="547"/>
      <c r="FXY109" s="547"/>
      <c r="FXZ109" s="547"/>
      <c r="FYA109" s="547"/>
      <c r="FYB109" s="547"/>
      <c r="FYC109" s="547"/>
      <c r="FYD109" s="547"/>
      <c r="FYE109" s="547"/>
      <c r="FYF109" s="547"/>
      <c r="FYG109" s="548"/>
      <c r="FYH109" s="547"/>
      <c r="FYI109" s="547"/>
      <c r="FYJ109" s="547"/>
      <c r="FYK109" s="547"/>
      <c r="FYL109" s="547"/>
      <c r="FYM109" s="547"/>
      <c r="FYN109" s="547"/>
      <c r="FYO109" s="547"/>
      <c r="FYP109" s="547"/>
      <c r="FYQ109" s="547"/>
      <c r="FYR109" s="547"/>
      <c r="FYS109" s="547"/>
      <c r="FYT109" s="547"/>
      <c r="FYU109" s="547"/>
      <c r="FYV109" s="547"/>
      <c r="FYW109" s="548"/>
      <c r="FYX109" s="547"/>
      <c r="FYY109" s="547"/>
      <c r="FYZ109" s="547"/>
      <c r="FZA109" s="547"/>
      <c r="FZB109" s="547"/>
      <c r="FZC109" s="547"/>
      <c r="FZD109" s="547"/>
      <c r="FZE109" s="547"/>
      <c r="FZF109" s="547"/>
      <c r="FZG109" s="547"/>
      <c r="FZH109" s="547"/>
      <c r="FZI109" s="547"/>
      <c r="FZJ109" s="547"/>
      <c r="FZK109" s="547"/>
      <c r="FZL109" s="547"/>
      <c r="FZM109" s="548"/>
      <c r="FZN109" s="547"/>
      <c r="FZO109" s="547"/>
      <c r="FZP109" s="547"/>
      <c r="FZQ109" s="547"/>
      <c r="FZR109" s="547"/>
      <c r="FZS109" s="547"/>
      <c r="FZT109" s="547"/>
      <c r="FZU109" s="547"/>
      <c r="FZV109" s="547"/>
      <c r="FZW109" s="547"/>
      <c r="FZX109" s="547"/>
      <c r="FZY109" s="547"/>
      <c r="FZZ109" s="547"/>
      <c r="GAA109" s="547"/>
      <c r="GAB109" s="547"/>
      <c r="GAC109" s="548"/>
      <c r="GAD109" s="547"/>
      <c r="GAE109" s="547"/>
      <c r="GAF109" s="547"/>
      <c r="GAG109" s="547"/>
      <c r="GAH109" s="547"/>
      <c r="GAI109" s="547"/>
      <c r="GAJ109" s="547"/>
      <c r="GAK109" s="547"/>
      <c r="GAL109" s="547"/>
      <c r="GAM109" s="547"/>
      <c r="GAN109" s="547"/>
      <c r="GAO109" s="547"/>
      <c r="GAP109" s="547"/>
      <c r="GAQ109" s="547"/>
      <c r="GAR109" s="547"/>
      <c r="GAS109" s="548"/>
      <c r="GAT109" s="547"/>
      <c r="GAU109" s="547"/>
      <c r="GAV109" s="547"/>
      <c r="GAW109" s="547"/>
      <c r="GAX109" s="547"/>
      <c r="GAY109" s="547"/>
      <c r="GAZ109" s="547"/>
      <c r="GBA109" s="547"/>
      <c r="GBB109" s="547"/>
      <c r="GBC109" s="547"/>
      <c r="GBD109" s="547"/>
      <c r="GBE109" s="547"/>
      <c r="GBF109" s="547"/>
      <c r="GBG109" s="547"/>
      <c r="GBH109" s="547"/>
      <c r="GBI109" s="548"/>
      <c r="GBJ109" s="547"/>
      <c r="GBK109" s="547"/>
      <c r="GBL109" s="547"/>
      <c r="GBM109" s="547"/>
      <c r="GBN109" s="547"/>
      <c r="GBO109" s="547"/>
      <c r="GBP109" s="547"/>
      <c r="GBQ109" s="547"/>
      <c r="GBR109" s="547"/>
      <c r="GBS109" s="547"/>
      <c r="GBT109" s="547"/>
      <c r="GBU109" s="547"/>
      <c r="GBV109" s="547"/>
      <c r="GBW109" s="547"/>
      <c r="GBX109" s="547"/>
      <c r="GBY109" s="548"/>
      <c r="GBZ109" s="547"/>
      <c r="GCA109" s="547"/>
      <c r="GCB109" s="547"/>
      <c r="GCC109" s="547"/>
      <c r="GCD109" s="547"/>
      <c r="GCE109" s="547"/>
      <c r="GCF109" s="547"/>
      <c r="GCG109" s="547"/>
      <c r="GCH109" s="547"/>
      <c r="GCI109" s="547"/>
      <c r="GCJ109" s="547"/>
      <c r="GCK109" s="547"/>
      <c r="GCL109" s="547"/>
      <c r="GCM109" s="547"/>
      <c r="GCN109" s="547"/>
      <c r="GCO109" s="548"/>
      <c r="GCP109" s="547"/>
      <c r="GCQ109" s="547"/>
      <c r="GCR109" s="547"/>
      <c r="GCS109" s="547"/>
      <c r="GCT109" s="547"/>
      <c r="GCU109" s="547"/>
      <c r="GCV109" s="547"/>
      <c r="GCW109" s="547"/>
      <c r="GCX109" s="547"/>
      <c r="GCY109" s="547"/>
      <c r="GCZ109" s="547"/>
      <c r="GDA109" s="547"/>
      <c r="GDB109" s="547"/>
      <c r="GDC109" s="547"/>
      <c r="GDD109" s="547"/>
      <c r="GDE109" s="548"/>
      <c r="GDF109" s="547"/>
      <c r="GDG109" s="547"/>
      <c r="GDH109" s="547"/>
      <c r="GDI109" s="547"/>
      <c r="GDJ109" s="547"/>
      <c r="GDK109" s="547"/>
      <c r="GDL109" s="547"/>
      <c r="GDM109" s="547"/>
      <c r="GDN109" s="547"/>
      <c r="GDO109" s="547"/>
      <c r="GDP109" s="547"/>
      <c r="GDQ109" s="547"/>
      <c r="GDR109" s="547"/>
      <c r="GDS109" s="547"/>
      <c r="GDT109" s="547"/>
      <c r="GDU109" s="548"/>
      <c r="GDV109" s="547"/>
      <c r="GDW109" s="547"/>
      <c r="GDX109" s="547"/>
      <c r="GDY109" s="547"/>
      <c r="GDZ109" s="547"/>
      <c r="GEA109" s="547"/>
      <c r="GEB109" s="547"/>
      <c r="GEC109" s="547"/>
      <c r="GED109" s="547"/>
      <c r="GEE109" s="547"/>
      <c r="GEF109" s="547"/>
      <c r="GEG109" s="547"/>
      <c r="GEH109" s="547"/>
      <c r="GEI109" s="547"/>
      <c r="GEJ109" s="547"/>
      <c r="GEK109" s="548"/>
      <c r="GEL109" s="547"/>
      <c r="GEM109" s="547"/>
      <c r="GEN109" s="547"/>
      <c r="GEO109" s="547"/>
      <c r="GEP109" s="547"/>
      <c r="GEQ109" s="547"/>
      <c r="GER109" s="547"/>
      <c r="GES109" s="547"/>
      <c r="GET109" s="547"/>
      <c r="GEU109" s="547"/>
      <c r="GEV109" s="547"/>
      <c r="GEW109" s="547"/>
      <c r="GEX109" s="547"/>
      <c r="GEY109" s="547"/>
      <c r="GEZ109" s="547"/>
      <c r="GFA109" s="548"/>
      <c r="GFB109" s="547"/>
      <c r="GFC109" s="547"/>
      <c r="GFD109" s="547"/>
      <c r="GFE109" s="547"/>
      <c r="GFF109" s="547"/>
      <c r="GFG109" s="547"/>
      <c r="GFH109" s="547"/>
      <c r="GFI109" s="547"/>
      <c r="GFJ109" s="547"/>
      <c r="GFK109" s="547"/>
      <c r="GFL109" s="547"/>
      <c r="GFM109" s="547"/>
      <c r="GFN109" s="547"/>
      <c r="GFO109" s="547"/>
      <c r="GFP109" s="547"/>
      <c r="GFQ109" s="548"/>
      <c r="GFR109" s="547"/>
      <c r="GFS109" s="547"/>
      <c r="GFT109" s="547"/>
      <c r="GFU109" s="547"/>
      <c r="GFV109" s="547"/>
      <c r="GFW109" s="547"/>
      <c r="GFX109" s="547"/>
      <c r="GFY109" s="547"/>
      <c r="GFZ109" s="547"/>
      <c r="GGA109" s="547"/>
      <c r="GGB109" s="547"/>
      <c r="GGC109" s="547"/>
      <c r="GGD109" s="547"/>
      <c r="GGE109" s="547"/>
      <c r="GGF109" s="547"/>
      <c r="GGG109" s="548"/>
      <c r="GGH109" s="547"/>
      <c r="GGI109" s="547"/>
      <c r="GGJ109" s="547"/>
      <c r="GGK109" s="547"/>
      <c r="GGL109" s="547"/>
      <c r="GGM109" s="547"/>
      <c r="GGN109" s="547"/>
      <c r="GGO109" s="547"/>
      <c r="GGP109" s="547"/>
      <c r="GGQ109" s="547"/>
      <c r="GGR109" s="547"/>
      <c r="GGS109" s="547"/>
      <c r="GGT109" s="547"/>
      <c r="GGU109" s="547"/>
      <c r="GGV109" s="547"/>
      <c r="GGW109" s="548"/>
      <c r="GGX109" s="547"/>
      <c r="GGY109" s="547"/>
      <c r="GGZ109" s="547"/>
      <c r="GHA109" s="547"/>
      <c r="GHB109" s="547"/>
      <c r="GHC109" s="547"/>
      <c r="GHD109" s="547"/>
      <c r="GHE109" s="547"/>
      <c r="GHF109" s="547"/>
      <c r="GHG109" s="547"/>
      <c r="GHH109" s="547"/>
      <c r="GHI109" s="547"/>
      <c r="GHJ109" s="547"/>
      <c r="GHK109" s="547"/>
      <c r="GHL109" s="547"/>
      <c r="GHM109" s="548"/>
      <c r="GHN109" s="547"/>
      <c r="GHO109" s="547"/>
      <c r="GHP109" s="547"/>
      <c r="GHQ109" s="547"/>
      <c r="GHR109" s="547"/>
      <c r="GHS109" s="547"/>
      <c r="GHT109" s="547"/>
      <c r="GHU109" s="547"/>
      <c r="GHV109" s="547"/>
      <c r="GHW109" s="547"/>
      <c r="GHX109" s="547"/>
      <c r="GHY109" s="547"/>
      <c r="GHZ109" s="547"/>
      <c r="GIA109" s="547"/>
      <c r="GIB109" s="547"/>
      <c r="GIC109" s="548"/>
      <c r="GID109" s="547"/>
      <c r="GIE109" s="547"/>
      <c r="GIF109" s="547"/>
      <c r="GIG109" s="547"/>
      <c r="GIH109" s="547"/>
      <c r="GII109" s="547"/>
      <c r="GIJ109" s="547"/>
      <c r="GIK109" s="547"/>
      <c r="GIL109" s="547"/>
      <c r="GIM109" s="547"/>
      <c r="GIN109" s="547"/>
      <c r="GIO109" s="547"/>
      <c r="GIP109" s="547"/>
      <c r="GIQ109" s="547"/>
      <c r="GIR109" s="547"/>
      <c r="GIS109" s="548"/>
      <c r="GIT109" s="547"/>
      <c r="GIU109" s="547"/>
      <c r="GIV109" s="547"/>
      <c r="GIW109" s="547"/>
      <c r="GIX109" s="547"/>
      <c r="GIY109" s="547"/>
      <c r="GIZ109" s="547"/>
      <c r="GJA109" s="547"/>
      <c r="GJB109" s="547"/>
      <c r="GJC109" s="547"/>
      <c r="GJD109" s="547"/>
      <c r="GJE109" s="547"/>
      <c r="GJF109" s="547"/>
      <c r="GJG109" s="547"/>
      <c r="GJH109" s="547"/>
      <c r="GJI109" s="548"/>
      <c r="GJJ109" s="547"/>
      <c r="GJK109" s="547"/>
      <c r="GJL109" s="547"/>
      <c r="GJM109" s="547"/>
      <c r="GJN109" s="547"/>
      <c r="GJO109" s="547"/>
      <c r="GJP109" s="547"/>
      <c r="GJQ109" s="547"/>
      <c r="GJR109" s="547"/>
      <c r="GJS109" s="547"/>
      <c r="GJT109" s="547"/>
      <c r="GJU109" s="547"/>
      <c r="GJV109" s="547"/>
      <c r="GJW109" s="547"/>
      <c r="GJX109" s="547"/>
      <c r="GJY109" s="548"/>
      <c r="GJZ109" s="547"/>
      <c r="GKA109" s="547"/>
      <c r="GKB109" s="547"/>
      <c r="GKC109" s="547"/>
      <c r="GKD109" s="547"/>
      <c r="GKE109" s="547"/>
      <c r="GKF109" s="547"/>
      <c r="GKG109" s="547"/>
      <c r="GKH109" s="547"/>
      <c r="GKI109" s="547"/>
      <c r="GKJ109" s="547"/>
      <c r="GKK109" s="547"/>
      <c r="GKL109" s="547"/>
      <c r="GKM109" s="547"/>
      <c r="GKN109" s="547"/>
      <c r="GKO109" s="548"/>
      <c r="GKP109" s="547"/>
      <c r="GKQ109" s="547"/>
      <c r="GKR109" s="547"/>
      <c r="GKS109" s="547"/>
      <c r="GKT109" s="547"/>
      <c r="GKU109" s="547"/>
      <c r="GKV109" s="547"/>
      <c r="GKW109" s="547"/>
      <c r="GKX109" s="547"/>
      <c r="GKY109" s="547"/>
      <c r="GKZ109" s="547"/>
      <c r="GLA109" s="547"/>
      <c r="GLB109" s="547"/>
      <c r="GLC109" s="547"/>
      <c r="GLD109" s="547"/>
      <c r="GLE109" s="548"/>
      <c r="GLF109" s="547"/>
      <c r="GLG109" s="547"/>
      <c r="GLH109" s="547"/>
      <c r="GLI109" s="547"/>
      <c r="GLJ109" s="547"/>
      <c r="GLK109" s="547"/>
      <c r="GLL109" s="547"/>
      <c r="GLM109" s="547"/>
      <c r="GLN109" s="547"/>
      <c r="GLO109" s="547"/>
      <c r="GLP109" s="547"/>
      <c r="GLQ109" s="547"/>
      <c r="GLR109" s="547"/>
      <c r="GLS109" s="547"/>
      <c r="GLT109" s="547"/>
      <c r="GLU109" s="548"/>
      <c r="GLV109" s="547"/>
      <c r="GLW109" s="547"/>
      <c r="GLX109" s="547"/>
      <c r="GLY109" s="547"/>
      <c r="GLZ109" s="547"/>
      <c r="GMA109" s="547"/>
      <c r="GMB109" s="547"/>
      <c r="GMC109" s="547"/>
      <c r="GMD109" s="547"/>
      <c r="GME109" s="547"/>
      <c r="GMF109" s="547"/>
      <c r="GMG109" s="547"/>
      <c r="GMH109" s="547"/>
      <c r="GMI109" s="547"/>
      <c r="GMJ109" s="547"/>
      <c r="GMK109" s="548"/>
      <c r="GML109" s="547"/>
      <c r="GMM109" s="547"/>
      <c r="GMN109" s="547"/>
      <c r="GMO109" s="547"/>
      <c r="GMP109" s="547"/>
      <c r="GMQ109" s="547"/>
      <c r="GMR109" s="547"/>
      <c r="GMS109" s="547"/>
      <c r="GMT109" s="547"/>
      <c r="GMU109" s="547"/>
      <c r="GMV109" s="547"/>
      <c r="GMW109" s="547"/>
      <c r="GMX109" s="547"/>
      <c r="GMY109" s="547"/>
      <c r="GMZ109" s="547"/>
      <c r="GNA109" s="548"/>
      <c r="GNB109" s="547"/>
      <c r="GNC109" s="547"/>
      <c r="GND109" s="547"/>
      <c r="GNE109" s="547"/>
      <c r="GNF109" s="547"/>
      <c r="GNG109" s="547"/>
      <c r="GNH109" s="547"/>
      <c r="GNI109" s="547"/>
      <c r="GNJ109" s="547"/>
      <c r="GNK109" s="547"/>
      <c r="GNL109" s="547"/>
      <c r="GNM109" s="547"/>
      <c r="GNN109" s="547"/>
      <c r="GNO109" s="547"/>
      <c r="GNP109" s="547"/>
      <c r="GNQ109" s="548"/>
      <c r="GNR109" s="547"/>
      <c r="GNS109" s="547"/>
      <c r="GNT109" s="547"/>
      <c r="GNU109" s="547"/>
      <c r="GNV109" s="547"/>
      <c r="GNW109" s="547"/>
      <c r="GNX109" s="547"/>
      <c r="GNY109" s="547"/>
      <c r="GNZ109" s="547"/>
      <c r="GOA109" s="547"/>
      <c r="GOB109" s="547"/>
      <c r="GOC109" s="547"/>
      <c r="GOD109" s="547"/>
      <c r="GOE109" s="547"/>
      <c r="GOF109" s="547"/>
      <c r="GOG109" s="548"/>
      <c r="GOH109" s="547"/>
      <c r="GOI109" s="547"/>
      <c r="GOJ109" s="547"/>
      <c r="GOK109" s="547"/>
      <c r="GOL109" s="547"/>
      <c r="GOM109" s="547"/>
      <c r="GON109" s="547"/>
      <c r="GOO109" s="547"/>
      <c r="GOP109" s="547"/>
      <c r="GOQ109" s="547"/>
      <c r="GOR109" s="547"/>
      <c r="GOS109" s="547"/>
      <c r="GOT109" s="547"/>
      <c r="GOU109" s="547"/>
      <c r="GOV109" s="547"/>
      <c r="GOW109" s="548"/>
      <c r="GOX109" s="547"/>
      <c r="GOY109" s="547"/>
      <c r="GOZ109" s="547"/>
      <c r="GPA109" s="547"/>
      <c r="GPB109" s="547"/>
      <c r="GPC109" s="547"/>
      <c r="GPD109" s="547"/>
      <c r="GPE109" s="547"/>
      <c r="GPF109" s="547"/>
      <c r="GPG109" s="547"/>
      <c r="GPH109" s="547"/>
      <c r="GPI109" s="547"/>
      <c r="GPJ109" s="547"/>
      <c r="GPK109" s="547"/>
      <c r="GPL109" s="547"/>
      <c r="GPM109" s="548"/>
      <c r="GPN109" s="547"/>
      <c r="GPO109" s="547"/>
      <c r="GPP109" s="547"/>
      <c r="GPQ109" s="547"/>
      <c r="GPR109" s="547"/>
      <c r="GPS109" s="547"/>
      <c r="GPT109" s="547"/>
      <c r="GPU109" s="547"/>
      <c r="GPV109" s="547"/>
      <c r="GPW109" s="547"/>
      <c r="GPX109" s="547"/>
      <c r="GPY109" s="547"/>
      <c r="GPZ109" s="547"/>
      <c r="GQA109" s="547"/>
      <c r="GQB109" s="547"/>
      <c r="GQC109" s="548"/>
      <c r="GQD109" s="547"/>
      <c r="GQE109" s="547"/>
      <c r="GQF109" s="547"/>
      <c r="GQG109" s="547"/>
      <c r="GQH109" s="547"/>
      <c r="GQI109" s="547"/>
      <c r="GQJ109" s="547"/>
      <c r="GQK109" s="547"/>
      <c r="GQL109" s="547"/>
      <c r="GQM109" s="547"/>
      <c r="GQN109" s="547"/>
      <c r="GQO109" s="547"/>
      <c r="GQP109" s="547"/>
      <c r="GQQ109" s="547"/>
      <c r="GQR109" s="547"/>
      <c r="GQS109" s="548"/>
      <c r="GQT109" s="547"/>
      <c r="GQU109" s="547"/>
      <c r="GQV109" s="547"/>
      <c r="GQW109" s="547"/>
      <c r="GQX109" s="547"/>
      <c r="GQY109" s="547"/>
      <c r="GQZ109" s="547"/>
      <c r="GRA109" s="547"/>
      <c r="GRB109" s="547"/>
      <c r="GRC109" s="547"/>
      <c r="GRD109" s="547"/>
      <c r="GRE109" s="547"/>
      <c r="GRF109" s="547"/>
      <c r="GRG109" s="547"/>
      <c r="GRH109" s="547"/>
      <c r="GRI109" s="548"/>
      <c r="GRJ109" s="547"/>
      <c r="GRK109" s="547"/>
      <c r="GRL109" s="547"/>
      <c r="GRM109" s="547"/>
      <c r="GRN109" s="547"/>
      <c r="GRO109" s="547"/>
      <c r="GRP109" s="547"/>
      <c r="GRQ109" s="547"/>
      <c r="GRR109" s="547"/>
      <c r="GRS109" s="547"/>
      <c r="GRT109" s="547"/>
      <c r="GRU109" s="547"/>
      <c r="GRV109" s="547"/>
      <c r="GRW109" s="547"/>
      <c r="GRX109" s="547"/>
      <c r="GRY109" s="548"/>
      <c r="GRZ109" s="547"/>
      <c r="GSA109" s="547"/>
      <c r="GSB109" s="547"/>
      <c r="GSC109" s="547"/>
      <c r="GSD109" s="547"/>
      <c r="GSE109" s="547"/>
      <c r="GSF109" s="547"/>
      <c r="GSG109" s="547"/>
      <c r="GSH109" s="547"/>
      <c r="GSI109" s="547"/>
      <c r="GSJ109" s="547"/>
      <c r="GSK109" s="547"/>
      <c r="GSL109" s="547"/>
      <c r="GSM109" s="547"/>
      <c r="GSN109" s="547"/>
      <c r="GSO109" s="548"/>
      <c r="GSP109" s="547"/>
      <c r="GSQ109" s="547"/>
      <c r="GSR109" s="547"/>
      <c r="GSS109" s="547"/>
      <c r="GST109" s="547"/>
      <c r="GSU109" s="547"/>
      <c r="GSV109" s="547"/>
      <c r="GSW109" s="547"/>
      <c r="GSX109" s="547"/>
      <c r="GSY109" s="547"/>
      <c r="GSZ109" s="547"/>
      <c r="GTA109" s="547"/>
      <c r="GTB109" s="547"/>
      <c r="GTC109" s="547"/>
      <c r="GTD109" s="547"/>
      <c r="GTE109" s="548"/>
      <c r="GTF109" s="547"/>
      <c r="GTG109" s="547"/>
      <c r="GTH109" s="547"/>
      <c r="GTI109" s="547"/>
      <c r="GTJ109" s="547"/>
      <c r="GTK109" s="547"/>
      <c r="GTL109" s="547"/>
      <c r="GTM109" s="547"/>
      <c r="GTN109" s="547"/>
      <c r="GTO109" s="547"/>
      <c r="GTP109" s="547"/>
      <c r="GTQ109" s="547"/>
      <c r="GTR109" s="547"/>
      <c r="GTS109" s="547"/>
      <c r="GTT109" s="547"/>
      <c r="GTU109" s="548"/>
      <c r="GTV109" s="547"/>
      <c r="GTW109" s="547"/>
      <c r="GTX109" s="547"/>
      <c r="GTY109" s="547"/>
      <c r="GTZ109" s="547"/>
      <c r="GUA109" s="547"/>
      <c r="GUB109" s="547"/>
      <c r="GUC109" s="547"/>
      <c r="GUD109" s="547"/>
      <c r="GUE109" s="547"/>
      <c r="GUF109" s="547"/>
      <c r="GUG109" s="547"/>
      <c r="GUH109" s="547"/>
      <c r="GUI109" s="547"/>
      <c r="GUJ109" s="547"/>
      <c r="GUK109" s="548"/>
      <c r="GUL109" s="547"/>
      <c r="GUM109" s="547"/>
      <c r="GUN109" s="547"/>
      <c r="GUO109" s="547"/>
      <c r="GUP109" s="547"/>
      <c r="GUQ109" s="547"/>
      <c r="GUR109" s="547"/>
      <c r="GUS109" s="547"/>
      <c r="GUT109" s="547"/>
      <c r="GUU109" s="547"/>
      <c r="GUV109" s="547"/>
      <c r="GUW109" s="547"/>
      <c r="GUX109" s="547"/>
      <c r="GUY109" s="547"/>
      <c r="GUZ109" s="547"/>
      <c r="GVA109" s="548"/>
      <c r="GVB109" s="547"/>
      <c r="GVC109" s="547"/>
      <c r="GVD109" s="547"/>
      <c r="GVE109" s="547"/>
      <c r="GVF109" s="547"/>
      <c r="GVG109" s="547"/>
      <c r="GVH109" s="547"/>
      <c r="GVI109" s="547"/>
      <c r="GVJ109" s="547"/>
      <c r="GVK109" s="547"/>
      <c r="GVL109" s="547"/>
      <c r="GVM109" s="547"/>
      <c r="GVN109" s="547"/>
      <c r="GVO109" s="547"/>
      <c r="GVP109" s="547"/>
      <c r="GVQ109" s="548"/>
      <c r="GVR109" s="547"/>
      <c r="GVS109" s="547"/>
      <c r="GVT109" s="547"/>
      <c r="GVU109" s="547"/>
      <c r="GVV109" s="547"/>
      <c r="GVW109" s="547"/>
      <c r="GVX109" s="547"/>
      <c r="GVY109" s="547"/>
      <c r="GVZ109" s="547"/>
      <c r="GWA109" s="547"/>
      <c r="GWB109" s="547"/>
      <c r="GWC109" s="547"/>
      <c r="GWD109" s="547"/>
      <c r="GWE109" s="547"/>
      <c r="GWF109" s="547"/>
      <c r="GWG109" s="548"/>
      <c r="GWH109" s="547"/>
      <c r="GWI109" s="547"/>
      <c r="GWJ109" s="547"/>
      <c r="GWK109" s="547"/>
      <c r="GWL109" s="547"/>
      <c r="GWM109" s="547"/>
      <c r="GWN109" s="547"/>
      <c r="GWO109" s="547"/>
      <c r="GWP109" s="547"/>
      <c r="GWQ109" s="547"/>
      <c r="GWR109" s="547"/>
      <c r="GWS109" s="547"/>
      <c r="GWT109" s="547"/>
      <c r="GWU109" s="547"/>
      <c r="GWV109" s="547"/>
      <c r="GWW109" s="548"/>
      <c r="GWX109" s="547"/>
      <c r="GWY109" s="547"/>
      <c r="GWZ109" s="547"/>
      <c r="GXA109" s="547"/>
      <c r="GXB109" s="547"/>
      <c r="GXC109" s="547"/>
      <c r="GXD109" s="547"/>
      <c r="GXE109" s="547"/>
      <c r="GXF109" s="547"/>
      <c r="GXG109" s="547"/>
      <c r="GXH109" s="547"/>
      <c r="GXI109" s="547"/>
      <c r="GXJ109" s="547"/>
      <c r="GXK109" s="547"/>
      <c r="GXL109" s="547"/>
      <c r="GXM109" s="548"/>
      <c r="GXN109" s="547"/>
      <c r="GXO109" s="547"/>
      <c r="GXP109" s="547"/>
      <c r="GXQ109" s="547"/>
      <c r="GXR109" s="547"/>
      <c r="GXS109" s="547"/>
      <c r="GXT109" s="547"/>
      <c r="GXU109" s="547"/>
      <c r="GXV109" s="547"/>
      <c r="GXW109" s="547"/>
      <c r="GXX109" s="547"/>
      <c r="GXY109" s="547"/>
      <c r="GXZ109" s="547"/>
      <c r="GYA109" s="547"/>
      <c r="GYB109" s="547"/>
      <c r="GYC109" s="548"/>
      <c r="GYD109" s="547"/>
      <c r="GYE109" s="547"/>
      <c r="GYF109" s="547"/>
      <c r="GYG109" s="547"/>
      <c r="GYH109" s="547"/>
      <c r="GYI109" s="547"/>
      <c r="GYJ109" s="547"/>
      <c r="GYK109" s="547"/>
      <c r="GYL109" s="547"/>
      <c r="GYM109" s="547"/>
      <c r="GYN109" s="547"/>
      <c r="GYO109" s="547"/>
      <c r="GYP109" s="547"/>
      <c r="GYQ109" s="547"/>
      <c r="GYR109" s="547"/>
      <c r="GYS109" s="548"/>
      <c r="GYT109" s="547"/>
      <c r="GYU109" s="547"/>
      <c r="GYV109" s="547"/>
      <c r="GYW109" s="547"/>
      <c r="GYX109" s="547"/>
      <c r="GYY109" s="547"/>
      <c r="GYZ109" s="547"/>
      <c r="GZA109" s="547"/>
      <c r="GZB109" s="547"/>
      <c r="GZC109" s="547"/>
      <c r="GZD109" s="547"/>
      <c r="GZE109" s="547"/>
      <c r="GZF109" s="547"/>
      <c r="GZG109" s="547"/>
      <c r="GZH109" s="547"/>
      <c r="GZI109" s="548"/>
      <c r="GZJ109" s="547"/>
      <c r="GZK109" s="547"/>
      <c r="GZL109" s="547"/>
      <c r="GZM109" s="547"/>
      <c r="GZN109" s="547"/>
      <c r="GZO109" s="547"/>
      <c r="GZP109" s="547"/>
      <c r="GZQ109" s="547"/>
      <c r="GZR109" s="547"/>
      <c r="GZS109" s="547"/>
      <c r="GZT109" s="547"/>
      <c r="GZU109" s="547"/>
      <c r="GZV109" s="547"/>
      <c r="GZW109" s="547"/>
      <c r="GZX109" s="547"/>
      <c r="GZY109" s="548"/>
      <c r="GZZ109" s="547"/>
      <c r="HAA109" s="547"/>
      <c r="HAB109" s="547"/>
      <c r="HAC109" s="547"/>
      <c r="HAD109" s="547"/>
      <c r="HAE109" s="547"/>
      <c r="HAF109" s="547"/>
      <c r="HAG109" s="547"/>
      <c r="HAH109" s="547"/>
      <c r="HAI109" s="547"/>
      <c r="HAJ109" s="547"/>
      <c r="HAK109" s="547"/>
      <c r="HAL109" s="547"/>
      <c r="HAM109" s="547"/>
      <c r="HAN109" s="547"/>
      <c r="HAO109" s="548"/>
      <c r="HAP109" s="547"/>
      <c r="HAQ109" s="547"/>
      <c r="HAR109" s="547"/>
      <c r="HAS109" s="547"/>
      <c r="HAT109" s="547"/>
      <c r="HAU109" s="547"/>
      <c r="HAV109" s="547"/>
      <c r="HAW109" s="547"/>
      <c r="HAX109" s="547"/>
      <c r="HAY109" s="547"/>
      <c r="HAZ109" s="547"/>
      <c r="HBA109" s="547"/>
      <c r="HBB109" s="547"/>
      <c r="HBC109" s="547"/>
      <c r="HBD109" s="547"/>
      <c r="HBE109" s="548"/>
      <c r="HBF109" s="547"/>
      <c r="HBG109" s="547"/>
      <c r="HBH109" s="547"/>
      <c r="HBI109" s="547"/>
      <c r="HBJ109" s="547"/>
      <c r="HBK109" s="547"/>
      <c r="HBL109" s="547"/>
      <c r="HBM109" s="547"/>
      <c r="HBN109" s="547"/>
      <c r="HBO109" s="547"/>
      <c r="HBP109" s="547"/>
      <c r="HBQ109" s="547"/>
      <c r="HBR109" s="547"/>
      <c r="HBS109" s="547"/>
      <c r="HBT109" s="547"/>
      <c r="HBU109" s="548"/>
      <c r="HBV109" s="547"/>
      <c r="HBW109" s="547"/>
      <c r="HBX109" s="547"/>
      <c r="HBY109" s="547"/>
      <c r="HBZ109" s="547"/>
      <c r="HCA109" s="547"/>
      <c r="HCB109" s="547"/>
      <c r="HCC109" s="547"/>
      <c r="HCD109" s="547"/>
      <c r="HCE109" s="547"/>
      <c r="HCF109" s="547"/>
      <c r="HCG109" s="547"/>
      <c r="HCH109" s="547"/>
      <c r="HCI109" s="547"/>
      <c r="HCJ109" s="547"/>
      <c r="HCK109" s="548"/>
      <c r="HCL109" s="547"/>
      <c r="HCM109" s="547"/>
      <c r="HCN109" s="547"/>
      <c r="HCO109" s="547"/>
      <c r="HCP109" s="547"/>
      <c r="HCQ109" s="547"/>
      <c r="HCR109" s="547"/>
      <c r="HCS109" s="547"/>
      <c r="HCT109" s="547"/>
      <c r="HCU109" s="547"/>
      <c r="HCV109" s="547"/>
      <c r="HCW109" s="547"/>
      <c r="HCX109" s="547"/>
      <c r="HCY109" s="547"/>
      <c r="HCZ109" s="547"/>
      <c r="HDA109" s="548"/>
      <c r="HDB109" s="547"/>
      <c r="HDC109" s="547"/>
      <c r="HDD109" s="547"/>
      <c r="HDE109" s="547"/>
      <c r="HDF109" s="547"/>
      <c r="HDG109" s="547"/>
      <c r="HDH109" s="547"/>
      <c r="HDI109" s="547"/>
      <c r="HDJ109" s="547"/>
      <c r="HDK109" s="547"/>
      <c r="HDL109" s="547"/>
      <c r="HDM109" s="547"/>
      <c r="HDN109" s="547"/>
      <c r="HDO109" s="547"/>
      <c r="HDP109" s="547"/>
      <c r="HDQ109" s="548"/>
      <c r="HDR109" s="547"/>
      <c r="HDS109" s="547"/>
      <c r="HDT109" s="547"/>
      <c r="HDU109" s="547"/>
      <c r="HDV109" s="547"/>
      <c r="HDW109" s="547"/>
      <c r="HDX109" s="547"/>
      <c r="HDY109" s="547"/>
      <c r="HDZ109" s="547"/>
      <c r="HEA109" s="547"/>
      <c r="HEB109" s="547"/>
      <c r="HEC109" s="547"/>
      <c r="HED109" s="547"/>
      <c r="HEE109" s="547"/>
      <c r="HEF109" s="547"/>
      <c r="HEG109" s="548"/>
      <c r="HEH109" s="547"/>
      <c r="HEI109" s="547"/>
      <c r="HEJ109" s="547"/>
      <c r="HEK109" s="547"/>
      <c r="HEL109" s="547"/>
      <c r="HEM109" s="547"/>
      <c r="HEN109" s="547"/>
      <c r="HEO109" s="547"/>
      <c r="HEP109" s="547"/>
      <c r="HEQ109" s="547"/>
      <c r="HER109" s="547"/>
      <c r="HES109" s="547"/>
      <c r="HET109" s="547"/>
      <c r="HEU109" s="547"/>
      <c r="HEV109" s="547"/>
      <c r="HEW109" s="548"/>
      <c r="HEX109" s="547"/>
      <c r="HEY109" s="547"/>
      <c r="HEZ109" s="547"/>
      <c r="HFA109" s="547"/>
      <c r="HFB109" s="547"/>
      <c r="HFC109" s="547"/>
      <c r="HFD109" s="547"/>
      <c r="HFE109" s="547"/>
      <c r="HFF109" s="547"/>
      <c r="HFG109" s="547"/>
      <c r="HFH109" s="547"/>
      <c r="HFI109" s="547"/>
      <c r="HFJ109" s="547"/>
      <c r="HFK109" s="547"/>
      <c r="HFL109" s="547"/>
      <c r="HFM109" s="548"/>
      <c r="HFN109" s="547"/>
      <c r="HFO109" s="547"/>
      <c r="HFP109" s="547"/>
      <c r="HFQ109" s="547"/>
      <c r="HFR109" s="547"/>
      <c r="HFS109" s="547"/>
      <c r="HFT109" s="547"/>
      <c r="HFU109" s="547"/>
      <c r="HFV109" s="547"/>
      <c r="HFW109" s="547"/>
      <c r="HFX109" s="547"/>
      <c r="HFY109" s="547"/>
      <c r="HFZ109" s="547"/>
      <c r="HGA109" s="547"/>
      <c r="HGB109" s="547"/>
      <c r="HGC109" s="548"/>
      <c r="HGD109" s="547"/>
      <c r="HGE109" s="547"/>
      <c r="HGF109" s="547"/>
      <c r="HGG109" s="547"/>
      <c r="HGH109" s="547"/>
      <c r="HGI109" s="547"/>
      <c r="HGJ109" s="547"/>
      <c r="HGK109" s="547"/>
      <c r="HGL109" s="547"/>
      <c r="HGM109" s="547"/>
      <c r="HGN109" s="547"/>
      <c r="HGO109" s="547"/>
      <c r="HGP109" s="547"/>
      <c r="HGQ109" s="547"/>
      <c r="HGR109" s="547"/>
      <c r="HGS109" s="548"/>
      <c r="HGT109" s="547"/>
      <c r="HGU109" s="547"/>
      <c r="HGV109" s="547"/>
      <c r="HGW109" s="547"/>
      <c r="HGX109" s="547"/>
      <c r="HGY109" s="547"/>
      <c r="HGZ109" s="547"/>
      <c r="HHA109" s="547"/>
      <c r="HHB109" s="547"/>
      <c r="HHC109" s="547"/>
      <c r="HHD109" s="547"/>
      <c r="HHE109" s="547"/>
      <c r="HHF109" s="547"/>
      <c r="HHG109" s="547"/>
      <c r="HHH109" s="547"/>
      <c r="HHI109" s="548"/>
      <c r="HHJ109" s="547"/>
      <c r="HHK109" s="547"/>
      <c r="HHL109" s="547"/>
      <c r="HHM109" s="547"/>
      <c r="HHN109" s="547"/>
      <c r="HHO109" s="547"/>
      <c r="HHP109" s="547"/>
      <c r="HHQ109" s="547"/>
      <c r="HHR109" s="547"/>
      <c r="HHS109" s="547"/>
      <c r="HHT109" s="547"/>
      <c r="HHU109" s="547"/>
      <c r="HHV109" s="547"/>
      <c r="HHW109" s="547"/>
      <c r="HHX109" s="547"/>
      <c r="HHY109" s="548"/>
      <c r="HHZ109" s="547"/>
      <c r="HIA109" s="547"/>
      <c r="HIB109" s="547"/>
      <c r="HIC109" s="547"/>
      <c r="HID109" s="547"/>
      <c r="HIE109" s="547"/>
      <c r="HIF109" s="547"/>
      <c r="HIG109" s="547"/>
      <c r="HIH109" s="547"/>
      <c r="HII109" s="547"/>
      <c r="HIJ109" s="547"/>
      <c r="HIK109" s="547"/>
      <c r="HIL109" s="547"/>
      <c r="HIM109" s="547"/>
      <c r="HIN109" s="547"/>
      <c r="HIO109" s="548"/>
      <c r="HIP109" s="547"/>
      <c r="HIQ109" s="547"/>
      <c r="HIR109" s="547"/>
      <c r="HIS109" s="547"/>
      <c r="HIT109" s="547"/>
      <c r="HIU109" s="547"/>
      <c r="HIV109" s="547"/>
      <c r="HIW109" s="547"/>
      <c r="HIX109" s="547"/>
      <c r="HIY109" s="547"/>
      <c r="HIZ109" s="547"/>
      <c r="HJA109" s="547"/>
      <c r="HJB109" s="547"/>
      <c r="HJC109" s="547"/>
      <c r="HJD109" s="547"/>
      <c r="HJE109" s="548"/>
      <c r="HJF109" s="547"/>
      <c r="HJG109" s="547"/>
      <c r="HJH109" s="547"/>
      <c r="HJI109" s="547"/>
      <c r="HJJ109" s="547"/>
      <c r="HJK109" s="547"/>
      <c r="HJL109" s="547"/>
      <c r="HJM109" s="547"/>
      <c r="HJN109" s="547"/>
      <c r="HJO109" s="547"/>
      <c r="HJP109" s="547"/>
      <c r="HJQ109" s="547"/>
      <c r="HJR109" s="547"/>
      <c r="HJS109" s="547"/>
      <c r="HJT109" s="547"/>
      <c r="HJU109" s="548"/>
      <c r="HJV109" s="547"/>
      <c r="HJW109" s="547"/>
      <c r="HJX109" s="547"/>
      <c r="HJY109" s="547"/>
      <c r="HJZ109" s="547"/>
      <c r="HKA109" s="547"/>
      <c r="HKB109" s="547"/>
      <c r="HKC109" s="547"/>
      <c r="HKD109" s="547"/>
      <c r="HKE109" s="547"/>
      <c r="HKF109" s="547"/>
      <c r="HKG109" s="547"/>
      <c r="HKH109" s="547"/>
      <c r="HKI109" s="547"/>
      <c r="HKJ109" s="547"/>
      <c r="HKK109" s="548"/>
      <c r="HKL109" s="547"/>
      <c r="HKM109" s="547"/>
      <c r="HKN109" s="547"/>
      <c r="HKO109" s="547"/>
      <c r="HKP109" s="547"/>
      <c r="HKQ109" s="547"/>
      <c r="HKR109" s="547"/>
      <c r="HKS109" s="547"/>
      <c r="HKT109" s="547"/>
      <c r="HKU109" s="547"/>
      <c r="HKV109" s="547"/>
      <c r="HKW109" s="547"/>
      <c r="HKX109" s="547"/>
      <c r="HKY109" s="547"/>
      <c r="HKZ109" s="547"/>
      <c r="HLA109" s="548"/>
      <c r="HLB109" s="547"/>
      <c r="HLC109" s="547"/>
      <c r="HLD109" s="547"/>
      <c r="HLE109" s="547"/>
      <c r="HLF109" s="547"/>
      <c r="HLG109" s="547"/>
      <c r="HLH109" s="547"/>
      <c r="HLI109" s="547"/>
      <c r="HLJ109" s="547"/>
      <c r="HLK109" s="547"/>
      <c r="HLL109" s="547"/>
      <c r="HLM109" s="547"/>
      <c r="HLN109" s="547"/>
      <c r="HLO109" s="547"/>
      <c r="HLP109" s="547"/>
      <c r="HLQ109" s="548"/>
      <c r="HLR109" s="547"/>
      <c r="HLS109" s="547"/>
      <c r="HLT109" s="547"/>
      <c r="HLU109" s="547"/>
      <c r="HLV109" s="547"/>
      <c r="HLW109" s="547"/>
      <c r="HLX109" s="547"/>
      <c r="HLY109" s="547"/>
      <c r="HLZ109" s="547"/>
      <c r="HMA109" s="547"/>
      <c r="HMB109" s="547"/>
      <c r="HMC109" s="547"/>
      <c r="HMD109" s="547"/>
      <c r="HME109" s="547"/>
      <c r="HMF109" s="547"/>
      <c r="HMG109" s="548"/>
      <c r="HMH109" s="547"/>
      <c r="HMI109" s="547"/>
      <c r="HMJ109" s="547"/>
      <c r="HMK109" s="547"/>
      <c r="HML109" s="547"/>
      <c r="HMM109" s="547"/>
      <c r="HMN109" s="547"/>
      <c r="HMO109" s="547"/>
      <c r="HMP109" s="547"/>
      <c r="HMQ109" s="547"/>
      <c r="HMR109" s="547"/>
      <c r="HMS109" s="547"/>
      <c r="HMT109" s="547"/>
      <c r="HMU109" s="547"/>
      <c r="HMV109" s="547"/>
      <c r="HMW109" s="548"/>
      <c r="HMX109" s="547"/>
      <c r="HMY109" s="547"/>
      <c r="HMZ109" s="547"/>
      <c r="HNA109" s="547"/>
      <c r="HNB109" s="547"/>
      <c r="HNC109" s="547"/>
      <c r="HND109" s="547"/>
      <c r="HNE109" s="547"/>
      <c r="HNF109" s="547"/>
      <c r="HNG109" s="547"/>
      <c r="HNH109" s="547"/>
      <c r="HNI109" s="547"/>
      <c r="HNJ109" s="547"/>
      <c r="HNK109" s="547"/>
      <c r="HNL109" s="547"/>
      <c r="HNM109" s="548"/>
      <c r="HNN109" s="547"/>
      <c r="HNO109" s="547"/>
      <c r="HNP109" s="547"/>
      <c r="HNQ109" s="547"/>
      <c r="HNR109" s="547"/>
      <c r="HNS109" s="547"/>
      <c r="HNT109" s="547"/>
      <c r="HNU109" s="547"/>
      <c r="HNV109" s="547"/>
      <c r="HNW109" s="547"/>
      <c r="HNX109" s="547"/>
      <c r="HNY109" s="547"/>
      <c r="HNZ109" s="547"/>
      <c r="HOA109" s="547"/>
      <c r="HOB109" s="547"/>
      <c r="HOC109" s="548"/>
      <c r="HOD109" s="547"/>
      <c r="HOE109" s="547"/>
      <c r="HOF109" s="547"/>
      <c r="HOG109" s="547"/>
      <c r="HOH109" s="547"/>
      <c r="HOI109" s="547"/>
      <c r="HOJ109" s="547"/>
      <c r="HOK109" s="547"/>
      <c r="HOL109" s="547"/>
      <c r="HOM109" s="547"/>
      <c r="HON109" s="547"/>
      <c r="HOO109" s="547"/>
      <c r="HOP109" s="547"/>
      <c r="HOQ109" s="547"/>
      <c r="HOR109" s="547"/>
      <c r="HOS109" s="548"/>
      <c r="HOT109" s="547"/>
      <c r="HOU109" s="547"/>
      <c r="HOV109" s="547"/>
      <c r="HOW109" s="547"/>
      <c r="HOX109" s="547"/>
      <c r="HOY109" s="547"/>
      <c r="HOZ109" s="547"/>
      <c r="HPA109" s="547"/>
      <c r="HPB109" s="547"/>
      <c r="HPC109" s="547"/>
      <c r="HPD109" s="547"/>
      <c r="HPE109" s="547"/>
      <c r="HPF109" s="547"/>
      <c r="HPG109" s="547"/>
      <c r="HPH109" s="547"/>
      <c r="HPI109" s="548"/>
      <c r="HPJ109" s="547"/>
      <c r="HPK109" s="547"/>
      <c r="HPL109" s="547"/>
      <c r="HPM109" s="547"/>
      <c r="HPN109" s="547"/>
      <c r="HPO109" s="547"/>
      <c r="HPP109" s="547"/>
      <c r="HPQ109" s="547"/>
      <c r="HPR109" s="547"/>
      <c r="HPS109" s="547"/>
      <c r="HPT109" s="547"/>
      <c r="HPU109" s="547"/>
      <c r="HPV109" s="547"/>
      <c r="HPW109" s="547"/>
      <c r="HPX109" s="547"/>
      <c r="HPY109" s="548"/>
      <c r="HPZ109" s="547"/>
      <c r="HQA109" s="547"/>
      <c r="HQB109" s="547"/>
      <c r="HQC109" s="547"/>
      <c r="HQD109" s="547"/>
      <c r="HQE109" s="547"/>
      <c r="HQF109" s="547"/>
      <c r="HQG109" s="547"/>
      <c r="HQH109" s="547"/>
      <c r="HQI109" s="547"/>
      <c r="HQJ109" s="547"/>
      <c r="HQK109" s="547"/>
      <c r="HQL109" s="547"/>
      <c r="HQM109" s="547"/>
      <c r="HQN109" s="547"/>
      <c r="HQO109" s="548"/>
      <c r="HQP109" s="547"/>
      <c r="HQQ109" s="547"/>
      <c r="HQR109" s="547"/>
      <c r="HQS109" s="547"/>
      <c r="HQT109" s="547"/>
      <c r="HQU109" s="547"/>
      <c r="HQV109" s="547"/>
      <c r="HQW109" s="547"/>
      <c r="HQX109" s="547"/>
      <c r="HQY109" s="547"/>
      <c r="HQZ109" s="547"/>
      <c r="HRA109" s="547"/>
      <c r="HRB109" s="547"/>
      <c r="HRC109" s="547"/>
      <c r="HRD109" s="547"/>
      <c r="HRE109" s="548"/>
      <c r="HRF109" s="547"/>
      <c r="HRG109" s="547"/>
      <c r="HRH109" s="547"/>
      <c r="HRI109" s="547"/>
      <c r="HRJ109" s="547"/>
      <c r="HRK109" s="547"/>
      <c r="HRL109" s="547"/>
      <c r="HRM109" s="547"/>
      <c r="HRN109" s="547"/>
      <c r="HRO109" s="547"/>
      <c r="HRP109" s="547"/>
      <c r="HRQ109" s="547"/>
      <c r="HRR109" s="547"/>
      <c r="HRS109" s="547"/>
      <c r="HRT109" s="547"/>
      <c r="HRU109" s="548"/>
      <c r="HRV109" s="547"/>
      <c r="HRW109" s="547"/>
      <c r="HRX109" s="547"/>
      <c r="HRY109" s="547"/>
      <c r="HRZ109" s="547"/>
      <c r="HSA109" s="547"/>
      <c r="HSB109" s="547"/>
      <c r="HSC109" s="547"/>
      <c r="HSD109" s="547"/>
      <c r="HSE109" s="547"/>
      <c r="HSF109" s="547"/>
      <c r="HSG109" s="547"/>
      <c r="HSH109" s="547"/>
      <c r="HSI109" s="547"/>
      <c r="HSJ109" s="547"/>
      <c r="HSK109" s="548"/>
      <c r="HSL109" s="547"/>
      <c r="HSM109" s="547"/>
      <c r="HSN109" s="547"/>
      <c r="HSO109" s="547"/>
      <c r="HSP109" s="547"/>
      <c r="HSQ109" s="547"/>
      <c r="HSR109" s="547"/>
      <c r="HSS109" s="547"/>
      <c r="HST109" s="547"/>
      <c r="HSU109" s="547"/>
      <c r="HSV109" s="547"/>
      <c r="HSW109" s="547"/>
      <c r="HSX109" s="547"/>
      <c r="HSY109" s="547"/>
      <c r="HSZ109" s="547"/>
      <c r="HTA109" s="548"/>
      <c r="HTB109" s="547"/>
      <c r="HTC109" s="547"/>
      <c r="HTD109" s="547"/>
      <c r="HTE109" s="547"/>
      <c r="HTF109" s="547"/>
      <c r="HTG109" s="547"/>
      <c r="HTH109" s="547"/>
      <c r="HTI109" s="547"/>
      <c r="HTJ109" s="547"/>
      <c r="HTK109" s="547"/>
      <c r="HTL109" s="547"/>
      <c r="HTM109" s="547"/>
      <c r="HTN109" s="547"/>
      <c r="HTO109" s="547"/>
      <c r="HTP109" s="547"/>
      <c r="HTQ109" s="548"/>
      <c r="HTR109" s="547"/>
      <c r="HTS109" s="547"/>
      <c r="HTT109" s="547"/>
      <c r="HTU109" s="547"/>
      <c r="HTV109" s="547"/>
      <c r="HTW109" s="547"/>
      <c r="HTX109" s="547"/>
      <c r="HTY109" s="547"/>
      <c r="HTZ109" s="547"/>
      <c r="HUA109" s="547"/>
      <c r="HUB109" s="547"/>
      <c r="HUC109" s="547"/>
      <c r="HUD109" s="547"/>
      <c r="HUE109" s="547"/>
      <c r="HUF109" s="547"/>
      <c r="HUG109" s="548"/>
      <c r="HUH109" s="547"/>
      <c r="HUI109" s="547"/>
      <c r="HUJ109" s="547"/>
      <c r="HUK109" s="547"/>
      <c r="HUL109" s="547"/>
      <c r="HUM109" s="547"/>
      <c r="HUN109" s="547"/>
      <c r="HUO109" s="547"/>
      <c r="HUP109" s="547"/>
      <c r="HUQ109" s="547"/>
      <c r="HUR109" s="547"/>
      <c r="HUS109" s="547"/>
      <c r="HUT109" s="547"/>
      <c r="HUU109" s="547"/>
      <c r="HUV109" s="547"/>
      <c r="HUW109" s="548"/>
      <c r="HUX109" s="547"/>
      <c r="HUY109" s="547"/>
      <c r="HUZ109" s="547"/>
      <c r="HVA109" s="547"/>
      <c r="HVB109" s="547"/>
      <c r="HVC109" s="547"/>
      <c r="HVD109" s="547"/>
      <c r="HVE109" s="547"/>
      <c r="HVF109" s="547"/>
      <c r="HVG109" s="547"/>
      <c r="HVH109" s="547"/>
      <c r="HVI109" s="547"/>
      <c r="HVJ109" s="547"/>
      <c r="HVK109" s="547"/>
      <c r="HVL109" s="547"/>
      <c r="HVM109" s="548"/>
      <c r="HVN109" s="547"/>
      <c r="HVO109" s="547"/>
      <c r="HVP109" s="547"/>
      <c r="HVQ109" s="547"/>
      <c r="HVR109" s="547"/>
      <c r="HVS109" s="547"/>
      <c r="HVT109" s="547"/>
      <c r="HVU109" s="547"/>
      <c r="HVV109" s="547"/>
      <c r="HVW109" s="547"/>
      <c r="HVX109" s="547"/>
      <c r="HVY109" s="547"/>
      <c r="HVZ109" s="547"/>
      <c r="HWA109" s="547"/>
      <c r="HWB109" s="547"/>
      <c r="HWC109" s="548"/>
      <c r="HWD109" s="547"/>
      <c r="HWE109" s="547"/>
      <c r="HWF109" s="547"/>
      <c r="HWG109" s="547"/>
      <c r="HWH109" s="547"/>
      <c r="HWI109" s="547"/>
      <c r="HWJ109" s="547"/>
      <c r="HWK109" s="547"/>
      <c r="HWL109" s="547"/>
      <c r="HWM109" s="547"/>
      <c r="HWN109" s="547"/>
      <c r="HWO109" s="547"/>
      <c r="HWP109" s="547"/>
      <c r="HWQ109" s="547"/>
      <c r="HWR109" s="547"/>
      <c r="HWS109" s="548"/>
      <c r="HWT109" s="547"/>
      <c r="HWU109" s="547"/>
      <c r="HWV109" s="547"/>
      <c r="HWW109" s="547"/>
      <c r="HWX109" s="547"/>
      <c r="HWY109" s="547"/>
      <c r="HWZ109" s="547"/>
      <c r="HXA109" s="547"/>
      <c r="HXB109" s="547"/>
      <c r="HXC109" s="547"/>
      <c r="HXD109" s="547"/>
      <c r="HXE109" s="547"/>
      <c r="HXF109" s="547"/>
      <c r="HXG109" s="547"/>
      <c r="HXH109" s="547"/>
      <c r="HXI109" s="548"/>
      <c r="HXJ109" s="547"/>
      <c r="HXK109" s="547"/>
      <c r="HXL109" s="547"/>
      <c r="HXM109" s="547"/>
      <c r="HXN109" s="547"/>
      <c r="HXO109" s="547"/>
      <c r="HXP109" s="547"/>
      <c r="HXQ109" s="547"/>
      <c r="HXR109" s="547"/>
      <c r="HXS109" s="547"/>
      <c r="HXT109" s="547"/>
      <c r="HXU109" s="547"/>
      <c r="HXV109" s="547"/>
      <c r="HXW109" s="547"/>
      <c r="HXX109" s="547"/>
      <c r="HXY109" s="548"/>
      <c r="HXZ109" s="547"/>
      <c r="HYA109" s="547"/>
      <c r="HYB109" s="547"/>
      <c r="HYC109" s="547"/>
      <c r="HYD109" s="547"/>
      <c r="HYE109" s="547"/>
      <c r="HYF109" s="547"/>
      <c r="HYG109" s="547"/>
      <c r="HYH109" s="547"/>
      <c r="HYI109" s="547"/>
      <c r="HYJ109" s="547"/>
      <c r="HYK109" s="547"/>
      <c r="HYL109" s="547"/>
      <c r="HYM109" s="547"/>
      <c r="HYN109" s="547"/>
      <c r="HYO109" s="548"/>
      <c r="HYP109" s="547"/>
      <c r="HYQ109" s="547"/>
      <c r="HYR109" s="547"/>
      <c r="HYS109" s="547"/>
      <c r="HYT109" s="547"/>
      <c r="HYU109" s="547"/>
      <c r="HYV109" s="547"/>
      <c r="HYW109" s="547"/>
      <c r="HYX109" s="547"/>
      <c r="HYY109" s="547"/>
      <c r="HYZ109" s="547"/>
      <c r="HZA109" s="547"/>
      <c r="HZB109" s="547"/>
      <c r="HZC109" s="547"/>
      <c r="HZD109" s="547"/>
      <c r="HZE109" s="548"/>
      <c r="HZF109" s="547"/>
      <c r="HZG109" s="547"/>
      <c r="HZH109" s="547"/>
      <c r="HZI109" s="547"/>
      <c r="HZJ109" s="547"/>
      <c r="HZK109" s="547"/>
      <c r="HZL109" s="547"/>
      <c r="HZM109" s="547"/>
      <c r="HZN109" s="547"/>
      <c r="HZO109" s="547"/>
      <c r="HZP109" s="547"/>
      <c r="HZQ109" s="547"/>
      <c r="HZR109" s="547"/>
      <c r="HZS109" s="547"/>
      <c r="HZT109" s="547"/>
      <c r="HZU109" s="548"/>
      <c r="HZV109" s="547"/>
      <c r="HZW109" s="547"/>
      <c r="HZX109" s="547"/>
      <c r="HZY109" s="547"/>
      <c r="HZZ109" s="547"/>
      <c r="IAA109" s="547"/>
      <c r="IAB109" s="547"/>
      <c r="IAC109" s="547"/>
      <c r="IAD109" s="547"/>
      <c r="IAE109" s="547"/>
      <c r="IAF109" s="547"/>
      <c r="IAG109" s="547"/>
      <c r="IAH109" s="547"/>
      <c r="IAI109" s="547"/>
      <c r="IAJ109" s="547"/>
      <c r="IAK109" s="548"/>
      <c r="IAL109" s="547"/>
      <c r="IAM109" s="547"/>
      <c r="IAN109" s="547"/>
      <c r="IAO109" s="547"/>
      <c r="IAP109" s="547"/>
      <c r="IAQ109" s="547"/>
      <c r="IAR109" s="547"/>
      <c r="IAS109" s="547"/>
      <c r="IAT109" s="547"/>
      <c r="IAU109" s="547"/>
      <c r="IAV109" s="547"/>
      <c r="IAW109" s="547"/>
      <c r="IAX109" s="547"/>
      <c r="IAY109" s="547"/>
      <c r="IAZ109" s="547"/>
      <c r="IBA109" s="548"/>
      <c r="IBB109" s="547"/>
      <c r="IBC109" s="547"/>
      <c r="IBD109" s="547"/>
      <c r="IBE109" s="547"/>
      <c r="IBF109" s="547"/>
      <c r="IBG109" s="547"/>
      <c r="IBH109" s="547"/>
      <c r="IBI109" s="547"/>
      <c r="IBJ109" s="547"/>
      <c r="IBK109" s="547"/>
      <c r="IBL109" s="547"/>
      <c r="IBM109" s="547"/>
      <c r="IBN109" s="547"/>
      <c r="IBO109" s="547"/>
      <c r="IBP109" s="547"/>
      <c r="IBQ109" s="548"/>
      <c r="IBR109" s="547"/>
      <c r="IBS109" s="547"/>
      <c r="IBT109" s="547"/>
      <c r="IBU109" s="547"/>
      <c r="IBV109" s="547"/>
      <c r="IBW109" s="547"/>
      <c r="IBX109" s="547"/>
      <c r="IBY109" s="547"/>
      <c r="IBZ109" s="547"/>
      <c r="ICA109" s="547"/>
      <c r="ICB109" s="547"/>
      <c r="ICC109" s="547"/>
      <c r="ICD109" s="547"/>
      <c r="ICE109" s="547"/>
      <c r="ICF109" s="547"/>
      <c r="ICG109" s="548"/>
      <c r="ICH109" s="547"/>
      <c r="ICI109" s="547"/>
      <c r="ICJ109" s="547"/>
      <c r="ICK109" s="547"/>
      <c r="ICL109" s="547"/>
      <c r="ICM109" s="547"/>
      <c r="ICN109" s="547"/>
      <c r="ICO109" s="547"/>
      <c r="ICP109" s="547"/>
      <c r="ICQ109" s="547"/>
      <c r="ICR109" s="547"/>
      <c r="ICS109" s="547"/>
      <c r="ICT109" s="547"/>
      <c r="ICU109" s="547"/>
      <c r="ICV109" s="547"/>
      <c r="ICW109" s="548"/>
      <c r="ICX109" s="547"/>
      <c r="ICY109" s="547"/>
      <c r="ICZ109" s="547"/>
      <c r="IDA109" s="547"/>
      <c r="IDB109" s="547"/>
      <c r="IDC109" s="547"/>
      <c r="IDD109" s="547"/>
      <c r="IDE109" s="547"/>
      <c r="IDF109" s="547"/>
      <c r="IDG109" s="547"/>
      <c r="IDH109" s="547"/>
      <c r="IDI109" s="547"/>
      <c r="IDJ109" s="547"/>
      <c r="IDK109" s="547"/>
      <c r="IDL109" s="547"/>
      <c r="IDM109" s="548"/>
      <c r="IDN109" s="547"/>
      <c r="IDO109" s="547"/>
      <c r="IDP109" s="547"/>
      <c r="IDQ109" s="547"/>
      <c r="IDR109" s="547"/>
      <c r="IDS109" s="547"/>
      <c r="IDT109" s="547"/>
      <c r="IDU109" s="547"/>
      <c r="IDV109" s="547"/>
      <c r="IDW109" s="547"/>
      <c r="IDX109" s="547"/>
      <c r="IDY109" s="547"/>
      <c r="IDZ109" s="547"/>
      <c r="IEA109" s="547"/>
      <c r="IEB109" s="547"/>
      <c r="IEC109" s="548"/>
      <c r="IED109" s="547"/>
      <c r="IEE109" s="547"/>
      <c r="IEF109" s="547"/>
      <c r="IEG109" s="547"/>
      <c r="IEH109" s="547"/>
      <c r="IEI109" s="547"/>
      <c r="IEJ109" s="547"/>
      <c r="IEK109" s="547"/>
      <c r="IEL109" s="547"/>
      <c r="IEM109" s="547"/>
      <c r="IEN109" s="547"/>
      <c r="IEO109" s="547"/>
      <c r="IEP109" s="547"/>
      <c r="IEQ109" s="547"/>
      <c r="IER109" s="547"/>
      <c r="IES109" s="548"/>
      <c r="IET109" s="547"/>
      <c r="IEU109" s="547"/>
      <c r="IEV109" s="547"/>
      <c r="IEW109" s="547"/>
      <c r="IEX109" s="547"/>
      <c r="IEY109" s="547"/>
      <c r="IEZ109" s="547"/>
      <c r="IFA109" s="547"/>
      <c r="IFB109" s="547"/>
      <c r="IFC109" s="547"/>
      <c r="IFD109" s="547"/>
      <c r="IFE109" s="547"/>
      <c r="IFF109" s="547"/>
      <c r="IFG109" s="547"/>
      <c r="IFH109" s="547"/>
      <c r="IFI109" s="548"/>
      <c r="IFJ109" s="547"/>
      <c r="IFK109" s="547"/>
      <c r="IFL109" s="547"/>
      <c r="IFM109" s="547"/>
      <c r="IFN109" s="547"/>
      <c r="IFO109" s="547"/>
      <c r="IFP109" s="547"/>
      <c r="IFQ109" s="547"/>
      <c r="IFR109" s="547"/>
      <c r="IFS109" s="547"/>
      <c r="IFT109" s="547"/>
      <c r="IFU109" s="547"/>
      <c r="IFV109" s="547"/>
      <c r="IFW109" s="547"/>
      <c r="IFX109" s="547"/>
      <c r="IFY109" s="548"/>
      <c r="IFZ109" s="547"/>
      <c r="IGA109" s="547"/>
      <c r="IGB109" s="547"/>
      <c r="IGC109" s="547"/>
      <c r="IGD109" s="547"/>
      <c r="IGE109" s="547"/>
      <c r="IGF109" s="547"/>
      <c r="IGG109" s="547"/>
      <c r="IGH109" s="547"/>
      <c r="IGI109" s="547"/>
      <c r="IGJ109" s="547"/>
      <c r="IGK109" s="547"/>
      <c r="IGL109" s="547"/>
      <c r="IGM109" s="547"/>
      <c r="IGN109" s="547"/>
      <c r="IGO109" s="548"/>
      <c r="IGP109" s="547"/>
      <c r="IGQ109" s="547"/>
      <c r="IGR109" s="547"/>
      <c r="IGS109" s="547"/>
      <c r="IGT109" s="547"/>
      <c r="IGU109" s="547"/>
      <c r="IGV109" s="547"/>
      <c r="IGW109" s="547"/>
      <c r="IGX109" s="547"/>
      <c r="IGY109" s="547"/>
      <c r="IGZ109" s="547"/>
      <c r="IHA109" s="547"/>
      <c r="IHB109" s="547"/>
      <c r="IHC109" s="547"/>
      <c r="IHD109" s="547"/>
      <c r="IHE109" s="548"/>
      <c r="IHF109" s="547"/>
      <c r="IHG109" s="547"/>
      <c r="IHH109" s="547"/>
      <c r="IHI109" s="547"/>
      <c r="IHJ109" s="547"/>
      <c r="IHK109" s="547"/>
      <c r="IHL109" s="547"/>
      <c r="IHM109" s="547"/>
      <c r="IHN109" s="547"/>
      <c r="IHO109" s="547"/>
      <c r="IHP109" s="547"/>
      <c r="IHQ109" s="547"/>
      <c r="IHR109" s="547"/>
      <c r="IHS109" s="547"/>
      <c r="IHT109" s="547"/>
      <c r="IHU109" s="548"/>
      <c r="IHV109" s="547"/>
      <c r="IHW109" s="547"/>
      <c r="IHX109" s="547"/>
      <c r="IHY109" s="547"/>
      <c r="IHZ109" s="547"/>
      <c r="IIA109" s="547"/>
      <c r="IIB109" s="547"/>
      <c r="IIC109" s="547"/>
      <c r="IID109" s="547"/>
      <c r="IIE109" s="547"/>
      <c r="IIF109" s="547"/>
      <c r="IIG109" s="547"/>
      <c r="IIH109" s="547"/>
      <c r="III109" s="547"/>
      <c r="IIJ109" s="547"/>
      <c r="IIK109" s="548"/>
      <c r="IIL109" s="547"/>
      <c r="IIM109" s="547"/>
      <c r="IIN109" s="547"/>
      <c r="IIO109" s="547"/>
      <c r="IIP109" s="547"/>
      <c r="IIQ109" s="547"/>
      <c r="IIR109" s="547"/>
      <c r="IIS109" s="547"/>
      <c r="IIT109" s="547"/>
      <c r="IIU109" s="547"/>
      <c r="IIV109" s="547"/>
      <c r="IIW109" s="547"/>
      <c r="IIX109" s="547"/>
      <c r="IIY109" s="547"/>
      <c r="IIZ109" s="547"/>
      <c r="IJA109" s="548"/>
      <c r="IJB109" s="547"/>
      <c r="IJC109" s="547"/>
      <c r="IJD109" s="547"/>
      <c r="IJE109" s="547"/>
      <c r="IJF109" s="547"/>
      <c r="IJG109" s="547"/>
      <c r="IJH109" s="547"/>
      <c r="IJI109" s="547"/>
      <c r="IJJ109" s="547"/>
      <c r="IJK109" s="547"/>
      <c r="IJL109" s="547"/>
      <c r="IJM109" s="547"/>
      <c r="IJN109" s="547"/>
      <c r="IJO109" s="547"/>
      <c r="IJP109" s="547"/>
      <c r="IJQ109" s="548"/>
      <c r="IJR109" s="547"/>
      <c r="IJS109" s="547"/>
      <c r="IJT109" s="547"/>
      <c r="IJU109" s="547"/>
      <c r="IJV109" s="547"/>
      <c r="IJW109" s="547"/>
      <c r="IJX109" s="547"/>
      <c r="IJY109" s="547"/>
      <c r="IJZ109" s="547"/>
      <c r="IKA109" s="547"/>
      <c r="IKB109" s="547"/>
      <c r="IKC109" s="547"/>
      <c r="IKD109" s="547"/>
      <c r="IKE109" s="547"/>
      <c r="IKF109" s="547"/>
      <c r="IKG109" s="548"/>
      <c r="IKH109" s="547"/>
      <c r="IKI109" s="547"/>
      <c r="IKJ109" s="547"/>
      <c r="IKK109" s="547"/>
      <c r="IKL109" s="547"/>
      <c r="IKM109" s="547"/>
      <c r="IKN109" s="547"/>
      <c r="IKO109" s="547"/>
      <c r="IKP109" s="547"/>
      <c r="IKQ109" s="547"/>
      <c r="IKR109" s="547"/>
      <c r="IKS109" s="547"/>
      <c r="IKT109" s="547"/>
      <c r="IKU109" s="547"/>
      <c r="IKV109" s="547"/>
      <c r="IKW109" s="548"/>
      <c r="IKX109" s="547"/>
      <c r="IKY109" s="547"/>
      <c r="IKZ109" s="547"/>
      <c r="ILA109" s="547"/>
      <c r="ILB109" s="547"/>
      <c r="ILC109" s="547"/>
      <c r="ILD109" s="547"/>
      <c r="ILE109" s="547"/>
      <c r="ILF109" s="547"/>
      <c r="ILG109" s="547"/>
      <c r="ILH109" s="547"/>
      <c r="ILI109" s="547"/>
      <c r="ILJ109" s="547"/>
      <c r="ILK109" s="547"/>
      <c r="ILL109" s="547"/>
      <c r="ILM109" s="548"/>
      <c r="ILN109" s="547"/>
      <c r="ILO109" s="547"/>
      <c r="ILP109" s="547"/>
      <c r="ILQ109" s="547"/>
      <c r="ILR109" s="547"/>
      <c r="ILS109" s="547"/>
      <c r="ILT109" s="547"/>
      <c r="ILU109" s="547"/>
      <c r="ILV109" s="547"/>
      <c r="ILW109" s="547"/>
      <c r="ILX109" s="547"/>
      <c r="ILY109" s="547"/>
      <c r="ILZ109" s="547"/>
      <c r="IMA109" s="547"/>
      <c r="IMB109" s="547"/>
      <c r="IMC109" s="548"/>
      <c r="IMD109" s="547"/>
      <c r="IME109" s="547"/>
      <c r="IMF109" s="547"/>
      <c r="IMG109" s="547"/>
      <c r="IMH109" s="547"/>
      <c r="IMI109" s="547"/>
      <c r="IMJ109" s="547"/>
      <c r="IMK109" s="547"/>
      <c r="IML109" s="547"/>
      <c r="IMM109" s="547"/>
      <c r="IMN109" s="547"/>
      <c r="IMO109" s="547"/>
      <c r="IMP109" s="547"/>
      <c r="IMQ109" s="547"/>
      <c r="IMR109" s="547"/>
      <c r="IMS109" s="548"/>
      <c r="IMT109" s="547"/>
      <c r="IMU109" s="547"/>
      <c r="IMV109" s="547"/>
      <c r="IMW109" s="547"/>
      <c r="IMX109" s="547"/>
      <c r="IMY109" s="547"/>
      <c r="IMZ109" s="547"/>
      <c r="INA109" s="547"/>
      <c r="INB109" s="547"/>
      <c r="INC109" s="547"/>
      <c r="IND109" s="547"/>
      <c r="INE109" s="547"/>
      <c r="INF109" s="547"/>
      <c r="ING109" s="547"/>
      <c r="INH109" s="547"/>
      <c r="INI109" s="548"/>
      <c r="INJ109" s="547"/>
      <c r="INK109" s="547"/>
      <c r="INL109" s="547"/>
      <c r="INM109" s="547"/>
      <c r="INN109" s="547"/>
      <c r="INO109" s="547"/>
      <c r="INP109" s="547"/>
      <c r="INQ109" s="547"/>
      <c r="INR109" s="547"/>
      <c r="INS109" s="547"/>
      <c r="INT109" s="547"/>
      <c r="INU109" s="547"/>
      <c r="INV109" s="547"/>
      <c r="INW109" s="547"/>
      <c r="INX109" s="547"/>
      <c r="INY109" s="548"/>
      <c r="INZ109" s="547"/>
      <c r="IOA109" s="547"/>
      <c r="IOB109" s="547"/>
      <c r="IOC109" s="547"/>
      <c r="IOD109" s="547"/>
      <c r="IOE109" s="547"/>
      <c r="IOF109" s="547"/>
      <c r="IOG109" s="547"/>
      <c r="IOH109" s="547"/>
      <c r="IOI109" s="547"/>
      <c r="IOJ109" s="547"/>
      <c r="IOK109" s="547"/>
      <c r="IOL109" s="547"/>
      <c r="IOM109" s="547"/>
      <c r="ION109" s="547"/>
      <c r="IOO109" s="548"/>
      <c r="IOP109" s="547"/>
      <c r="IOQ109" s="547"/>
      <c r="IOR109" s="547"/>
      <c r="IOS109" s="547"/>
      <c r="IOT109" s="547"/>
      <c r="IOU109" s="547"/>
      <c r="IOV109" s="547"/>
      <c r="IOW109" s="547"/>
      <c r="IOX109" s="547"/>
      <c r="IOY109" s="547"/>
      <c r="IOZ109" s="547"/>
      <c r="IPA109" s="547"/>
      <c r="IPB109" s="547"/>
      <c r="IPC109" s="547"/>
      <c r="IPD109" s="547"/>
      <c r="IPE109" s="548"/>
      <c r="IPF109" s="547"/>
      <c r="IPG109" s="547"/>
      <c r="IPH109" s="547"/>
      <c r="IPI109" s="547"/>
      <c r="IPJ109" s="547"/>
      <c r="IPK109" s="547"/>
      <c r="IPL109" s="547"/>
      <c r="IPM109" s="547"/>
      <c r="IPN109" s="547"/>
      <c r="IPO109" s="547"/>
      <c r="IPP109" s="547"/>
      <c r="IPQ109" s="547"/>
      <c r="IPR109" s="547"/>
      <c r="IPS109" s="547"/>
      <c r="IPT109" s="547"/>
      <c r="IPU109" s="548"/>
      <c r="IPV109" s="547"/>
      <c r="IPW109" s="547"/>
      <c r="IPX109" s="547"/>
      <c r="IPY109" s="547"/>
      <c r="IPZ109" s="547"/>
      <c r="IQA109" s="547"/>
      <c r="IQB109" s="547"/>
      <c r="IQC109" s="547"/>
      <c r="IQD109" s="547"/>
      <c r="IQE109" s="547"/>
      <c r="IQF109" s="547"/>
      <c r="IQG109" s="547"/>
      <c r="IQH109" s="547"/>
      <c r="IQI109" s="547"/>
      <c r="IQJ109" s="547"/>
      <c r="IQK109" s="548"/>
      <c r="IQL109" s="547"/>
      <c r="IQM109" s="547"/>
      <c r="IQN109" s="547"/>
      <c r="IQO109" s="547"/>
      <c r="IQP109" s="547"/>
      <c r="IQQ109" s="547"/>
      <c r="IQR109" s="547"/>
      <c r="IQS109" s="547"/>
      <c r="IQT109" s="547"/>
      <c r="IQU109" s="547"/>
      <c r="IQV109" s="547"/>
      <c r="IQW109" s="547"/>
      <c r="IQX109" s="547"/>
      <c r="IQY109" s="547"/>
      <c r="IQZ109" s="547"/>
      <c r="IRA109" s="548"/>
      <c r="IRB109" s="547"/>
      <c r="IRC109" s="547"/>
      <c r="IRD109" s="547"/>
      <c r="IRE109" s="547"/>
      <c r="IRF109" s="547"/>
      <c r="IRG109" s="547"/>
      <c r="IRH109" s="547"/>
      <c r="IRI109" s="547"/>
      <c r="IRJ109" s="547"/>
      <c r="IRK109" s="547"/>
      <c r="IRL109" s="547"/>
      <c r="IRM109" s="547"/>
      <c r="IRN109" s="547"/>
      <c r="IRO109" s="547"/>
      <c r="IRP109" s="547"/>
      <c r="IRQ109" s="548"/>
      <c r="IRR109" s="547"/>
      <c r="IRS109" s="547"/>
      <c r="IRT109" s="547"/>
      <c r="IRU109" s="547"/>
      <c r="IRV109" s="547"/>
      <c r="IRW109" s="547"/>
      <c r="IRX109" s="547"/>
      <c r="IRY109" s="547"/>
      <c r="IRZ109" s="547"/>
      <c r="ISA109" s="547"/>
      <c r="ISB109" s="547"/>
      <c r="ISC109" s="547"/>
      <c r="ISD109" s="547"/>
      <c r="ISE109" s="547"/>
      <c r="ISF109" s="547"/>
      <c r="ISG109" s="548"/>
      <c r="ISH109" s="547"/>
      <c r="ISI109" s="547"/>
      <c r="ISJ109" s="547"/>
      <c r="ISK109" s="547"/>
      <c r="ISL109" s="547"/>
      <c r="ISM109" s="547"/>
      <c r="ISN109" s="547"/>
      <c r="ISO109" s="547"/>
      <c r="ISP109" s="547"/>
      <c r="ISQ109" s="547"/>
      <c r="ISR109" s="547"/>
      <c r="ISS109" s="547"/>
      <c r="IST109" s="547"/>
      <c r="ISU109" s="547"/>
      <c r="ISV109" s="547"/>
      <c r="ISW109" s="548"/>
      <c r="ISX109" s="547"/>
      <c r="ISY109" s="547"/>
      <c r="ISZ109" s="547"/>
      <c r="ITA109" s="547"/>
      <c r="ITB109" s="547"/>
      <c r="ITC109" s="547"/>
      <c r="ITD109" s="547"/>
      <c r="ITE109" s="547"/>
      <c r="ITF109" s="547"/>
      <c r="ITG109" s="547"/>
      <c r="ITH109" s="547"/>
      <c r="ITI109" s="547"/>
      <c r="ITJ109" s="547"/>
      <c r="ITK109" s="547"/>
      <c r="ITL109" s="547"/>
      <c r="ITM109" s="548"/>
      <c r="ITN109" s="547"/>
      <c r="ITO109" s="547"/>
      <c r="ITP109" s="547"/>
      <c r="ITQ109" s="547"/>
      <c r="ITR109" s="547"/>
      <c r="ITS109" s="547"/>
      <c r="ITT109" s="547"/>
      <c r="ITU109" s="547"/>
      <c r="ITV109" s="547"/>
      <c r="ITW109" s="547"/>
      <c r="ITX109" s="547"/>
      <c r="ITY109" s="547"/>
      <c r="ITZ109" s="547"/>
      <c r="IUA109" s="547"/>
      <c r="IUB109" s="547"/>
      <c r="IUC109" s="548"/>
      <c r="IUD109" s="547"/>
      <c r="IUE109" s="547"/>
      <c r="IUF109" s="547"/>
      <c r="IUG109" s="547"/>
      <c r="IUH109" s="547"/>
      <c r="IUI109" s="547"/>
      <c r="IUJ109" s="547"/>
      <c r="IUK109" s="547"/>
      <c r="IUL109" s="547"/>
      <c r="IUM109" s="547"/>
      <c r="IUN109" s="547"/>
      <c r="IUO109" s="547"/>
      <c r="IUP109" s="547"/>
      <c r="IUQ109" s="547"/>
      <c r="IUR109" s="547"/>
      <c r="IUS109" s="548"/>
      <c r="IUT109" s="547"/>
      <c r="IUU109" s="547"/>
      <c r="IUV109" s="547"/>
      <c r="IUW109" s="547"/>
      <c r="IUX109" s="547"/>
      <c r="IUY109" s="547"/>
      <c r="IUZ109" s="547"/>
      <c r="IVA109" s="547"/>
      <c r="IVB109" s="547"/>
      <c r="IVC109" s="547"/>
      <c r="IVD109" s="547"/>
      <c r="IVE109" s="547"/>
      <c r="IVF109" s="547"/>
      <c r="IVG109" s="547"/>
      <c r="IVH109" s="547"/>
      <c r="IVI109" s="548"/>
      <c r="IVJ109" s="547"/>
      <c r="IVK109" s="547"/>
      <c r="IVL109" s="547"/>
      <c r="IVM109" s="547"/>
      <c r="IVN109" s="547"/>
      <c r="IVO109" s="547"/>
      <c r="IVP109" s="547"/>
      <c r="IVQ109" s="547"/>
      <c r="IVR109" s="547"/>
      <c r="IVS109" s="547"/>
      <c r="IVT109" s="547"/>
      <c r="IVU109" s="547"/>
      <c r="IVV109" s="547"/>
      <c r="IVW109" s="547"/>
      <c r="IVX109" s="547"/>
      <c r="IVY109" s="548"/>
      <c r="IVZ109" s="547"/>
      <c r="IWA109" s="547"/>
      <c r="IWB109" s="547"/>
      <c r="IWC109" s="547"/>
      <c r="IWD109" s="547"/>
      <c r="IWE109" s="547"/>
      <c r="IWF109" s="547"/>
      <c r="IWG109" s="547"/>
      <c r="IWH109" s="547"/>
      <c r="IWI109" s="547"/>
      <c r="IWJ109" s="547"/>
      <c r="IWK109" s="547"/>
      <c r="IWL109" s="547"/>
      <c r="IWM109" s="547"/>
      <c r="IWN109" s="547"/>
      <c r="IWO109" s="548"/>
      <c r="IWP109" s="547"/>
      <c r="IWQ109" s="547"/>
      <c r="IWR109" s="547"/>
      <c r="IWS109" s="547"/>
      <c r="IWT109" s="547"/>
      <c r="IWU109" s="547"/>
      <c r="IWV109" s="547"/>
      <c r="IWW109" s="547"/>
      <c r="IWX109" s="547"/>
      <c r="IWY109" s="547"/>
      <c r="IWZ109" s="547"/>
      <c r="IXA109" s="547"/>
      <c r="IXB109" s="547"/>
      <c r="IXC109" s="547"/>
      <c r="IXD109" s="547"/>
      <c r="IXE109" s="548"/>
      <c r="IXF109" s="547"/>
      <c r="IXG109" s="547"/>
      <c r="IXH109" s="547"/>
      <c r="IXI109" s="547"/>
      <c r="IXJ109" s="547"/>
      <c r="IXK109" s="547"/>
      <c r="IXL109" s="547"/>
      <c r="IXM109" s="547"/>
      <c r="IXN109" s="547"/>
      <c r="IXO109" s="547"/>
      <c r="IXP109" s="547"/>
      <c r="IXQ109" s="547"/>
      <c r="IXR109" s="547"/>
      <c r="IXS109" s="547"/>
      <c r="IXT109" s="547"/>
      <c r="IXU109" s="548"/>
      <c r="IXV109" s="547"/>
      <c r="IXW109" s="547"/>
      <c r="IXX109" s="547"/>
      <c r="IXY109" s="547"/>
      <c r="IXZ109" s="547"/>
      <c r="IYA109" s="547"/>
      <c r="IYB109" s="547"/>
      <c r="IYC109" s="547"/>
      <c r="IYD109" s="547"/>
      <c r="IYE109" s="547"/>
      <c r="IYF109" s="547"/>
      <c r="IYG109" s="547"/>
      <c r="IYH109" s="547"/>
      <c r="IYI109" s="547"/>
      <c r="IYJ109" s="547"/>
      <c r="IYK109" s="548"/>
      <c r="IYL109" s="547"/>
      <c r="IYM109" s="547"/>
      <c r="IYN109" s="547"/>
      <c r="IYO109" s="547"/>
      <c r="IYP109" s="547"/>
      <c r="IYQ109" s="547"/>
      <c r="IYR109" s="547"/>
      <c r="IYS109" s="547"/>
      <c r="IYT109" s="547"/>
      <c r="IYU109" s="547"/>
      <c r="IYV109" s="547"/>
      <c r="IYW109" s="547"/>
      <c r="IYX109" s="547"/>
      <c r="IYY109" s="547"/>
      <c r="IYZ109" s="547"/>
      <c r="IZA109" s="548"/>
      <c r="IZB109" s="547"/>
      <c r="IZC109" s="547"/>
      <c r="IZD109" s="547"/>
      <c r="IZE109" s="547"/>
      <c r="IZF109" s="547"/>
      <c r="IZG109" s="547"/>
      <c r="IZH109" s="547"/>
      <c r="IZI109" s="547"/>
      <c r="IZJ109" s="547"/>
      <c r="IZK109" s="547"/>
      <c r="IZL109" s="547"/>
      <c r="IZM109" s="547"/>
      <c r="IZN109" s="547"/>
      <c r="IZO109" s="547"/>
      <c r="IZP109" s="547"/>
      <c r="IZQ109" s="548"/>
      <c r="IZR109" s="547"/>
      <c r="IZS109" s="547"/>
      <c r="IZT109" s="547"/>
      <c r="IZU109" s="547"/>
      <c r="IZV109" s="547"/>
      <c r="IZW109" s="547"/>
      <c r="IZX109" s="547"/>
      <c r="IZY109" s="547"/>
      <c r="IZZ109" s="547"/>
      <c r="JAA109" s="547"/>
      <c r="JAB109" s="547"/>
      <c r="JAC109" s="547"/>
      <c r="JAD109" s="547"/>
      <c r="JAE109" s="547"/>
      <c r="JAF109" s="547"/>
      <c r="JAG109" s="548"/>
      <c r="JAH109" s="547"/>
      <c r="JAI109" s="547"/>
      <c r="JAJ109" s="547"/>
      <c r="JAK109" s="547"/>
      <c r="JAL109" s="547"/>
      <c r="JAM109" s="547"/>
      <c r="JAN109" s="547"/>
      <c r="JAO109" s="547"/>
      <c r="JAP109" s="547"/>
      <c r="JAQ109" s="547"/>
      <c r="JAR109" s="547"/>
      <c r="JAS109" s="547"/>
      <c r="JAT109" s="547"/>
      <c r="JAU109" s="547"/>
      <c r="JAV109" s="547"/>
      <c r="JAW109" s="548"/>
      <c r="JAX109" s="547"/>
      <c r="JAY109" s="547"/>
      <c r="JAZ109" s="547"/>
      <c r="JBA109" s="547"/>
      <c r="JBB109" s="547"/>
      <c r="JBC109" s="547"/>
      <c r="JBD109" s="547"/>
      <c r="JBE109" s="547"/>
      <c r="JBF109" s="547"/>
      <c r="JBG109" s="547"/>
      <c r="JBH109" s="547"/>
      <c r="JBI109" s="547"/>
      <c r="JBJ109" s="547"/>
      <c r="JBK109" s="547"/>
      <c r="JBL109" s="547"/>
      <c r="JBM109" s="548"/>
      <c r="JBN109" s="547"/>
      <c r="JBO109" s="547"/>
      <c r="JBP109" s="547"/>
      <c r="JBQ109" s="547"/>
      <c r="JBR109" s="547"/>
      <c r="JBS109" s="547"/>
      <c r="JBT109" s="547"/>
      <c r="JBU109" s="547"/>
      <c r="JBV109" s="547"/>
      <c r="JBW109" s="547"/>
      <c r="JBX109" s="547"/>
      <c r="JBY109" s="547"/>
      <c r="JBZ109" s="547"/>
      <c r="JCA109" s="547"/>
      <c r="JCB109" s="547"/>
      <c r="JCC109" s="548"/>
      <c r="JCD109" s="547"/>
      <c r="JCE109" s="547"/>
      <c r="JCF109" s="547"/>
      <c r="JCG109" s="547"/>
      <c r="JCH109" s="547"/>
      <c r="JCI109" s="547"/>
      <c r="JCJ109" s="547"/>
      <c r="JCK109" s="547"/>
      <c r="JCL109" s="547"/>
      <c r="JCM109" s="547"/>
      <c r="JCN109" s="547"/>
      <c r="JCO109" s="547"/>
      <c r="JCP109" s="547"/>
      <c r="JCQ109" s="547"/>
      <c r="JCR109" s="547"/>
      <c r="JCS109" s="548"/>
      <c r="JCT109" s="547"/>
      <c r="JCU109" s="547"/>
      <c r="JCV109" s="547"/>
      <c r="JCW109" s="547"/>
      <c r="JCX109" s="547"/>
      <c r="JCY109" s="547"/>
      <c r="JCZ109" s="547"/>
      <c r="JDA109" s="547"/>
      <c r="JDB109" s="547"/>
      <c r="JDC109" s="547"/>
      <c r="JDD109" s="547"/>
      <c r="JDE109" s="547"/>
      <c r="JDF109" s="547"/>
      <c r="JDG109" s="547"/>
      <c r="JDH109" s="547"/>
      <c r="JDI109" s="548"/>
      <c r="JDJ109" s="547"/>
      <c r="JDK109" s="547"/>
      <c r="JDL109" s="547"/>
      <c r="JDM109" s="547"/>
      <c r="JDN109" s="547"/>
      <c r="JDO109" s="547"/>
      <c r="JDP109" s="547"/>
      <c r="JDQ109" s="547"/>
      <c r="JDR109" s="547"/>
      <c r="JDS109" s="547"/>
      <c r="JDT109" s="547"/>
      <c r="JDU109" s="547"/>
      <c r="JDV109" s="547"/>
      <c r="JDW109" s="547"/>
      <c r="JDX109" s="547"/>
      <c r="JDY109" s="548"/>
      <c r="JDZ109" s="547"/>
      <c r="JEA109" s="547"/>
      <c r="JEB109" s="547"/>
      <c r="JEC109" s="547"/>
      <c r="JED109" s="547"/>
      <c r="JEE109" s="547"/>
      <c r="JEF109" s="547"/>
      <c r="JEG109" s="547"/>
      <c r="JEH109" s="547"/>
      <c r="JEI109" s="547"/>
      <c r="JEJ109" s="547"/>
      <c r="JEK109" s="547"/>
      <c r="JEL109" s="547"/>
      <c r="JEM109" s="547"/>
      <c r="JEN109" s="547"/>
      <c r="JEO109" s="548"/>
      <c r="JEP109" s="547"/>
      <c r="JEQ109" s="547"/>
      <c r="JER109" s="547"/>
      <c r="JES109" s="547"/>
      <c r="JET109" s="547"/>
      <c r="JEU109" s="547"/>
      <c r="JEV109" s="547"/>
      <c r="JEW109" s="547"/>
      <c r="JEX109" s="547"/>
      <c r="JEY109" s="547"/>
      <c r="JEZ109" s="547"/>
      <c r="JFA109" s="547"/>
      <c r="JFB109" s="547"/>
      <c r="JFC109" s="547"/>
      <c r="JFD109" s="547"/>
      <c r="JFE109" s="548"/>
      <c r="JFF109" s="547"/>
      <c r="JFG109" s="547"/>
      <c r="JFH109" s="547"/>
      <c r="JFI109" s="547"/>
      <c r="JFJ109" s="547"/>
      <c r="JFK109" s="547"/>
      <c r="JFL109" s="547"/>
      <c r="JFM109" s="547"/>
      <c r="JFN109" s="547"/>
      <c r="JFO109" s="547"/>
      <c r="JFP109" s="547"/>
      <c r="JFQ109" s="547"/>
      <c r="JFR109" s="547"/>
      <c r="JFS109" s="547"/>
      <c r="JFT109" s="547"/>
      <c r="JFU109" s="548"/>
      <c r="JFV109" s="547"/>
      <c r="JFW109" s="547"/>
      <c r="JFX109" s="547"/>
      <c r="JFY109" s="547"/>
      <c r="JFZ109" s="547"/>
      <c r="JGA109" s="547"/>
      <c r="JGB109" s="547"/>
      <c r="JGC109" s="547"/>
      <c r="JGD109" s="547"/>
      <c r="JGE109" s="547"/>
      <c r="JGF109" s="547"/>
      <c r="JGG109" s="547"/>
      <c r="JGH109" s="547"/>
      <c r="JGI109" s="547"/>
      <c r="JGJ109" s="547"/>
      <c r="JGK109" s="548"/>
      <c r="JGL109" s="547"/>
      <c r="JGM109" s="547"/>
      <c r="JGN109" s="547"/>
      <c r="JGO109" s="547"/>
      <c r="JGP109" s="547"/>
      <c r="JGQ109" s="547"/>
      <c r="JGR109" s="547"/>
      <c r="JGS109" s="547"/>
      <c r="JGT109" s="547"/>
      <c r="JGU109" s="547"/>
      <c r="JGV109" s="547"/>
      <c r="JGW109" s="547"/>
      <c r="JGX109" s="547"/>
      <c r="JGY109" s="547"/>
      <c r="JGZ109" s="547"/>
      <c r="JHA109" s="548"/>
      <c r="JHB109" s="547"/>
      <c r="JHC109" s="547"/>
      <c r="JHD109" s="547"/>
      <c r="JHE109" s="547"/>
      <c r="JHF109" s="547"/>
      <c r="JHG109" s="547"/>
      <c r="JHH109" s="547"/>
      <c r="JHI109" s="547"/>
      <c r="JHJ109" s="547"/>
      <c r="JHK109" s="547"/>
      <c r="JHL109" s="547"/>
      <c r="JHM109" s="547"/>
      <c r="JHN109" s="547"/>
      <c r="JHO109" s="547"/>
      <c r="JHP109" s="547"/>
      <c r="JHQ109" s="548"/>
      <c r="JHR109" s="547"/>
      <c r="JHS109" s="547"/>
      <c r="JHT109" s="547"/>
      <c r="JHU109" s="547"/>
      <c r="JHV109" s="547"/>
      <c r="JHW109" s="547"/>
      <c r="JHX109" s="547"/>
      <c r="JHY109" s="547"/>
      <c r="JHZ109" s="547"/>
      <c r="JIA109" s="547"/>
      <c r="JIB109" s="547"/>
      <c r="JIC109" s="547"/>
      <c r="JID109" s="547"/>
      <c r="JIE109" s="547"/>
      <c r="JIF109" s="547"/>
      <c r="JIG109" s="548"/>
      <c r="JIH109" s="547"/>
      <c r="JII109" s="547"/>
      <c r="JIJ109" s="547"/>
      <c r="JIK109" s="547"/>
      <c r="JIL109" s="547"/>
      <c r="JIM109" s="547"/>
      <c r="JIN109" s="547"/>
      <c r="JIO109" s="547"/>
      <c r="JIP109" s="547"/>
      <c r="JIQ109" s="547"/>
      <c r="JIR109" s="547"/>
      <c r="JIS109" s="547"/>
      <c r="JIT109" s="547"/>
      <c r="JIU109" s="547"/>
      <c r="JIV109" s="547"/>
      <c r="JIW109" s="548"/>
      <c r="JIX109" s="547"/>
      <c r="JIY109" s="547"/>
      <c r="JIZ109" s="547"/>
      <c r="JJA109" s="547"/>
      <c r="JJB109" s="547"/>
      <c r="JJC109" s="547"/>
      <c r="JJD109" s="547"/>
      <c r="JJE109" s="547"/>
      <c r="JJF109" s="547"/>
      <c r="JJG109" s="547"/>
      <c r="JJH109" s="547"/>
      <c r="JJI109" s="547"/>
      <c r="JJJ109" s="547"/>
      <c r="JJK109" s="547"/>
      <c r="JJL109" s="547"/>
      <c r="JJM109" s="548"/>
      <c r="JJN109" s="547"/>
      <c r="JJO109" s="547"/>
      <c r="JJP109" s="547"/>
      <c r="JJQ109" s="547"/>
      <c r="JJR109" s="547"/>
      <c r="JJS109" s="547"/>
      <c r="JJT109" s="547"/>
      <c r="JJU109" s="547"/>
      <c r="JJV109" s="547"/>
      <c r="JJW109" s="547"/>
      <c r="JJX109" s="547"/>
      <c r="JJY109" s="547"/>
      <c r="JJZ109" s="547"/>
      <c r="JKA109" s="547"/>
      <c r="JKB109" s="547"/>
      <c r="JKC109" s="548"/>
      <c r="JKD109" s="547"/>
      <c r="JKE109" s="547"/>
      <c r="JKF109" s="547"/>
      <c r="JKG109" s="547"/>
      <c r="JKH109" s="547"/>
      <c r="JKI109" s="547"/>
      <c r="JKJ109" s="547"/>
      <c r="JKK109" s="547"/>
      <c r="JKL109" s="547"/>
      <c r="JKM109" s="547"/>
      <c r="JKN109" s="547"/>
      <c r="JKO109" s="547"/>
      <c r="JKP109" s="547"/>
      <c r="JKQ109" s="547"/>
      <c r="JKR109" s="547"/>
      <c r="JKS109" s="548"/>
      <c r="JKT109" s="547"/>
      <c r="JKU109" s="547"/>
      <c r="JKV109" s="547"/>
      <c r="JKW109" s="547"/>
      <c r="JKX109" s="547"/>
      <c r="JKY109" s="547"/>
      <c r="JKZ109" s="547"/>
      <c r="JLA109" s="547"/>
      <c r="JLB109" s="547"/>
      <c r="JLC109" s="547"/>
      <c r="JLD109" s="547"/>
      <c r="JLE109" s="547"/>
      <c r="JLF109" s="547"/>
      <c r="JLG109" s="547"/>
      <c r="JLH109" s="547"/>
      <c r="JLI109" s="548"/>
      <c r="JLJ109" s="547"/>
      <c r="JLK109" s="547"/>
      <c r="JLL109" s="547"/>
      <c r="JLM109" s="547"/>
      <c r="JLN109" s="547"/>
      <c r="JLO109" s="547"/>
      <c r="JLP109" s="547"/>
      <c r="JLQ109" s="547"/>
      <c r="JLR109" s="547"/>
      <c r="JLS109" s="547"/>
      <c r="JLT109" s="547"/>
      <c r="JLU109" s="547"/>
      <c r="JLV109" s="547"/>
      <c r="JLW109" s="547"/>
      <c r="JLX109" s="547"/>
      <c r="JLY109" s="548"/>
      <c r="JLZ109" s="547"/>
      <c r="JMA109" s="547"/>
      <c r="JMB109" s="547"/>
      <c r="JMC109" s="547"/>
      <c r="JMD109" s="547"/>
      <c r="JME109" s="547"/>
      <c r="JMF109" s="547"/>
      <c r="JMG109" s="547"/>
      <c r="JMH109" s="547"/>
      <c r="JMI109" s="547"/>
      <c r="JMJ109" s="547"/>
      <c r="JMK109" s="547"/>
      <c r="JML109" s="547"/>
      <c r="JMM109" s="547"/>
      <c r="JMN109" s="547"/>
      <c r="JMO109" s="548"/>
      <c r="JMP109" s="547"/>
      <c r="JMQ109" s="547"/>
      <c r="JMR109" s="547"/>
      <c r="JMS109" s="547"/>
      <c r="JMT109" s="547"/>
      <c r="JMU109" s="547"/>
      <c r="JMV109" s="547"/>
      <c r="JMW109" s="547"/>
      <c r="JMX109" s="547"/>
      <c r="JMY109" s="547"/>
      <c r="JMZ109" s="547"/>
      <c r="JNA109" s="547"/>
      <c r="JNB109" s="547"/>
      <c r="JNC109" s="547"/>
      <c r="JND109" s="547"/>
      <c r="JNE109" s="548"/>
      <c r="JNF109" s="547"/>
      <c r="JNG109" s="547"/>
      <c r="JNH109" s="547"/>
      <c r="JNI109" s="547"/>
      <c r="JNJ109" s="547"/>
      <c r="JNK109" s="547"/>
      <c r="JNL109" s="547"/>
      <c r="JNM109" s="547"/>
      <c r="JNN109" s="547"/>
      <c r="JNO109" s="547"/>
      <c r="JNP109" s="547"/>
      <c r="JNQ109" s="547"/>
      <c r="JNR109" s="547"/>
      <c r="JNS109" s="547"/>
      <c r="JNT109" s="547"/>
      <c r="JNU109" s="548"/>
      <c r="JNV109" s="547"/>
      <c r="JNW109" s="547"/>
      <c r="JNX109" s="547"/>
      <c r="JNY109" s="547"/>
      <c r="JNZ109" s="547"/>
      <c r="JOA109" s="547"/>
      <c r="JOB109" s="547"/>
      <c r="JOC109" s="547"/>
      <c r="JOD109" s="547"/>
      <c r="JOE109" s="547"/>
      <c r="JOF109" s="547"/>
      <c r="JOG109" s="547"/>
      <c r="JOH109" s="547"/>
      <c r="JOI109" s="547"/>
      <c r="JOJ109" s="547"/>
      <c r="JOK109" s="548"/>
      <c r="JOL109" s="547"/>
      <c r="JOM109" s="547"/>
      <c r="JON109" s="547"/>
      <c r="JOO109" s="547"/>
      <c r="JOP109" s="547"/>
      <c r="JOQ109" s="547"/>
      <c r="JOR109" s="547"/>
      <c r="JOS109" s="547"/>
      <c r="JOT109" s="547"/>
      <c r="JOU109" s="547"/>
      <c r="JOV109" s="547"/>
      <c r="JOW109" s="547"/>
      <c r="JOX109" s="547"/>
      <c r="JOY109" s="547"/>
      <c r="JOZ109" s="547"/>
      <c r="JPA109" s="548"/>
      <c r="JPB109" s="547"/>
      <c r="JPC109" s="547"/>
      <c r="JPD109" s="547"/>
      <c r="JPE109" s="547"/>
      <c r="JPF109" s="547"/>
      <c r="JPG109" s="547"/>
      <c r="JPH109" s="547"/>
      <c r="JPI109" s="547"/>
      <c r="JPJ109" s="547"/>
      <c r="JPK109" s="547"/>
      <c r="JPL109" s="547"/>
      <c r="JPM109" s="547"/>
      <c r="JPN109" s="547"/>
      <c r="JPO109" s="547"/>
      <c r="JPP109" s="547"/>
      <c r="JPQ109" s="548"/>
      <c r="JPR109" s="547"/>
      <c r="JPS109" s="547"/>
      <c r="JPT109" s="547"/>
      <c r="JPU109" s="547"/>
      <c r="JPV109" s="547"/>
      <c r="JPW109" s="547"/>
      <c r="JPX109" s="547"/>
      <c r="JPY109" s="547"/>
      <c r="JPZ109" s="547"/>
      <c r="JQA109" s="547"/>
      <c r="JQB109" s="547"/>
      <c r="JQC109" s="547"/>
      <c r="JQD109" s="547"/>
      <c r="JQE109" s="547"/>
      <c r="JQF109" s="547"/>
      <c r="JQG109" s="548"/>
      <c r="JQH109" s="547"/>
      <c r="JQI109" s="547"/>
      <c r="JQJ109" s="547"/>
      <c r="JQK109" s="547"/>
      <c r="JQL109" s="547"/>
      <c r="JQM109" s="547"/>
      <c r="JQN109" s="547"/>
      <c r="JQO109" s="547"/>
      <c r="JQP109" s="547"/>
      <c r="JQQ109" s="547"/>
      <c r="JQR109" s="547"/>
      <c r="JQS109" s="547"/>
      <c r="JQT109" s="547"/>
      <c r="JQU109" s="547"/>
      <c r="JQV109" s="547"/>
      <c r="JQW109" s="548"/>
      <c r="JQX109" s="547"/>
      <c r="JQY109" s="547"/>
      <c r="JQZ109" s="547"/>
      <c r="JRA109" s="547"/>
      <c r="JRB109" s="547"/>
      <c r="JRC109" s="547"/>
      <c r="JRD109" s="547"/>
      <c r="JRE109" s="547"/>
      <c r="JRF109" s="547"/>
      <c r="JRG109" s="547"/>
      <c r="JRH109" s="547"/>
      <c r="JRI109" s="547"/>
      <c r="JRJ109" s="547"/>
      <c r="JRK109" s="547"/>
      <c r="JRL109" s="547"/>
      <c r="JRM109" s="548"/>
      <c r="JRN109" s="547"/>
      <c r="JRO109" s="547"/>
      <c r="JRP109" s="547"/>
      <c r="JRQ109" s="547"/>
      <c r="JRR109" s="547"/>
      <c r="JRS109" s="547"/>
      <c r="JRT109" s="547"/>
      <c r="JRU109" s="547"/>
      <c r="JRV109" s="547"/>
      <c r="JRW109" s="547"/>
      <c r="JRX109" s="547"/>
      <c r="JRY109" s="547"/>
      <c r="JRZ109" s="547"/>
      <c r="JSA109" s="547"/>
      <c r="JSB109" s="547"/>
      <c r="JSC109" s="548"/>
      <c r="JSD109" s="547"/>
      <c r="JSE109" s="547"/>
      <c r="JSF109" s="547"/>
      <c r="JSG109" s="547"/>
      <c r="JSH109" s="547"/>
      <c r="JSI109" s="547"/>
      <c r="JSJ109" s="547"/>
      <c r="JSK109" s="547"/>
      <c r="JSL109" s="547"/>
      <c r="JSM109" s="547"/>
      <c r="JSN109" s="547"/>
      <c r="JSO109" s="547"/>
      <c r="JSP109" s="547"/>
      <c r="JSQ109" s="547"/>
      <c r="JSR109" s="547"/>
      <c r="JSS109" s="548"/>
      <c r="JST109" s="547"/>
      <c r="JSU109" s="547"/>
      <c r="JSV109" s="547"/>
      <c r="JSW109" s="547"/>
      <c r="JSX109" s="547"/>
      <c r="JSY109" s="547"/>
      <c r="JSZ109" s="547"/>
      <c r="JTA109" s="547"/>
      <c r="JTB109" s="547"/>
      <c r="JTC109" s="547"/>
      <c r="JTD109" s="547"/>
      <c r="JTE109" s="547"/>
      <c r="JTF109" s="547"/>
      <c r="JTG109" s="547"/>
      <c r="JTH109" s="547"/>
      <c r="JTI109" s="548"/>
      <c r="JTJ109" s="547"/>
      <c r="JTK109" s="547"/>
      <c r="JTL109" s="547"/>
      <c r="JTM109" s="547"/>
      <c r="JTN109" s="547"/>
      <c r="JTO109" s="547"/>
      <c r="JTP109" s="547"/>
      <c r="JTQ109" s="547"/>
      <c r="JTR109" s="547"/>
      <c r="JTS109" s="547"/>
      <c r="JTT109" s="547"/>
      <c r="JTU109" s="547"/>
      <c r="JTV109" s="547"/>
      <c r="JTW109" s="547"/>
      <c r="JTX109" s="547"/>
      <c r="JTY109" s="548"/>
      <c r="JTZ109" s="547"/>
      <c r="JUA109" s="547"/>
      <c r="JUB109" s="547"/>
      <c r="JUC109" s="547"/>
      <c r="JUD109" s="547"/>
      <c r="JUE109" s="547"/>
      <c r="JUF109" s="547"/>
      <c r="JUG109" s="547"/>
      <c r="JUH109" s="547"/>
      <c r="JUI109" s="547"/>
      <c r="JUJ109" s="547"/>
      <c r="JUK109" s="547"/>
      <c r="JUL109" s="547"/>
      <c r="JUM109" s="547"/>
      <c r="JUN109" s="547"/>
      <c r="JUO109" s="548"/>
      <c r="JUP109" s="547"/>
      <c r="JUQ109" s="547"/>
      <c r="JUR109" s="547"/>
      <c r="JUS109" s="547"/>
      <c r="JUT109" s="547"/>
      <c r="JUU109" s="547"/>
      <c r="JUV109" s="547"/>
      <c r="JUW109" s="547"/>
      <c r="JUX109" s="547"/>
      <c r="JUY109" s="547"/>
      <c r="JUZ109" s="547"/>
      <c r="JVA109" s="547"/>
      <c r="JVB109" s="547"/>
      <c r="JVC109" s="547"/>
      <c r="JVD109" s="547"/>
      <c r="JVE109" s="548"/>
      <c r="JVF109" s="547"/>
      <c r="JVG109" s="547"/>
      <c r="JVH109" s="547"/>
      <c r="JVI109" s="547"/>
      <c r="JVJ109" s="547"/>
      <c r="JVK109" s="547"/>
      <c r="JVL109" s="547"/>
      <c r="JVM109" s="547"/>
      <c r="JVN109" s="547"/>
      <c r="JVO109" s="547"/>
      <c r="JVP109" s="547"/>
      <c r="JVQ109" s="547"/>
      <c r="JVR109" s="547"/>
      <c r="JVS109" s="547"/>
      <c r="JVT109" s="547"/>
      <c r="JVU109" s="548"/>
      <c r="JVV109" s="547"/>
      <c r="JVW109" s="547"/>
      <c r="JVX109" s="547"/>
      <c r="JVY109" s="547"/>
      <c r="JVZ109" s="547"/>
      <c r="JWA109" s="547"/>
      <c r="JWB109" s="547"/>
      <c r="JWC109" s="547"/>
      <c r="JWD109" s="547"/>
      <c r="JWE109" s="547"/>
      <c r="JWF109" s="547"/>
      <c r="JWG109" s="547"/>
      <c r="JWH109" s="547"/>
      <c r="JWI109" s="547"/>
      <c r="JWJ109" s="547"/>
      <c r="JWK109" s="548"/>
      <c r="JWL109" s="547"/>
      <c r="JWM109" s="547"/>
      <c r="JWN109" s="547"/>
      <c r="JWO109" s="547"/>
      <c r="JWP109" s="547"/>
      <c r="JWQ109" s="547"/>
      <c r="JWR109" s="547"/>
      <c r="JWS109" s="547"/>
      <c r="JWT109" s="547"/>
      <c r="JWU109" s="547"/>
      <c r="JWV109" s="547"/>
      <c r="JWW109" s="547"/>
      <c r="JWX109" s="547"/>
      <c r="JWY109" s="547"/>
      <c r="JWZ109" s="547"/>
      <c r="JXA109" s="548"/>
      <c r="JXB109" s="547"/>
      <c r="JXC109" s="547"/>
      <c r="JXD109" s="547"/>
      <c r="JXE109" s="547"/>
      <c r="JXF109" s="547"/>
      <c r="JXG109" s="547"/>
      <c r="JXH109" s="547"/>
      <c r="JXI109" s="547"/>
      <c r="JXJ109" s="547"/>
      <c r="JXK109" s="547"/>
      <c r="JXL109" s="547"/>
      <c r="JXM109" s="547"/>
      <c r="JXN109" s="547"/>
      <c r="JXO109" s="547"/>
      <c r="JXP109" s="547"/>
      <c r="JXQ109" s="548"/>
      <c r="JXR109" s="547"/>
      <c r="JXS109" s="547"/>
      <c r="JXT109" s="547"/>
      <c r="JXU109" s="547"/>
      <c r="JXV109" s="547"/>
      <c r="JXW109" s="547"/>
      <c r="JXX109" s="547"/>
      <c r="JXY109" s="547"/>
      <c r="JXZ109" s="547"/>
      <c r="JYA109" s="547"/>
      <c r="JYB109" s="547"/>
      <c r="JYC109" s="547"/>
      <c r="JYD109" s="547"/>
      <c r="JYE109" s="547"/>
      <c r="JYF109" s="547"/>
      <c r="JYG109" s="548"/>
      <c r="JYH109" s="547"/>
      <c r="JYI109" s="547"/>
      <c r="JYJ109" s="547"/>
      <c r="JYK109" s="547"/>
      <c r="JYL109" s="547"/>
      <c r="JYM109" s="547"/>
      <c r="JYN109" s="547"/>
      <c r="JYO109" s="547"/>
      <c r="JYP109" s="547"/>
      <c r="JYQ109" s="547"/>
      <c r="JYR109" s="547"/>
      <c r="JYS109" s="547"/>
      <c r="JYT109" s="547"/>
      <c r="JYU109" s="547"/>
      <c r="JYV109" s="547"/>
      <c r="JYW109" s="548"/>
      <c r="JYX109" s="547"/>
      <c r="JYY109" s="547"/>
      <c r="JYZ109" s="547"/>
      <c r="JZA109" s="547"/>
      <c r="JZB109" s="547"/>
      <c r="JZC109" s="547"/>
      <c r="JZD109" s="547"/>
      <c r="JZE109" s="547"/>
      <c r="JZF109" s="547"/>
      <c r="JZG109" s="547"/>
      <c r="JZH109" s="547"/>
      <c r="JZI109" s="547"/>
      <c r="JZJ109" s="547"/>
      <c r="JZK109" s="547"/>
      <c r="JZL109" s="547"/>
      <c r="JZM109" s="548"/>
      <c r="JZN109" s="547"/>
      <c r="JZO109" s="547"/>
      <c r="JZP109" s="547"/>
      <c r="JZQ109" s="547"/>
      <c r="JZR109" s="547"/>
      <c r="JZS109" s="547"/>
      <c r="JZT109" s="547"/>
      <c r="JZU109" s="547"/>
      <c r="JZV109" s="547"/>
      <c r="JZW109" s="547"/>
      <c r="JZX109" s="547"/>
      <c r="JZY109" s="547"/>
      <c r="JZZ109" s="547"/>
      <c r="KAA109" s="547"/>
      <c r="KAB109" s="547"/>
      <c r="KAC109" s="548"/>
      <c r="KAD109" s="547"/>
      <c r="KAE109" s="547"/>
      <c r="KAF109" s="547"/>
      <c r="KAG109" s="547"/>
      <c r="KAH109" s="547"/>
      <c r="KAI109" s="547"/>
      <c r="KAJ109" s="547"/>
      <c r="KAK109" s="547"/>
      <c r="KAL109" s="547"/>
      <c r="KAM109" s="547"/>
      <c r="KAN109" s="547"/>
      <c r="KAO109" s="547"/>
      <c r="KAP109" s="547"/>
      <c r="KAQ109" s="547"/>
      <c r="KAR109" s="547"/>
      <c r="KAS109" s="548"/>
      <c r="KAT109" s="547"/>
      <c r="KAU109" s="547"/>
      <c r="KAV109" s="547"/>
      <c r="KAW109" s="547"/>
      <c r="KAX109" s="547"/>
      <c r="KAY109" s="547"/>
      <c r="KAZ109" s="547"/>
      <c r="KBA109" s="547"/>
      <c r="KBB109" s="547"/>
      <c r="KBC109" s="547"/>
      <c r="KBD109" s="547"/>
      <c r="KBE109" s="547"/>
      <c r="KBF109" s="547"/>
      <c r="KBG109" s="547"/>
      <c r="KBH109" s="547"/>
      <c r="KBI109" s="548"/>
      <c r="KBJ109" s="547"/>
      <c r="KBK109" s="547"/>
      <c r="KBL109" s="547"/>
      <c r="KBM109" s="547"/>
      <c r="KBN109" s="547"/>
      <c r="KBO109" s="547"/>
      <c r="KBP109" s="547"/>
      <c r="KBQ109" s="547"/>
      <c r="KBR109" s="547"/>
      <c r="KBS109" s="547"/>
      <c r="KBT109" s="547"/>
      <c r="KBU109" s="547"/>
      <c r="KBV109" s="547"/>
      <c r="KBW109" s="547"/>
      <c r="KBX109" s="547"/>
      <c r="KBY109" s="548"/>
      <c r="KBZ109" s="547"/>
      <c r="KCA109" s="547"/>
      <c r="KCB109" s="547"/>
      <c r="KCC109" s="547"/>
      <c r="KCD109" s="547"/>
      <c r="KCE109" s="547"/>
      <c r="KCF109" s="547"/>
      <c r="KCG109" s="547"/>
      <c r="KCH109" s="547"/>
      <c r="KCI109" s="547"/>
      <c r="KCJ109" s="547"/>
      <c r="KCK109" s="547"/>
      <c r="KCL109" s="547"/>
      <c r="KCM109" s="547"/>
      <c r="KCN109" s="547"/>
      <c r="KCO109" s="548"/>
      <c r="KCP109" s="547"/>
      <c r="KCQ109" s="547"/>
      <c r="KCR109" s="547"/>
      <c r="KCS109" s="547"/>
      <c r="KCT109" s="547"/>
      <c r="KCU109" s="547"/>
      <c r="KCV109" s="547"/>
      <c r="KCW109" s="547"/>
      <c r="KCX109" s="547"/>
      <c r="KCY109" s="547"/>
      <c r="KCZ109" s="547"/>
      <c r="KDA109" s="547"/>
      <c r="KDB109" s="547"/>
      <c r="KDC109" s="547"/>
      <c r="KDD109" s="547"/>
      <c r="KDE109" s="548"/>
      <c r="KDF109" s="547"/>
      <c r="KDG109" s="547"/>
      <c r="KDH109" s="547"/>
      <c r="KDI109" s="547"/>
      <c r="KDJ109" s="547"/>
      <c r="KDK109" s="547"/>
      <c r="KDL109" s="547"/>
      <c r="KDM109" s="547"/>
      <c r="KDN109" s="547"/>
      <c r="KDO109" s="547"/>
      <c r="KDP109" s="547"/>
      <c r="KDQ109" s="547"/>
      <c r="KDR109" s="547"/>
      <c r="KDS109" s="547"/>
      <c r="KDT109" s="547"/>
      <c r="KDU109" s="548"/>
      <c r="KDV109" s="547"/>
      <c r="KDW109" s="547"/>
      <c r="KDX109" s="547"/>
      <c r="KDY109" s="547"/>
      <c r="KDZ109" s="547"/>
      <c r="KEA109" s="547"/>
      <c r="KEB109" s="547"/>
      <c r="KEC109" s="547"/>
      <c r="KED109" s="547"/>
      <c r="KEE109" s="547"/>
      <c r="KEF109" s="547"/>
      <c r="KEG109" s="547"/>
      <c r="KEH109" s="547"/>
      <c r="KEI109" s="547"/>
      <c r="KEJ109" s="547"/>
      <c r="KEK109" s="548"/>
      <c r="KEL109" s="547"/>
      <c r="KEM109" s="547"/>
      <c r="KEN109" s="547"/>
      <c r="KEO109" s="547"/>
      <c r="KEP109" s="547"/>
      <c r="KEQ109" s="547"/>
      <c r="KER109" s="547"/>
      <c r="KES109" s="547"/>
      <c r="KET109" s="547"/>
      <c r="KEU109" s="547"/>
      <c r="KEV109" s="547"/>
      <c r="KEW109" s="547"/>
      <c r="KEX109" s="547"/>
      <c r="KEY109" s="547"/>
      <c r="KEZ109" s="547"/>
      <c r="KFA109" s="548"/>
      <c r="KFB109" s="547"/>
      <c r="KFC109" s="547"/>
      <c r="KFD109" s="547"/>
      <c r="KFE109" s="547"/>
      <c r="KFF109" s="547"/>
      <c r="KFG109" s="547"/>
      <c r="KFH109" s="547"/>
      <c r="KFI109" s="547"/>
      <c r="KFJ109" s="547"/>
      <c r="KFK109" s="547"/>
      <c r="KFL109" s="547"/>
      <c r="KFM109" s="547"/>
      <c r="KFN109" s="547"/>
      <c r="KFO109" s="547"/>
      <c r="KFP109" s="547"/>
      <c r="KFQ109" s="548"/>
      <c r="KFR109" s="547"/>
      <c r="KFS109" s="547"/>
      <c r="KFT109" s="547"/>
      <c r="KFU109" s="547"/>
      <c r="KFV109" s="547"/>
      <c r="KFW109" s="547"/>
      <c r="KFX109" s="547"/>
      <c r="KFY109" s="547"/>
      <c r="KFZ109" s="547"/>
      <c r="KGA109" s="547"/>
      <c r="KGB109" s="547"/>
      <c r="KGC109" s="547"/>
      <c r="KGD109" s="547"/>
      <c r="KGE109" s="547"/>
      <c r="KGF109" s="547"/>
      <c r="KGG109" s="548"/>
      <c r="KGH109" s="547"/>
      <c r="KGI109" s="547"/>
      <c r="KGJ109" s="547"/>
      <c r="KGK109" s="547"/>
      <c r="KGL109" s="547"/>
      <c r="KGM109" s="547"/>
      <c r="KGN109" s="547"/>
      <c r="KGO109" s="547"/>
      <c r="KGP109" s="547"/>
      <c r="KGQ109" s="547"/>
      <c r="KGR109" s="547"/>
      <c r="KGS109" s="547"/>
      <c r="KGT109" s="547"/>
      <c r="KGU109" s="547"/>
      <c r="KGV109" s="547"/>
      <c r="KGW109" s="548"/>
      <c r="KGX109" s="547"/>
      <c r="KGY109" s="547"/>
      <c r="KGZ109" s="547"/>
      <c r="KHA109" s="547"/>
      <c r="KHB109" s="547"/>
      <c r="KHC109" s="547"/>
      <c r="KHD109" s="547"/>
      <c r="KHE109" s="547"/>
      <c r="KHF109" s="547"/>
      <c r="KHG109" s="547"/>
      <c r="KHH109" s="547"/>
      <c r="KHI109" s="547"/>
      <c r="KHJ109" s="547"/>
      <c r="KHK109" s="547"/>
      <c r="KHL109" s="547"/>
      <c r="KHM109" s="548"/>
      <c r="KHN109" s="547"/>
      <c r="KHO109" s="547"/>
      <c r="KHP109" s="547"/>
      <c r="KHQ109" s="547"/>
      <c r="KHR109" s="547"/>
      <c r="KHS109" s="547"/>
      <c r="KHT109" s="547"/>
      <c r="KHU109" s="547"/>
      <c r="KHV109" s="547"/>
      <c r="KHW109" s="547"/>
      <c r="KHX109" s="547"/>
      <c r="KHY109" s="547"/>
      <c r="KHZ109" s="547"/>
      <c r="KIA109" s="547"/>
      <c r="KIB109" s="547"/>
      <c r="KIC109" s="548"/>
      <c r="KID109" s="547"/>
      <c r="KIE109" s="547"/>
      <c r="KIF109" s="547"/>
      <c r="KIG109" s="547"/>
      <c r="KIH109" s="547"/>
      <c r="KII109" s="547"/>
      <c r="KIJ109" s="547"/>
      <c r="KIK109" s="547"/>
      <c r="KIL109" s="547"/>
      <c r="KIM109" s="547"/>
      <c r="KIN109" s="547"/>
      <c r="KIO109" s="547"/>
      <c r="KIP109" s="547"/>
      <c r="KIQ109" s="547"/>
      <c r="KIR109" s="547"/>
      <c r="KIS109" s="548"/>
      <c r="KIT109" s="547"/>
      <c r="KIU109" s="547"/>
      <c r="KIV109" s="547"/>
      <c r="KIW109" s="547"/>
      <c r="KIX109" s="547"/>
      <c r="KIY109" s="547"/>
      <c r="KIZ109" s="547"/>
      <c r="KJA109" s="547"/>
      <c r="KJB109" s="547"/>
      <c r="KJC109" s="547"/>
      <c r="KJD109" s="547"/>
      <c r="KJE109" s="547"/>
      <c r="KJF109" s="547"/>
      <c r="KJG109" s="547"/>
      <c r="KJH109" s="547"/>
      <c r="KJI109" s="548"/>
      <c r="KJJ109" s="547"/>
      <c r="KJK109" s="547"/>
      <c r="KJL109" s="547"/>
      <c r="KJM109" s="547"/>
      <c r="KJN109" s="547"/>
      <c r="KJO109" s="547"/>
      <c r="KJP109" s="547"/>
      <c r="KJQ109" s="547"/>
      <c r="KJR109" s="547"/>
      <c r="KJS109" s="547"/>
      <c r="KJT109" s="547"/>
      <c r="KJU109" s="547"/>
      <c r="KJV109" s="547"/>
      <c r="KJW109" s="547"/>
      <c r="KJX109" s="547"/>
      <c r="KJY109" s="548"/>
      <c r="KJZ109" s="547"/>
      <c r="KKA109" s="547"/>
      <c r="KKB109" s="547"/>
      <c r="KKC109" s="547"/>
      <c r="KKD109" s="547"/>
      <c r="KKE109" s="547"/>
      <c r="KKF109" s="547"/>
      <c r="KKG109" s="547"/>
      <c r="KKH109" s="547"/>
      <c r="KKI109" s="547"/>
      <c r="KKJ109" s="547"/>
      <c r="KKK109" s="547"/>
      <c r="KKL109" s="547"/>
      <c r="KKM109" s="547"/>
      <c r="KKN109" s="547"/>
      <c r="KKO109" s="548"/>
      <c r="KKP109" s="547"/>
      <c r="KKQ109" s="547"/>
      <c r="KKR109" s="547"/>
      <c r="KKS109" s="547"/>
      <c r="KKT109" s="547"/>
      <c r="KKU109" s="547"/>
      <c r="KKV109" s="547"/>
      <c r="KKW109" s="547"/>
      <c r="KKX109" s="547"/>
      <c r="KKY109" s="547"/>
      <c r="KKZ109" s="547"/>
      <c r="KLA109" s="547"/>
      <c r="KLB109" s="547"/>
      <c r="KLC109" s="547"/>
      <c r="KLD109" s="547"/>
      <c r="KLE109" s="548"/>
      <c r="KLF109" s="547"/>
      <c r="KLG109" s="547"/>
      <c r="KLH109" s="547"/>
      <c r="KLI109" s="547"/>
      <c r="KLJ109" s="547"/>
      <c r="KLK109" s="547"/>
      <c r="KLL109" s="547"/>
      <c r="KLM109" s="547"/>
      <c r="KLN109" s="547"/>
      <c r="KLO109" s="547"/>
      <c r="KLP109" s="547"/>
      <c r="KLQ109" s="547"/>
      <c r="KLR109" s="547"/>
      <c r="KLS109" s="547"/>
      <c r="KLT109" s="547"/>
      <c r="KLU109" s="548"/>
      <c r="KLV109" s="547"/>
      <c r="KLW109" s="547"/>
      <c r="KLX109" s="547"/>
      <c r="KLY109" s="547"/>
      <c r="KLZ109" s="547"/>
      <c r="KMA109" s="547"/>
      <c r="KMB109" s="547"/>
      <c r="KMC109" s="547"/>
      <c r="KMD109" s="547"/>
      <c r="KME109" s="547"/>
      <c r="KMF109" s="547"/>
      <c r="KMG109" s="547"/>
      <c r="KMH109" s="547"/>
      <c r="KMI109" s="547"/>
      <c r="KMJ109" s="547"/>
      <c r="KMK109" s="548"/>
      <c r="KML109" s="547"/>
      <c r="KMM109" s="547"/>
      <c r="KMN109" s="547"/>
      <c r="KMO109" s="547"/>
      <c r="KMP109" s="547"/>
      <c r="KMQ109" s="547"/>
      <c r="KMR109" s="547"/>
      <c r="KMS109" s="547"/>
      <c r="KMT109" s="547"/>
      <c r="KMU109" s="547"/>
      <c r="KMV109" s="547"/>
      <c r="KMW109" s="547"/>
      <c r="KMX109" s="547"/>
      <c r="KMY109" s="547"/>
      <c r="KMZ109" s="547"/>
      <c r="KNA109" s="548"/>
      <c r="KNB109" s="547"/>
      <c r="KNC109" s="547"/>
      <c r="KND109" s="547"/>
      <c r="KNE109" s="547"/>
      <c r="KNF109" s="547"/>
      <c r="KNG109" s="547"/>
      <c r="KNH109" s="547"/>
      <c r="KNI109" s="547"/>
      <c r="KNJ109" s="547"/>
      <c r="KNK109" s="547"/>
      <c r="KNL109" s="547"/>
      <c r="KNM109" s="547"/>
      <c r="KNN109" s="547"/>
      <c r="KNO109" s="547"/>
      <c r="KNP109" s="547"/>
      <c r="KNQ109" s="548"/>
      <c r="KNR109" s="547"/>
      <c r="KNS109" s="547"/>
      <c r="KNT109" s="547"/>
      <c r="KNU109" s="547"/>
      <c r="KNV109" s="547"/>
      <c r="KNW109" s="547"/>
      <c r="KNX109" s="547"/>
      <c r="KNY109" s="547"/>
      <c r="KNZ109" s="547"/>
      <c r="KOA109" s="547"/>
      <c r="KOB109" s="547"/>
      <c r="KOC109" s="547"/>
      <c r="KOD109" s="547"/>
      <c r="KOE109" s="547"/>
      <c r="KOF109" s="547"/>
      <c r="KOG109" s="548"/>
      <c r="KOH109" s="547"/>
      <c r="KOI109" s="547"/>
      <c r="KOJ109" s="547"/>
      <c r="KOK109" s="547"/>
      <c r="KOL109" s="547"/>
      <c r="KOM109" s="547"/>
      <c r="KON109" s="547"/>
      <c r="KOO109" s="547"/>
      <c r="KOP109" s="547"/>
      <c r="KOQ109" s="547"/>
      <c r="KOR109" s="547"/>
      <c r="KOS109" s="547"/>
      <c r="KOT109" s="547"/>
      <c r="KOU109" s="547"/>
      <c r="KOV109" s="547"/>
      <c r="KOW109" s="548"/>
      <c r="KOX109" s="547"/>
      <c r="KOY109" s="547"/>
      <c r="KOZ109" s="547"/>
      <c r="KPA109" s="547"/>
      <c r="KPB109" s="547"/>
      <c r="KPC109" s="547"/>
      <c r="KPD109" s="547"/>
      <c r="KPE109" s="547"/>
      <c r="KPF109" s="547"/>
      <c r="KPG109" s="547"/>
      <c r="KPH109" s="547"/>
      <c r="KPI109" s="547"/>
      <c r="KPJ109" s="547"/>
      <c r="KPK109" s="547"/>
      <c r="KPL109" s="547"/>
      <c r="KPM109" s="548"/>
      <c r="KPN109" s="547"/>
      <c r="KPO109" s="547"/>
      <c r="KPP109" s="547"/>
      <c r="KPQ109" s="547"/>
      <c r="KPR109" s="547"/>
      <c r="KPS109" s="547"/>
      <c r="KPT109" s="547"/>
      <c r="KPU109" s="547"/>
      <c r="KPV109" s="547"/>
      <c r="KPW109" s="547"/>
      <c r="KPX109" s="547"/>
      <c r="KPY109" s="547"/>
      <c r="KPZ109" s="547"/>
      <c r="KQA109" s="547"/>
      <c r="KQB109" s="547"/>
      <c r="KQC109" s="548"/>
      <c r="KQD109" s="547"/>
      <c r="KQE109" s="547"/>
      <c r="KQF109" s="547"/>
      <c r="KQG109" s="547"/>
      <c r="KQH109" s="547"/>
      <c r="KQI109" s="547"/>
      <c r="KQJ109" s="547"/>
      <c r="KQK109" s="547"/>
      <c r="KQL109" s="547"/>
      <c r="KQM109" s="547"/>
      <c r="KQN109" s="547"/>
      <c r="KQO109" s="547"/>
      <c r="KQP109" s="547"/>
      <c r="KQQ109" s="547"/>
      <c r="KQR109" s="547"/>
      <c r="KQS109" s="548"/>
      <c r="KQT109" s="547"/>
      <c r="KQU109" s="547"/>
      <c r="KQV109" s="547"/>
      <c r="KQW109" s="547"/>
      <c r="KQX109" s="547"/>
      <c r="KQY109" s="547"/>
      <c r="KQZ109" s="547"/>
      <c r="KRA109" s="547"/>
      <c r="KRB109" s="547"/>
      <c r="KRC109" s="547"/>
      <c r="KRD109" s="547"/>
      <c r="KRE109" s="547"/>
      <c r="KRF109" s="547"/>
      <c r="KRG109" s="547"/>
      <c r="KRH109" s="547"/>
      <c r="KRI109" s="548"/>
      <c r="KRJ109" s="547"/>
      <c r="KRK109" s="547"/>
      <c r="KRL109" s="547"/>
      <c r="KRM109" s="547"/>
      <c r="KRN109" s="547"/>
      <c r="KRO109" s="547"/>
      <c r="KRP109" s="547"/>
      <c r="KRQ109" s="547"/>
      <c r="KRR109" s="547"/>
      <c r="KRS109" s="547"/>
      <c r="KRT109" s="547"/>
      <c r="KRU109" s="547"/>
      <c r="KRV109" s="547"/>
      <c r="KRW109" s="547"/>
      <c r="KRX109" s="547"/>
      <c r="KRY109" s="548"/>
      <c r="KRZ109" s="547"/>
      <c r="KSA109" s="547"/>
      <c r="KSB109" s="547"/>
      <c r="KSC109" s="547"/>
      <c r="KSD109" s="547"/>
      <c r="KSE109" s="547"/>
      <c r="KSF109" s="547"/>
      <c r="KSG109" s="547"/>
      <c r="KSH109" s="547"/>
      <c r="KSI109" s="547"/>
      <c r="KSJ109" s="547"/>
      <c r="KSK109" s="547"/>
      <c r="KSL109" s="547"/>
      <c r="KSM109" s="547"/>
      <c r="KSN109" s="547"/>
      <c r="KSO109" s="548"/>
      <c r="KSP109" s="547"/>
      <c r="KSQ109" s="547"/>
      <c r="KSR109" s="547"/>
      <c r="KSS109" s="547"/>
      <c r="KST109" s="547"/>
      <c r="KSU109" s="547"/>
      <c r="KSV109" s="547"/>
      <c r="KSW109" s="547"/>
      <c r="KSX109" s="547"/>
      <c r="KSY109" s="547"/>
      <c r="KSZ109" s="547"/>
      <c r="KTA109" s="547"/>
      <c r="KTB109" s="547"/>
      <c r="KTC109" s="547"/>
      <c r="KTD109" s="547"/>
      <c r="KTE109" s="548"/>
      <c r="KTF109" s="547"/>
      <c r="KTG109" s="547"/>
      <c r="KTH109" s="547"/>
      <c r="KTI109" s="547"/>
      <c r="KTJ109" s="547"/>
      <c r="KTK109" s="547"/>
      <c r="KTL109" s="547"/>
      <c r="KTM109" s="547"/>
      <c r="KTN109" s="547"/>
      <c r="KTO109" s="547"/>
      <c r="KTP109" s="547"/>
      <c r="KTQ109" s="547"/>
      <c r="KTR109" s="547"/>
      <c r="KTS109" s="547"/>
      <c r="KTT109" s="547"/>
      <c r="KTU109" s="548"/>
      <c r="KTV109" s="547"/>
      <c r="KTW109" s="547"/>
      <c r="KTX109" s="547"/>
      <c r="KTY109" s="547"/>
      <c r="KTZ109" s="547"/>
      <c r="KUA109" s="547"/>
      <c r="KUB109" s="547"/>
      <c r="KUC109" s="547"/>
      <c r="KUD109" s="547"/>
      <c r="KUE109" s="547"/>
      <c r="KUF109" s="547"/>
      <c r="KUG109" s="547"/>
      <c r="KUH109" s="547"/>
      <c r="KUI109" s="547"/>
      <c r="KUJ109" s="547"/>
      <c r="KUK109" s="548"/>
      <c r="KUL109" s="547"/>
      <c r="KUM109" s="547"/>
      <c r="KUN109" s="547"/>
      <c r="KUO109" s="547"/>
      <c r="KUP109" s="547"/>
      <c r="KUQ109" s="547"/>
      <c r="KUR109" s="547"/>
      <c r="KUS109" s="547"/>
      <c r="KUT109" s="547"/>
      <c r="KUU109" s="547"/>
      <c r="KUV109" s="547"/>
      <c r="KUW109" s="547"/>
      <c r="KUX109" s="547"/>
      <c r="KUY109" s="547"/>
      <c r="KUZ109" s="547"/>
      <c r="KVA109" s="548"/>
      <c r="KVB109" s="547"/>
      <c r="KVC109" s="547"/>
      <c r="KVD109" s="547"/>
      <c r="KVE109" s="547"/>
      <c r="KVF109" s="547"/>
      <c r="KVG109" s="547"/>
      <c r="KVH109" s="547"/>
      <c r="KVI109" s="547"/>
      <c r="KVJ109" s="547"/>
      <c r="KVK109" s="547"/>
      <c r="KVL109" s="547"/>
      <c r="KVM109" s="547"/>
      <c r="KVN109" s="547"/>
      <c r="KVO109" s="547"/>
      <c r="KVP109" s="547"/>
      <c r="KVQ109" s="548"/>
      <c r="KVR109" s="547"/>
      <c r="KVS109" s="547"/>
      <c r="KVT109" s="547"/>
      <c r="KVU109" s="547"/>
      <c r="KVV109" s="547"/>
      <c r="KVW109" s="547"/>
      <c r="KVX109" s="547"/>
      <c r="KVY109" s="547"/>
      <c r="KVZ109" s="547"/>
      <c r="KWA109" s="547"/>
      <c r="KWB109" s="547"/>
      <c r="KWC109" s="547"/>
      <c r="KWD109" s="547"/>
      <c r="KWE109" s="547"/>
      <c r="KWF109" s="547"/>
      <c r="KWG109" s="548"/>
      <c r="KWH109" s="547"/>
      <c r="KWI109" s="547"/>
      <c r="KWJ109" s="547"/>
      <c r="KWK109" s="547"/>
      <c r="KWL109" s="547"/>
      <c r="KWM109" s="547"/>
      <c r="KWN109" s="547"/>
      <c r="KWO109" s="547"/>
      <c r="KWP109" s="547"/>
      <c r="KWQ109" s="547"/>
      <c r="KWR109" s="547"/>
      <c r="KWS109" s="547"/>
      <c r="KWT109" s="547"/>
      <c r="KWU109" s="547"/>
      <c r="KWV109" s="547"/>
      <c r="KWW109" s="548"/>
      <c r="KWX109" s="547"/>
      <c r="KWY109" s="547"/>
      <c r="KWZ109" s="547"/>
      <c r="KXA109" s="547"/>
      <c r="KXB109" s="547"/>
      <c r="KXC109" s="547"/>
      <c r="KXD109" s="547"/>
      <c r="KXE109" s="547"/>
      <c r="KXF109" s="547"/>
      <c r="KXG109" s="547"/>
      <c r="KXH109" s="547"/>
      <c r="KXI109" s="547"/>
      <c r="KXJ109" s="547"/>
      <c r="KXK109" s="547"/>
      <c r="KXL109" s="547"/>
      <c r="KXM109" s="548"/>
      <c r="KXN109" s="547"/>
      <c r="KXO109" s="547"/>
      <c r="KXP109" s="547"/>
      <c r="KXQ109" s="547"/>
      <c r="KXR109" s="547"/>
      <c r="KXS109" s="547"/>
      <c r="KXT109" s="547"/>
      <c r="KXU109" s="547"/>
      <c r="KXV109" s="547"/>
      <c r="KXW109" s="547"/>
      <c r="KXX109" s="547"/>
      <c r="KXY109" s="547"/>
      <c r="KXZ109" s="547"/>
      <c r="KYA109" s="547"/>
      <c r="KYB109" s="547"/>
      <c r="KYC109" s="548"/>
      <c r="KYD109" s="547"/>
      <c r="KYE109" s="547"/>
      <c r="KYF109" s="547"/>
      <c r="KYG109" s="547"/>
      <c r="KYH109" s="547"/>
      <c r="KYI109" s="547"/>
      <c r="KYJ109" s="547"/>
      <c r="KYK109" s="547"/>
      <c r="KYL109" s="547"/>
      <c r="KYM109" s="547"/>
      <c r="KYN109" s="547"/>
      <c r="KYO109" s="547"/>
      <c r="KYP109" s="547"/>
      <c r="KYQ109" s="547"/>
      <c r="KYR109" s="547"/>
      <c r="KYS109" s="548"/>
      <c r="KYT109" s="547"/>
      <c r="KYU109" s="547"/>
      <c r="KYV109" s="547"/>
      <c r="KYW109" s="547"/>
      <c r="KYX109" s="547"/>
      <c r="KYY109" s="547"/>
      <c r="KYZ109" s="547"/>
      <c r="KZA109" s="547"/>
      <c r="KZB109" s="547"/>
      <c r="KZC109" s="547"/>
      <c r="KZD109" s="547"/>
      <c r="KZE109" s="547"/>
      <c r="KZF109" s="547"/>
      <c r="KZG109" s="547"/>
      <c r="KZH109" s="547"/>
      <c r="KZI109" s="548"/>
      <c r="KZJ109" s="547"/>
      <c r="KZK109" s="547"/>
      <c r="KZL109" s="547"/>
      <c r="KZM109" s="547"/>
      <c r="KZN109" s="547"/>
      <c r="KZO109" s="547"/>
      <c r="KZP109" s="547"/>
      <c r="KZQ109" s="547"/>
      <c r="KZR109" s="547"/>
      <c r="KZS109" s="547"/>
      <c r="KZT109" s="547"/>
      <c r="KZU109" s="547"/>
      <c r="KZV109" s="547"/>
      <c r="KZW109" s="547"/>
      <c r="KZX109" s="547"/>
      <c r="KZY109" s="548"/>
      <c r="KZZ109" s="547"/>
      <c r="LAA109" s="547"/>
      <c r="LAB109" s="547"/>
      <c r="LAC109" s="547"/>
      <c r="LAD109" s="547"/>
      <c r="LAE109" s="547"/>
      <c r="LAF109" s="547"/>
      <c r="LAG109" s="547"/>
      <c r="LAH109" s="547"/>
      <c r="LAI109" s="547"/>
      <c r="LAJ109" s="547"/>
      <c r="LAK109" s="547"/>
      <c r="LAL109" s="547"/>
      <c r="LAM109" s="547"/>
      <c r="LAN109" s="547"/>
      <c r="LAO109" s="548"/>
      <c r="LAP109" s="547"/>
      <c r="LAQ109" s="547"/>
      <c r="LAR109" s="547"/>
      <c r="LAS109" s="547"/>
      <c r="LAT109" s="547"/>
      <c r="LAU109" s="547"/>
      <c r="LAV109" s="547"/>
      <c r="LAW109" s="547"/>
      <c r="LAX109" s="547"/>
      <c r="LAY109" s="547"/>
      <c r="LAZ109" s="547"/>
      <c r="LBA109" s="547"/>
      <c r="LBB109" s="547"/>
      <c r="LBC109" s="547"/>
      <c r="LBD109" s="547"/>
      <c r="LBE109" s="548"/>
      <c r="LBF109" s="547"/>
      <c r="LBG109" s="547"/>
      <c r="LBH109" s="547"/>
      <c r="LBI109" s="547"/>
      <c r="LBJ109" s="547"/>
      <c r="LBK109" s="547"/>
      <c r="LBL109" s="547"/>
      <c r="LBM109" s="547"/>
      <c r="LBN109" s="547"/>
      <c r="LBO109" s="547"/>
      <c r="LBP109" s="547"/>
      <c r="LBQ109" s="547"/>
      <c r="LBR109" s="547"/>
      <c r="LBS109" s="547"/>
      <c r="LBT109" s="547"/>
      <c r="LBU109" s="548"/>
      <c r="LBV109" s="547"/>
      <c r="LBW109" s="547"/>
      <c r="LBX109" s="547"/>
      <c r="LBY109" s="547"/>
      <c r="LBZ109" s="547"/>
      <c r="LCA109" s="547"/>
      <c r="LCB109" s="547"/>
      <c r="LCC109" s="547"/>
      <c r="LCD109" s="547"/>
      <c r="LCE109" s="547"/>
      <c r="LCF109" s="547"/>
      <c r="LCG109" s="547"/>
      <c r="LCH109" s="547"/>
      <c r="LCI109" s="547"/>
      <c r="LCJ109" s="547"/>
      <c r="LCK109" s="548"/>
      <c r="LCL109" s="547"/>
      <c r="LCM109" s="547"/>
      <c r="LCN109" s="547"/>
      <c r="LCO109" s="547"/>
      <c r="LCP109" s="547"/>
      <c r="LCQ109" s="547"/>
      <c r="LCR109" s="547"/>
      <c r="LCS109" s="547"/>
      <c r="LCT109" s="547"/>
      <c r="LCU109" s="547"/>
      <c r="LCV109" s="547"/>
      <c r="LCW109" s="547"/>
      <c r="LCX109" s="547"/>
      <c r="LCY109" s="547"/>
      <c r="LCZ109" s="547"/>
      <c r="LDA109" s="548"/>
      <c r="LDB109" s="547"/>
      <c r="LDC109" s="547"/>
      <c r="LDD109" s="547"/>
      <c r="LDE109" s="547"/>
      <c r="LDF109" s="547"/>
      <c r="LDG109" s="547"/>
      <c r="LDH109" s="547"/>
      <c r="LDI109" s="547"/>
      <c r="LDJ109" s="547"/>
      <c r="LDK109" s="547"/>
      <c r="LDL109" s="547"/>
      <c r="LDM109" s="547"/>
      <c r="LDN109" s="547"/>
      <c r="LDO109" s="547"/>
      <c r="LDP109" s="547"/>
      <c r="LDQ109" s="548"/>
      <c r="LDR109" s="547"/>
      <c r="LDS109" s="547"/>
      <c r="LDT109" s="547"/>
      <c r="LDU109" s="547"/>
      <c r="LDV109" s="547"/>
      <c r="LDW109" s="547"/>
      <c r="LDX109" s="547"/>
      <c r="LDY109" s="547"/>
      <c r="LDZ109" s="547"/>
      <c r="LEA109" s="547"/>
      <c r="LEB109" s="547"/>
      <c r="LEC109" s="547"/>
      <c r="LED109" s="547"/>
      <c r="LEE109" s="547"/>
      <c r="LEF109" s="547"/>
      <c r="LEG109" s="548"/>
      <c r="LEH109" s="547"/>
      <c r="LEI109" s="547"/>
      <c r="LEJ109" s="547"/>
      <c r="LEK109" s="547"/>
      <c r="LEL109" s="547"/>
      <c r="LEM109" s="547"/>
      <c r="LEN109" s="547"/>
      <c r="LEO109" s="547"/>
      <c r="LEP109" s="547"/>
      <c r="LEQ109" s="547"/>
      <c r="LER109" s="547"/>
      <c r="LES109" s="547"/>
      <c r="LET109" s="547"/>
      <c r="LEU109" s="547"/>
      <c r="LEV109" s="547"/>
      <c r="LEW109" s="548"/>
      <c r="LEX109" s="547"/>
      <c r="LEY109" s="547"/>
      <c r="LEZ109" s="547"/>
      <c r="LFA109" s="547"/>
      <c r="LFB109" s="547"/>
      <c r="LFC109" s="547"/>
      <c r="LFD109" s="547"/>
      <c r="LFE109" s="547"/>
      <c r="LFF109" s="547"/>
      <c r="LFG109" s="547"/>
      <c r="LFH109" s="547"/>
      <c r="LFI109" s="547"/>
      <c r="LFJ109" s="547"/>
      <c r="LFK109" s="547"/>
      <c r="LFL109" s="547"/>
      <c r="LFM109" s="548"/>
      <c r="LFN109" s="547"/>
      <c r="LFO109" s="547"/>
      <c r="LFP109" s="547"/>
      <c r="LFQ109" s="547"/>
      <c r="LFR109" s="547"/>
      <c r="LFS109" s="547"/>
      <c r="LFT109" s="547"/>
      <c r="LFU109" s="547"/>
      <c r="LFV109" s="547"/>
      <c r="LFW109" s="547"/>
      <c r="LFX109" s="547"/>
      <c r="LFY109" s="547"/>
      <c r="LFZ109" s="547"/>
      <c r="LGA109" s="547"/>
      <c r="LGB109" s="547"/>
      <c r="LGC109" s="548"/>
      <c r="LGD109" s="547"/>
      <c r="LGE109" s="547"/>
      <c r="LGF109" s="547"/>
      <c r="LGG109" s="547"/>
      <c r="LGH109" s="547"/>
      <c r="LGI109" s="547"/>
      <c r="LGJ109" s="547"/>
      <c r="LGK109" s="547"/>
      <c r="LGL109" s="547"/>
      <c r="LGM109" s="547"/>
      <c r="LGN109" s="547"/>
      <c r="LGO109" s="547"/>
      <c r="LGP109" s="547"/>
      <c r="LGQ109" s="547"/>
      <c r="LGR109" s="547"/>
      <c r="LGS109" s="548"/>
      <c r="LGT109" s="547"/>
      <c r="LGU109" s="547"/>
      <c r="LGV109" s="547"/>
      <c r="LGW109" s="547"/>
      <c r="LGX109" s="547"/>
      <c r="LGY109" s="547"/>
      <c r="LGZ109" s="547"/>
      <c r="LHA109" s="547"/>
      <c r="LHB109" s="547"/>
      <c r="LHC109" s="547"/>
      <c r="LHD109" s="547"/>
      <c r="LHE109" s="547"/>
      <c r="LHF109" s="547"/>
      <c r="LHG109" s="547"/>
      <c r="LHH109" s="547"/>
      <c r="LHI109" s="548"/>
      <c r="LHJ109" s="547"/>
      <c r="LHK109" s="547"/>
      <c r="LHL109" s="547"/>
      <c r="LHM109" s="547"/>
      <c r="LHN109" s="547"/>
      <c r="LHO109" s="547"/>
      <c r="LHP109" s="547"/>
      <c r="LHQ109" s="547"/>
      <c r="LHR109" s="547"/>
      <c r="LHS109" s="547"/>
      <c r="LHT109" s="547"/>
      <c r="LHU109" s="547"/>
      <c r="LHV109" s="547"/>
      <c r="LHW109" s="547"/>
      <c r="LHX109" s="547"/>
      <c r="LHY109" s="548"/>
      <c r="LHZ109" s="547"/>
      <c r="LIA109" s="547"/>
      <c r="LIB109" s="547"/>
      <c r="LIC109" s="547"/>
      <c r="LID109" s="547"/>
      <c r="LIE109" s="547"/>
      <c r="LIF109" s="547"/>
      <c r="LIG109" s="547"/>
      <c r="LIH109" s="547"/>
      <c r="LII109" s="547"/>
      <c r="LIJ109" s="547"/>
      <c r="LIK109" s="547"/>
      <c r="LIL109" s="547"/>
      <c r="LIM109" s="547"/>
      <c r="LIN109" s="547"/>
      <c r="LIO109" s="548"/>
      <c r="LIP109" s="547"/>
      <c r="LIQ109" s="547"/>
      <c r="LIR109" s="547"/>
      <c r="LIS109" s="547"/>
      <c r="LIT109" s="547"/>
      <c r="LIU109" s="547"/>
      <c r="LIV109" s="547"/>
      <c r="LIW109" s="547"/>
      <c r="LIX109" s="547"/>
      <c r="LIY109" s="547"/>
      <c r="LIZ109" s="547"/>
      <c r="LJA109" s="547"/>
      <c r="LJB109" s="547"/>
      <c r="LJC109" s="547"/>
      <c r="LJD109" s="547"/>
      <c r="LJE109" s="548"/>
      <c r="LJF109" s="547"/>
      <c r="LJG109" s="547"/>
      <c r="LJH109" s="547"/>
      <c r="LJI109" s="547"/>
      <c r="LJJ109" s="547"/>
      <c r="LJK109" s="547"/>
      <c r="LJL109" s="547"/>
      <c r="LJM109" s="547"/>
      <c r="LJN109" s="547"/>
      <c r="LJO109" s="547"/>
      <c r="LJP109" s="547"/>
      <c r="LJQ109" s="547"/>
      <c r="LJR109" s="547"/>
      <c r="LJS109" s="547"/>
      <c r="LJT109" s="547"/>
      <c r="LJU109" s="548"/>
      <c r="LJV109" s="547"/>
      <c r="LJW109" s="547"/>
      <c r="LJX109" s="547"/>
      <c r="LJY109" s="547"/>
      <c r="LJZ109" s="547"/>
      <c r="LKA109" s="547"/>
      <c r="LKB109" s="547"/>
      <c r="LKC109" s="547"/>
      <c r="LKD109" s="547"/>
      <c r="LKE109" s="547"/>
      <c r="LKF109" s="547"/>
      <c r="LKG109" s="547"/>
      <c r="LKH109" s="547"/>
      <c r="LKI109" s="547"/>
      <c r="LKJ109" s="547"/>
      <c r="LKK109" s="548"/>
      <c r="LKL109" s="547"/>
      <c r="LKM109" s="547"/>
      <c r="LKN109" s="547"/>
      <c r="LKO109" s="547"/>
      <c r="LKP109" s="547"/>
      <c r="LKQ109" s="547"/>
      <c r="LKR109" s="547"/>
      <c r="LKS109" s="547"/>
      <c r="LKT109" s="547"/>
      <c r="LKU109" s="547"/>
      <c r="LKV109" s="547"/>
      <c r="LKW109" s="547"/>
      <c r="LKX109" s="547"/>
      <c r="LKY109" s="547"/>
      <c r="LKZ109" s="547"/>
      <c r="LLA109" s="548"/>
      <c r="LLB109" s="547"/>
      <c r="LLC109" s="547"/>
      <c r="LLD109" s="547"/>
      <c r="LLE109" s="547"/>
      <c r="LLF109" s="547"/>
      <c r="LLG109" s="547"/>
      <c r="LLH109" s="547"/>
      <c r="LLI109" s="547"/>
      <c r="LLJ109" s="547"/>
      <c r="LLK109" s="547"/>
      <c r="LLL109" s="547"/>
      <c r="LLM109" s="547"/>
      <c r="LLN109" s="547"/>
      <c r="LLO109" s="547"/>
      <c r="LLP109" s="547"/>
      <c r="LLQ109" s="548"/>
      <c r="LLR109" s="547"/>
      <c r="LLS109" s="547"/>
      <c r="LLT109" s="547"/>
      <c r="LLU109" s="547"/>
      <c r="LLV109" s="547"/>
      <c r="LLW109" s="547"/>
      <c r="LLX109" s="547"/>
      <c r="LLY109" s="547"/>
      <c r="LLZ109" s="547"/>
      <c r="LMA109" s="547"/>
      <c r="LMB109" s="547"/>
      <c r="LMC109" s="547"/>
      <c r="LMD109" s="547"/>
      <c r="LME109" s="547"/>
      <c r="LMF109" s="547"/>
      <c r="LMG109" s="548"/>
      <c r="LMH109" s="547"/>
      <c r="LMI109" s="547"/>
      <c r="LMJ109" s="547"/>
      <c r="LMK109" s="547"/>
      <c r="LML109" s="547"/>
      <c r="LMM109" s="547"/>
      <c r="LMN109" s="547"/>
      <c r="LMO109" s="547"/>
      <c r="LMP109" s="547"/>
      <c r="LMQ109" s="547"/>
      <c r="LMR109" s="547"/>
      <c r="LMS109" s="547"/>
      <c r="LMT109" s="547"/>
      <c r="LMU109" s="547"/>
      <c r="LMV109" s="547"/>
      <c r="LMW109" s="548"/>
      <c r="LMX109" s="547"/>
      <c r="LMY109" s="547"/>
      <c r="LMZ109" s="547"/>
      <c r="LNA109" s="547"/>
      <c r="LNB109" s="547"/>
      <c r="LNC109" s="547"/>
      <c r="LND109" s="547"/>
      <c r="LNE109" s="547"/>
      <c r="LNF109" s="547"/>
      <c r="LNG109" s="547"/>
      <c r="LNH109" s="547"/>
      <c r="LNI109" s="547"/>
      <c r="LNJ109" s="547"/>
      <c r="LNK109" s="547"/>
      <c r="LNL109" s="547"/>
      <c r="LNM109" s="548"/>
      <c r="LNN109" s="547"/>
      <c r="LNO109" s="547"/>
      <c r="LNP109" s="547"/>
      <c r="LNQ109" s="547"/>
      <c r="LNR109" s="547"/>
      <c r="LNS109" s="547"/>
      <c r="LNT109" s="547"/>
      <c r="LNU109" s="547"/>
      <c r="LNV109" s="547"/>
      <c r="LNW109" s="547"/>
      <c r="LNX109" s="547"/>
      <c r="LNY109" s="547"/>
      <c r="LNZ109" s="547"/>
      <c r="LOA109" s="547"/>
      <c r="LOB109" s="547"/>
      <c r="LOC109" s="548"/>
      <c r="LOD109" s="547"/>
      <c r="LOE109" s="547"/>
      <c r="LOF109" s="547"/>
      <c r="LOG109" s="547"/>
      <c r="LOH109" s="547"/>
      <c r="LOI109" s="547"/>
      <c r="LOJ109" s="547"/>
      <c r="LOK109" s="547"/>
      <c r="LOL109" s="547"/>
      <c r="LOM109" s="547"/>
      <c r="LON109" s="547"/>
      <c r="LOO109" s="547"/>
      <c r="LOP109" s="547"/>
      <c r="LOQ109" s="547"/>
      <c r="LOR109" s="547"/>
      <c r="LOS109" s="548"/>
      <c r="LOT109" s="547"/>
      <c r="LOU109" s="547"/>
      <c r="LOV109" s="547"/>
      <c r="LOW109" s="547"/>
      <c r="LOX109" s="547"/>
      <c r="LOY109" s="547"/>
      <c r="LOZ109" s="547"/>
      <c r="LPA109" s="547"/>
      <c r="LPB109" s="547"/>
      <c r="LPC109" s="547"/>
      <c r="LPD109" s="547"/>
      <c r="LPE109" s="547"/>
      <c r="LPF109" s="547"/>
      <c r="LPG109" s="547"/>
      <c r="LPH109" s="547"/>
      <c r="LPI109" s="548"/>
      <c r="LPJ109" s="547"/>
      <c r="LPK109" s="547"/>
      <c r="LPL109" s="547"/>
      <c r="LPM109" s="547"/>
      <c r="LPN109" s="547"/>
      <c r="LPO109" s="547"/>
      <c r="LPP109" s="547"/>
      <c r="LPQ109" s="547"/>
      <c r="LPR109" s="547"/>
      <c r="LPS109" s="547"/>
      <c r="LPT109" s="547"/>
      <c r="LPU109" s="547"/>
      <c r="LPV109" s="547"/>
      <c r="LPW109" s="547"/>
      <c r="LPX109" s="547"/>
      <c r="LPY109" s="548"/>
      <c r="LPZ109" s="547"/>
      <c r="LQA109" s="547"/>
      <c r="LQB109" s="547"/>
      <c r="LQC109" s="547"/>
      <c r="LQD109" s="547"/>
      <c r="LQE109" s="547"/>
      <c r="LQF109" s="547"/>
      <c r="LQG109" s="547"/>
      <c r="LQH109" s="547"/>
      <c r="LQI109" s="547"/>
      <c r="LQJ109" s="547"/>
      <c r="LQK109" s="547"/>
      <c r="LQL109" s="547"/>
      <c r="LQM109" s="547"/>
      <c r="LQN109" s="547"/>
      <c r="LQO109" s="548"/>
      <c r="LQP109" s="547"/>
      <c r="LQQ109" s="547"/>
      <c r="LQR109" s="547"/>
      <c r="LQS109" s="547"/>
      <c r="LQT109" s="547"/>
      <c r="LQU109" s="547"/>
      <c r="LQV109" s="547"/>
      <c r="LQW109" s="547"/>
      <c r="LQX109" s="547"/>
      <c r="LQY109" s="547"/>
      <c r="LQZ109" s="547"/>
      <c r="LRA109" s="547"/>
      <c r="LRB109" s="547"/>
      <c r="LRC109" s="547"/>
      <c r="LRD109" s="547"/>
      <c r="LRE109" s="548"/>
      <c r="LRF109" s="547"/>
      <c r="LRG109" s="547"/>
      <c r="LRH109" s="547"/>
      <c r="LRI109" s="547"/>
      <c r="LRJ109" s="547"/>
      <c r="LRK109" s="547"/>
      <c r="LRL109" s="547"/>
      <c r="LRM109" s="547"/>
      <c r="LRN109" s="547"/>
      <c r="LRO109" s="547"/>
      <c r="LRP109" s="547"/>
      <c r="LRQ109" s="547"/>
      <c r="LRR109" s="547"/>
      <c r="LRS109" s="547"/>
      <c r="LRT109" s="547"/>
      <c r="LRU109" s="548"/>
      <c r="LRV109" s="547"/>
      <c r="LRW109" s="547"/>
      <c r="LRX109" s="547"/>
      <c r="LRY109" s="547"/>
      <c r="LRZ109" s="547"/>
      <c r="LSA109" s="547"/>
      <c r="LSB109" s="547"/>
      <c r="LSC109" s="547"/>
      <c r="LSD109" s="547"/>
      <c r="LSE109" s="547"/>
      <c r="LSF109" s="547"/>
      <c r="LSG109" s="547"/>
      <c r="LSH109" s="547"/>
      <c r="LSI109" s="547"/>
      <c r="LSJ109" s="547"/>
      <c r="LSK109" s="548"/>
      <c r="LSL109" s="547"/>
      <c r="LSM109" s="547"/>
      <c r="LSN109" s="547"/>
      <c r="LSO109" s="547"/>
      <c r="LSP109" s="547"/>
      <c r="LSQ109" s="547"/>
      <c r="LSR109" s="547"/>
      <c r="LSS109" s="547"/>
      <c r="LST109" s="547"/>
      <c r="LSU109" s="547"/>
      <c r="LSV109" s="547"/>
      <c r="LSW109" s="547"/>
      <c r="LSX109" s="547"/>
      <c r="LSY109" s="547"/>
      <c r="LSZ109" s="547"/>
      <c r="LTA109" s="548"/>
      <c r="LTB109" s="547"/>
      <c r="LTC109" s="547"/>
      <c r="LTD109" s="547"/>
      <c r="LTE109" s="547"/>
      <c r="LTF109" s="547"/>
      <c r="LTG109" s="547"/>
      <c r="LTH109" s="547"/>
      <c r="LTI109" s="547"/>
      <c r="LTJ109" s="547"/>
      <c r="LTK109" s="547"/>
      <c r="LTL109" s="547"/>
      <c r="LTM109" s="547"/>
      <c r="LTN109" s="547"/>
      <c r="LTO109" s="547"/>
      <c r="LTP109" s="547"/>
      <c r="LTQ109" s="548"/>
      <c r="LTR109" s="547"/>
      <c r="LTS109" s="547"/>
      <c r="LTT109" s="547"/>
      <c r="LTU109" s="547"/>
      <c r="LTV109" s="547"/>
      <c r="LTW109" s="547"/>
      <c r="LTX109" s="547"/>
      <c r="LTY109" s="547"/>
      <c r="LTZ109" s="547"/>
      <c r="LUA109" s="547"/>
      <c r="LUB109" s="547"/>
      <c r="LUC109" s="547"/>
      <c r="LUD109" s="547"/>
      <c r="LUE109" s="547"/>
      <c r="LUF109" s="547"/>
      <c r="LUG109" s="548"/>
      <c r="LUH109" s="547"/>
      <c r="LUI109" s="547"/>
      <c r="LUJ109" s="547"/>
      <c r="LUK109" s="547"/>
      <c r="LUL109" s="547"/>
      <c r="LUM109" s="547"/>
      <c r="LUN109" s="547"/>
      <c r="LUO109" s="547"/>
      <c r="LUP109" s="547"/>
      <c r="LUQ109" s="547"/>
      <c r="LUR109" s="547"/>
      <c r="LUS109" s="547"/>
      <c r="LUT109" s="547"/>
      <c r="LUU109" s="547"/>
      <c r="LUV109" s="547"/>
      <c r="LUW109" s="548"/>
      <c r="LUX109" s="547"/>
      <c r="LUY109" s="547"/>
      <c r="LUZ109" s="547"/>
      <c r="LVA109" s="547"/>
      <c r="LVB109" s="547"/>
      <c r="LVC109" s="547"/>
      <c r="LVD109" s="547"/>
      <c r="LVE109" s="547"/>
      <c r="LVF109" s="547"/>
      <c r="LVG109" s="547"/>
      <c r="LVH109" s="547"/>
      <c r="LVI109" s="547"/>
      <c r="LVJ109" s="547"/>
      <c r="LVK109" s="547"/>
      <c r="LVL109" s="547"/>
      <c r="LVM109" s="548"/>
      <c r="LVN109" s="547"/>
      <c r="LVO109" s="547"/>
      <c r="LVP109" s="547"/>
      <c r="LVQ109" s="547"/>
      <c r="LVR109" s="547"/>
      <c r="LVS109" s="547"/>
      <c r="LVT109" s="547"/>
      <c r="LVU109" s="547"/>
      <c r="LVV109" s="547"/>
      <c r="LVW109" s="547"/>
      <c r="LVX109" s="547"/>
      <c r="LVY109" s="547"/>
      <c r="LVZ109" s="547"/>
      <c r="LWA109" s="547"/>
      <c r="LWB109" s="547"/>
      <c r="LWC109" s="548"/>
      <c r="LWD109" s="547"/>
      <c r="LWE109" s="547"/>
      <c r="LWF109" s="547"/>
      <c r="LWG109" s="547"/>
      <c r="LWH109" s="547"/>
      <c r="LWI109" s="547"/>
      <c r="LWJ109" s="547"/>
      <c r="LWK109" s="547"/>
      <c r="LWL109" s="547"/>
      <c r="LWM109" s="547"/>
      <c r="LWN109" s="547"/>
      <c r="LWO109" s="547"/>
      <c r="LWP109" s="547"/>
      <c r="LWQ109" s="547"/>
      <c r="LWR109" s="547"/>
      <c r="LWS109" s="548"/>
      <c r="LWT109" s="547"/>
      <c r="LWU109" s="547"/>
      <c r="LWV109" s="547"/>
      <c r="LWW109" s="547"/>
      <c r="LWX109" s="547"/>
      <c r="LWY109" s="547"/>
      <c r="LWZ109" s="547"/>
      <c r="LXA109" s="547"/>
      <c r="LXB109" s="547"/>
      <c r="LXC109" s="547"/>
      <c r="LXD109" s="547"/>
      <c r="LXE109" s="547"/>
      <c r="LXF109" s="547"/>
      <c r="LXG109" s="547"/>
      <c r="LXH109" s="547"/>
      <c r="LXI109" s="548"/>
      <c r="LXJ109" s="547"/>
      <c r="LXK109" s="547"/>
      <c r="LXL109" s="547"/>
      <c r="LXM109" s="547"/>
      <c r="LXN109" s="547"/>
      <c r="LXO109" s="547"/>
      <c r="LXP109" s="547"/>
      <c r="LXQ109" s="547"/>
      <c r="LXR109" s="547"/>
      <c r="LXS109" s="547"/>
      <c r="LXT109" s="547"/>
      <c r="LXU109" s="547"/>
      <c r="LXV109" s="547"/>
      <c r="LXW109" s="547"/>
      <c r="LXX109" s="547"/>
      <c r="LXY109" s="548"/>
      <c r="LXZ109" s="547"/>
      <c r="LYA109" s="547"/>
      <c r="LYB109" s="547"/>
      <c r="LYC109" s="547"/>
      <c r="LYD109" s="547"/>
      <c r="LYE109" s="547"/>
      <c r="LYF109" s="547"/>
      <c r="LYG109" s="547"/>
      <c r="LYH109" s="547"/>
      <c r="LYI109" s="547"/>
      <c r="LYJ109" s="547"/>
      <c r="LYK109" s="547"/>
      <c r="LYL109" s="547"/>
      <c r="LYM109" s="547"/>
      <c r="LYN109" s="547"/>
      <c r="LYO109" s="548"/>
      <c r="LYP109" s="547"/>
      <c r="LYQ109" s="547"/>
      <c r="LYR109" s="547"/>
      <c r="LYS109" s="547"/>
      <c r="LYT109" s="547"/>
      <c r="LYU109" s="547"/>
      <c r="LYV109" s="547"/>
      <c r="LYW109" s="547"/>
      <c r="LYX109" s="547"/>
      <c r="LYY109" s="547"/>
      <c r="LYZ109" s="547"/>
      <c r="LZA109" s="547"/>
      <c r="LZB109" s="547"/>
      <c r="LZC109" s="547"/>
      <c r="LZD109" s="547"/>
      <c r="LZE109" s="548"/>
      <c r="LZF109" s="547"/>
      <c r="LZG109" s="547"/>
      <c r="LZH109" s="547"/>
      <c r="LZI109" s="547"/>
      <c r="LZJ109" s="547"/>
      <c r="LZK109" s="547"/>
      <c r="LZL109" s="547"/>
      <c r="LZM109" s="547"/>
      <c r="LZN109" s="547"/>
      <c r="LZO109" s="547"/>
      <c r="LZP109" s="547"/>
      <c r="LZQ109" s="547"/>
      <c r="LZR109" s="547"/>
      <c r="LZS109" s="547"/>
      <c r="LZT109" s="547"/>
      <c r="LZU109" s="548"/>
      <c r="LZV109" s="547"/>
      <c r="LZW109" s="547"/>
      <c r="LZX109" s="547"/>
      <c r="LZY109" s="547"/>
      <c r="LZZ109" s="547"/>
      <c r="MAA109" s="547"/>
      <c r="MAB109" s="547"/>
      <c r="MAC109" s="547"/>
      <c r="MAD109" s="547"/>
      <c r="MAE109" s="547"/>
      <c r="MAF109" s="547"/>
      <c r="MAG109" s="547"/>
      <c r="MAH109" s="547"/>
      <c r="MAI109" s="547"/>
      <c r="MAJ109" s="547"/>
      <c r="MAK109" s="548"/>
      <c r="MAL109" s="547"/>
      <c r="MAM109" s="547"/>
      <c r="MAN109" s="547"/>
      <c r="MAO109" s="547"/>
      <c r="MAP109" s="547"/>
      <c r="MAQ109" s="547"/>
      <c r="MAR109" s="547"/>
      <c r="MAS109" s="547"/>
      <c r="MAT109" s="547"/>
      <c r="MAU109" s="547"/>
      <c r="MAV109" s="547"/>
      <c r="MAW109" s="547"/>
      <c r="MAX109" s="547"/>
      <c r="MAY109" s="547"/>
      <c r="MAZ109" s="547"/>
      <c r="MBA109" s="548"/>
      <c r="MBB109" s="547"/>
      <c r="MBC109" s="547"/>
      <c r="MBD109" s="547"/>
      <c r="MBE109" s="547"/>
      <c r="MBF109" s="547"/>
      <c r="MBG109" s="547"/>
      <c r="MBH109" s="547"/>
      <c r="MBI109" s="547"/>
      <c r="MBJ109" s="547"/>
      <c r="MBK109" s="547"/>
      <c r="MBL109" s="547"/>
      <c r="MBM109" s="547"/>
      <c r="MBN109" s="547"/>
      <c r="MBO109" s="547"/>
      <c r="MBP109" s="547"/>
      <c r="MBQ109" s="548"/>
      <c r="MBR109" s="547"/>
      <c r="MBS109" s="547"/>
      <c r="MBT109" s="547"/>
      <c r="MBU109" s="547"/>
      <c r="MBV109" s="547"/>
      <c r="MBW109" s="547"/>
      <c r="MBX109" s="547"/>
      <c r="MBY109" s="547"/>
      <c r="MBZ109" s="547"/>
      <c r="MCA109" s="547"/>
      <c r="MCB109" s="547"/>
      <c r="MCC109" s="547"/>
      <c r="MCD109" s="547"/>
      <c r="MCE109" s="547"/>
      <c r="MCF109" s="547"/>
      <c r="MCG109" s="548"/>
      <c r="MCH109" s="547"/>
      <c r="MCI109" s="547"/>
      <c r="MCJ109" s="547"/>
      <c r="MCK109" s="547"/>
      <c r="MCL109" s="547"/>
      <c r="MCM109" s="547"/>
      <c r="MCN109" s="547"/>
      <c r="MCO109" s="547"/>
      <c r="MCP109" s="547"/>
      <c r="MCQ109" s="547"/>
      <c r="MCR109" s="547"/>
      <c r="MCS109" s="547"/>
      <c r="MCT109" s="547"/>
      <c r="MCU109" s="547"/>
      <c r="MCV109" s="547"/>
      <c r="MCW109" s="548"/>
      <c r="MCX109" s="547"/>
      <c r="MCY109" s="547"/>
      <c r="MCZ109" s="547"/>
      <c r="MDA109" s="547"/>
      <c r="MDB109" s="547"/>
      <c r="MDC109" s="547"/>
      <c r="MDD109" s="547"/>
      <c r="MDE109" s="547"/>
      <c r="MDF109" s="547"/>
      <c r="MDG109" s="547"/>
      <c r="MDH109" s="547"/>
      <c r="MDI109" s="547"/>
      <c r="MDJ109" s="547"/>
      <c r="MDK109" s="547"/>
      <c r="MDL109" s="547"/>
      <c r="MDM109" s="548"/>
      <c r="MDN109" s="547"/>
      <c r="MDO109" s="547"/>
      <c r="MDP109" s="547"/>
      <c r="MDQ109" s="547"/>
      <c r="MDR109" s="547"/>
      <c r="MDS109" s="547"/>
      <c r="MDT109" s="547"/>
      <c r="MDU109" s="547"/>
      <c r="MDV109" s="547"/>
      <c r="MDW109" s="547"/>
      <c r="MDX109" s="547"/>
      <c r="MDY109" s="547"/>
      <c r="MDZ109" s="547"/>
      <c r="MEA109" s="547"/>
      <c r="MEB109" s="547"/>
      <c r="MEC109" s="548"/>
      <c r="MED109" s="547"/>
      <c r="MEE109" s="547"/>
      <c r="MEF109" s="547"/>
      <c r="MEG109" s="547"/>
      <c r="MEH109" s="547"/>
      <c r="MEI109" s="547"/>
      <c r="MEJ109" s="547"/>
      <c r="MEK109" s="547"/>
      <c r="MEL109" s="547"/>
      <c r="MEM109" s="547"/>
      <c r="MEN109" s="547"/>
      <c r="MEO109" s="547"/>
      <c r="MEP109" s="547"/>
      <c r="MEQ109" s="547"/>
      <c r="MER109" s="547"/>
      <c r="MES109" s="548"/>
      <c r="MET109" s="547"/>
      <c r="MEU109" s="547"/>
      <c r="MEV109" s="547"/>
      <c r="MEW109" s="547"/>
      <c r="MEX109" s="547"/>
      <c r="MEY109" s="547"/>
      <c r="MEZ109" s="547"/>
      <c r="MFA109" s="547"/>
      <c r="MFB109" s="547"/>
      <c r="MFC109" s="547"/>
      <c r="MFD109" s="547"/>
      <c r="MFE109" s="547"/>
      <c r="MFF109" s="547"/>
      <c r="MFG109" s="547"/>
      <c r="MFH109" s="547"/>
      <c r="MFI109" s="548"/>
      <c r="MFJ109" s="547"/>
      <c r="MFK109" s="547"/>
      <c r="MFL109" s="547"/>
      <c r="MFM109" s="547"/>
      <c r="MFN109" s="547"/>
      <c r="MFO109" s="547"/>
      <c r="MFP109" s="547"/>
      <c r="MFQ109" s="547"/>
      <c r="MFR109" s="547"/>
      <c r="MFS109" s="547"/>
      <c r="MFT109" s="547"/>
      <c r="MFU109" s="547"/>
      <c r="MFV109" s="547"/>
      <c r="MFW109" s="547"/>
      <c r="MFX109" s="547"/>
      <c r="MFY109" s="548"/>
      <c r="MFZ109" s="547"/>
      <c r="MGA109" s="547"/>
      <c r="MGB109" s="547"/>
      <c r="MGC109" s="547"/>
      <c r="MGD109" s="547"/>
      <c r="MGE109" s="547"/>
      <c r="MGF109" s="547"/>
      <c r="MGG109" s="547"/>
      <c r="MGH109" s="547"/>
      <c r="MGI109" s="547"/>
      <c r="MGJ109" s="547"/>
      <c r="MGK109" s="547"/>
      <c r="MGL109" s="547"/>
      <c r="MGM109" s="547"/>
      <c r="MGN109" s="547"/>
      <c r="MGO109" s="548"/>
      <c r="MGP109" s="547"/>
      <c r="MGQ109" s="547"/>
      <c r="MGR109" s="547"/>
      <c r="MGS109" s="547"/>
      <c r="MGT109" s="547"/>
      <c r="MGU109" s="547"/>
      <c r="MGV109" s="547"/>
      <c r="MGW109" s="547"/>
      <c r="MGX109" s="547"/>
      <c r="MGY109" s="547"/>
      <c r="MGZ109" s="547"/>
      <c r="MHA109" s="547"/>
      <c r="MHB109" s="547"/>
      <c r="MHC109" s="547"/>
      <c r="MHD109" s="547"/>
      <c r="MHE109" s="548"/>
      <c r="MHF109" s="547"/>
      <c r="MHG109" s="547"/>
      <c r="MHH109" s="547"/>
      <c r="MHI109" s="547"/>
      <c r="MHJ109" s="547"/>
      <c r="MHK109" s="547"/>
      <c r="MHL109" s="547"/>
      <c r="MHM109" s="547"/>
      <c r="MHN109" s="547"/>
      <c r="MHO109" s="547"/>
      <c r="MHP109" s="547"/>
      <c r="MHQ109" s="547"/>
      <c r="MHR109" s="547"/>
      <c r="MHS109" s="547"/>
      <c r="MHT109" s="547"/>
      <c r="MHU109" s="548"/>
      <c r="MHV109" s="547"/>
      <c r="MHW109" s="547"/>
      <c r="MHX109" s="547"/>
      <c r="MHY109" s="547"/>
      <c r="MHZ109" s="547"/>
      <c r="MIA109" s="547"/>
      <c r="MIB109" s="547"/>
      <c r="MIC109" s="547"/>
      <c r="MID109" s="547"/>
      <c r="MIE109" s="547"/>
      <c r="MIF109" s="547"/>
      <c r="MIG109" s="547"/>
      <c r="MIH109" s="547"/>
      <c r="MII109" s="547"/>
      <c r="MIJ109" s="547"/>
      <c r="MIK109" s="548"/>
      <c r="MIL109" s="547"/>
      <c r="MIM109" s="547"/>
      <c r="MIN109" s="547"/>
      <c r="MIO109" s="547"/>
      <c r="MIP109" s="547"/>
      <c r="MIQ109" s="547"/>
      <c r="MIR109" s="547"/>
      <c r="MIS109" s="547"/>
      <c r="MIT109" s="547"/>
      <c r="MIU109" s="547"/>
      <c r="MIV109" s="547"/>
      <c r="MIW109" s="547"/>
      <c r="MIX109" s="547"/>
      <c r="MIY109" s="547"/>
      <c r="MIZ109" s="547"/>
      <c r="MJA109" s="548"/>
      <c r="MJB109" s="547"/>
      <c r="MJC109" s="547"/>
      <c r="MJD109" s="547"/>
      <c r="MJE109" s="547"/>
      <c r="MJF109" s="547"/>
      <c r="MJG109" s="547"/>
      <c r="MJH109" s="547"/>
      <c r="MJI109" s="547"/>
      <c r="MJJ109" s="547"/>
      <c r="MJK109" s="547"/>
      <c r="MJL109" s="547"/>
      <c r="MJM109" s="547"/>
      <c r="MJN109" s="547"/>
      <c r="MJO109" s="547"/>
      <c r="MJP109" s="547"/>
      <c r="MJQ109" s="548"/>
      <c r="MJR109" s="547"/>
      <c r="MJS109" s="547"/>
      <c r="MJT109" s="547"/>
      <c r="MJU109" s="547"/>
      <c r="MJV109" s="547"/>
      <c r="MJW109" s="547"/>
      <c r="MJX109" s="547"/>
      <c r="MJY109" s="547"/>
      <c r="MJZ109" s="547"/>
      <c r="MKA109" s="547"/>
      <c r="MKB109" s="547"/>
      <c r="MKC109" s="547"/>
      <c r="MKD109" s="547"/>
      <c r="MKE109" s="547"/>
      <c r="MKF109" s="547"/>
      <c r="MKG109" s="548"/>
      <c r="MKH109" s="547"/>
      <c r="MKI109" s="547"/>
      <c r="MKJ109" s="547"/>
      <c r="MKK109" s="547"/>
      <c r="MKL109" s="547"/>
      <c r="MKM109" s="547"/>
      <c r="MKN109" s="547"/>
      <c r="MKO109" s="547"/>
      <c r="MKP109" s="547"/>
      <c r="MKQ109" s="547"/>
      <c r="MKR109" s="547"/>
      <c r="MKS109" s="547"/>
      <c r="MKT109" s="547"/>
      <c r="MKU109" s="547"/>
      <c r="MKV109" s="547"/>
      <c r="MKW109" s="548"/>
      <c r="MKX109" s="547"/>
      <c r="MKY109" s="547"/>
      <c r="MKZ109" s="547"/>
      <c r="MLA109" s="547"/>
      <c r="MLB109" s="547"/>
      <c r="MLC109" s="547"/>
      <c r="MLD109" s="547"/>
      <c r="MLE109" s="547"/>
      <c r="MLF109" s="547"/>
      <c r="MLG109" s="547"/>
      <c r="MLH109" s="547"/>
      <c r="MLI109" s="547"/>
      <c r="MLJ109" s="547"/>
      <c r="MLK109" s="547"/>
      <c r="MLL109" s="547"/>
      <c r="MLM109" s="548"/>
      <c r="MLN109" s="547"/>
      <c r="MLO109" s="547"/>
      <c r="MLP109" s="547"/>
      <c r="MLQ109" s="547"/>
      <c r="MLR109" s="547"/>
      <c r="MLS109" s="547"/>
      <c r="MLT109" s="547"/>
      <c r="MLU109" s="547"/>
      <c r="MLV109" s="547"/>
      <c r="MLW109" s="547"/>
      <c r="MLX109" s="547"/>
      <c r="MLY109" s="547"/>
      <c r="MLZ109" s="547"/>
      <c r="MMA109" s="547"/>
      <c r="MMB109" s="547"/>
      <c r="MMC109" s="548"/>
      <c r="MMD109" s="547"/>
      <c r="MME109" s="547"/>
      <c r="MMF109" s="547"/>
      <c r="MMG109" s="547"/>
      <c r="MMH109" s="547"/>
      <c r="MMI109" s="547"/>
      <c r="MMJ109" s="547"/>
      <c r="MMK109" s="547"/>
      <c r="MML109" s="547"/>
      <c r="MMM109" s="547"/>
      <c r="MMN109" s="547"/>
      <c r="MMO109" s="547"/>
      <c r="MMP109" s="547"/>
      <c r="MMQ109" s="547"/>
      <c r="MMR109" s="547"/>
      <c r="MMS109" s="548"/>
      <c r="MMT109" s="547"/>
      <c r="MMU109" s="547"/>
      <c r="MMV109" s="547"/>
      <c r="MMW109" s="547"/>
      <c r="MMX109" s="547"/>
      <c r="MMY109" s="547"/>
      <c r="MMZ109" s="547"/>
      <c r="MNA109" s="547"/>
      <c r="MNB109" s="547"/>
      <c r="MNC109" s="547"/>
      <c r="MND109" s="547"/>
      <c r="MNE109" s="547"/>
      <c r="MNF109" s="547"/>
      <c r="MNG109" s="547"/>
      <c r="MNH109" s="547"/>
      <c r="MNI109" s="548"/>
      <c r="MNJ109" s="547"/>
      <c r="MNK109" s="547"/>
      <c r="MNL109" s="547"/>
      <c r="MNM109" s="547"/>
      <c r="MNN109" s="547"/>
      <c r="MNO109" s="547"/>
      <c r="MNP109" s="547"/>
      <c r="MNQ109" s="547"/>
      <c r="MNR109" s="547"/>
      <c r="MNS109" s="547"/>
      <c r="MNT109" s="547"/>
      <c r="MNU109" s="547"/>
      <c r="MNV109" s="547"/>
      <c r="MNW109" s="547"/>
      <c r="MNX109" s="547"/>
      <c r="MNY109" s="548"/>
      <c r="MNZ109" s="547"/>
      <c r="MOA109" s="547"/>
      <c r="MOB109" s="547"/>
      <c r="MOC109" s="547"/>
      <c r="MOD109" s="547"/>
      <c r="MOE109" s="547"/>
      <c r="MOF109" s="547"/>
      <c r="MOG109" s="547"/>
      <c r="MOH109" s="547"/>
      <c r="MOI109" s="547"/>
      <c r="MOJ109" s="547"/>
      <c r="MOK109" s="547"/>
      <c r="MOL109" s="547"/>
      <c r="MOM109" s="547"/>
      <c r="MON109" s="547"/>
      <c r="MOO109" s="548"/>
      <c r="MOP109" s="547"/>
      <c r="MOQ109" s="547"/>
      <c r="MOR109" s="547"/>
      <c r="MOS109" s="547"/>
      <c r="MOT109" s="547"/>
      <c r="MOU109" s="547"/>
      <c r="MOV109" s="547"/>
      <c r="MOW109" s="547"/>
      <c r="MOX109" s="547"/>
      <c r="MOY109" s="547"/>
      <c r="MOZ109" s="547"/>
      <c r="MPA109" s="547"/>
      <c r="MPB109" s="547"/>
      <c r="MPC109" s="547"/>
      <c r="MPD109" s="547"/>
      <c r="MPE109" s="548"/>
      <c r="MPF109" s="547"/>
      <c r="MPG109" s="547"/>
      <c r="MPH109" s="547"/>
      <c r="MPI109" s="547"/>
      <c r="MPJ109" s="547"/>
      <c r="MPK109" s="547"/>
      <c r="MPL109" s="547"/>
      <c r="MPM109" s="547"/>
      <c r="MPN109" s="547"/>
      <c r="MPO109" s="547"/>
      <c r="MPP109" s="547"/>
      <c r="MPQ109" s="547"/>
      <c r="MPR109" s="547"/>
      <c r="MPS109" s="547"/>
      <c r="MPT109" s="547"/>
      <c r="MPU109" s="548"/>
      <c r="MPV109" s="547"/>
      <c r="MPW109" s="547"/>
      <c r="MPX109" s="547"/>
      <c r="MPY109" s="547"/>
      <c r="MPZ109" s="547"/>
      <c r="MQA109" s="547"/>
      <c r="MQB109" s="547"/>
      <c r="MQC109" s="547"/>
      <c r="MQD109" s="547"/>
      <c r="MQE109" s="547"/>
      <c r="MQF109" s="547"/>
      <c r="MQG109" s="547"/>
      <c r="MQH109" s="547"/>
      <c r="MQI109" s="547"/>
      <c r="MQJ109" s="547"/>
      <c r="MQK109" s="548"/>
      <c r="MQL109" s="547"/>
      <c r="MQM109" s="547"/>
      <c r="MQN109" s="547"/>
      <c r="MQO109" s="547"/>
      <c r="MQP109" s="547"/>
      <c r="MQQ109" s="547"/>
      <c r="MQR109" s="547"/>
      <c r="MQS109" s="547"/>
      <c r="MQT109" s="547"/>
      <c r="MQU109" s="547"/>
      <c r="MQV109" s="547"/>
      <c r="MQW109" s="547"/>
      <c r="MQX109" s="547"/>
      <c r="MQY109" s="547"/>
      <c r="MQZ109" s="547"/>
      <c r="MRA109" s="548"/>
      <c r="MRB109" s="547"/>
      <c r="MRC109" s="547"/>
      <c r="MRD109" s="547"/>
      <c r="MRE109" s="547"/>
      <c r="MRF109" s="547"/>
      <c r="MRG109" s="547"/>
      <c r="MRH109" s="547"/>
      <c r="MRI109" s="547"/>
      <c r="MRJ109" s="547"/>
      <c r="MRK109" s="547"/>
      <c r="MRL109" s="547"/>
      <c r="MRM109" s="547"/>
      <c r="MRN109" s="547"/>
      <c r="MRO109" s="547"/>
      <c r="MRP109" s="547"/>
      <c r="MRQ109" s="548"/>
      <c r="MRR109" s="547"/>
      <c r="MRS109" s="547"/>
      <c r="MRT109" s="547"/>
      <c r="MRU109" s="547"/>
      <c r="MRV109" s="547"/>
      <c r="MRW109" s="547"/>
      <c r="MRX109" s="547"/>
      <c r="MRY109" s="547"/>
      <c r="MRZ109" s="547"/>
      <c r="MSA109" s="547"/>
      <c r="MSB109" s="547"/>
      <c r="MSC109" s="547"/>
      <c r="MSD109" s="547"/>
      <c r="MSE109" s="547"/>
      <c r="MSF109" s="547"/>
      <c r="MSG109" s="548"/>
      <c r="MSH109" s="547"/>
      <c r="MSI109" s="547"/>
      <c r="MSJ109" s="547"/>
      <c r="MSK109" s="547"/>
      <c r="MSL109" s="547"/>
      <c r="MSM109" s="547"/>
      <c r="MSN109" s="547"/>
      <c r="MSO109" s="547"/>
      <c r="MSP109" s="547"/>
      <c r="MSQ109" s="547"/>
      <c r="MSR109" s="547"/>
      <c r="MSS109" s="547"/>
      <c r="MST109" s="547"/>
      <c r="MSU109" s="547"/>
      <c r="MSV109" s="547"/>
      <c r="MSW109" s="548"/>
      <c r="MSX109" s="547"/>
      <c r="MSY109" s="547"/>
      <c r="MSZ109" s="547"/>
      <c r="MTA109" s="547"/>
      <c r="MTB109" s="547"/>
      <c r="MTC109" s="547"/>
      <c r="MTD109" s="547"/>
      <c r="MTE109" s="547"/>
      <c r="MTF109" s="547"/>
      <c r="MTG109" s="547"/>
      <c r="MTH109" s="547"/>
      <c r="MTI109" s="547"/>
      <c r="MTJ109" s="547"/>
      <c r="MTK109" s="547"/>
      <c r="MTL109" s="547"/>
      <c r="MTM109" s="548"/>
      <c r="MTN109" s="547"/>
      <c r="MTO109" s="547"/>
      <c r="MTP109" s="547"/>
      <c r="MTQ109" s="547"/>
      <c r="MTR109" s="547"/>
      <c r="MTS109" s="547"/>
      <c r="MTT109" s="547"/>
      <c r="MTU109" s="547"/>
      <c r="MTV109" s="547"/>
      <c r="MTW109" s="547"/>
      <c r="MTX109" s="547"/>
      <c r="MTY109" s="547"/>
      <c r="MTZ109" s="547"/>
      <c r="MUA109" s="547"/>
      <c r="MUB109" s="547"/>
      <c r="MUC109" s="548"/>
      <c r="MUD109" s="547"/>
      <c r="MUE109" s="547"/>
      <c r="MUF109" s="547"/>
      <c r="MUG109" s="547"/>
      <c r="MUH109" s="547"/>
      <c r="MUI109" s="547"/>
      <c r="MUJ109" s="547"/>
      <c r="MUK109" s="547"/>
      <c r="MUL109" s="547"/>
      <c r="MUM109" s="547"/>
      <c r="MUN109" s="547"/>
      <c r="MUO109" s="547"/>
      <c r="MUP109" s="547"/>
      <c r="MUQ109" s="547"/>
      <c r="MUR109" s="547"/>
      <c r="MUS109" s="548"/>
      <c r="MUT109" s="547"/>
      <c r="MUU109" s="547"/>
      <c r="MUV109" s="547"/>
      <c r="MUW109" s="547"/>
      <c r="MUX109" s="547"/>
      <c r="MUY109" s="547"/>
      <c r="MUZ109" s="547"/>
      <c r="MVA109" s="547"/>
      <c r="MVB109" s="547"/>
      <c r="MVC109" s="547"/>
      <c r="MVD109" s="547"/>
      <c r="MVE109" s="547"/>
      <c r="MVF109" s="547"/>
      <c r="MVG109" s="547"/>
      <c r="MVH109" s="547"/>
      <c r="MVI109" s="548"/>
      <c r="MVJ109" s="547"/>
      <c r="MVK109" s="547"/>
      <c r="MVL109" s="547"/>
      <c r="MVM109" s="547"/>
      <c r="MVN109" s="547"/>
      <c r="MVO109" s="547"/>
      <c r="MVP109" s="547"/>
      <c r="MVQ109" s="547"/>
      <c r="MVR109" s="547"/>
      <c r="MVS109" s="547"/>
      <c r="MVT109" s="547"/>
      <c r="MVU109" s="547"/>
      <c r="MVV109" s="547"/>
      <c r="MVW109" s="547"/>
      <c r="MVX109" s="547"/>
      <c r="MVY109" s="548"/>
      <c r="MVZ109" s="547"/>
      <c r="MWA109" s="547"/>
      <c r="MWB109" s="547"/>
      <c r="MWC109" s="547"/>
      <c r="MWD109" s="547"/>
      <c r="MWE109" s="547"/>
      <c r="MWF109" s="547"/>
      <c r="MWG109" s="547"/>
      <c r="MWH109" s="547"/>
      <c r="MWI109" s="547"/>
      <c r="MWJ109" s="547"/>
      <c r="MWK109" s="547"/>
      <c r="MWL109" s="547"/>
      <c r="MWM109" s="547"/>
      <c r="MWN109" s="547"/>
      <c r="MWO109" s="548"/>
      <c r="MWP109" s="547"/>
      <c r="MWQ109" s="547"/>
      <c r="MWR109" s="547"/>
      <c r="MWS109" s="547"/>
      <c r="MWT109" s="547"/>
      <c r="MWU109" s="547"/>
      <c r="MWV109" s="547"/>
      <c r="MWW109" s="547"/>
      <c r="MWX109" s="547"/>
      <c r="MWY109" s="547"/>
      <c r="MWZ109" s="547"/>
      <c r="MXA109" s="547"/>
      <c r="MXB109" s="547"/>
      <c r="MXC109" s="547"/>
      <c r="MXD109" s="547"/>
      <c r="MXE109" s="548"/>
      <c r="MXF109" s="547"/>
      <c r="MXG109" s="547"/>
      <c r="MXH109" s="547"/>
      <c r="MXI109" s="547"/>
      <c r="MXJ109" s="547"/>
      <c r="MXK109" s="547"/>
      <c r="MXL109" s="547"/>
      <c r="MXM109" s="547"/>
      <c r="MXN109" s="547"/>
      <c r="MXO109" s="547"/>
      <c r="MXP109" s="547"/>
      <c r="MXQ109" s="547"/>
      <c r="MXR109" s="547"/>
      <c r="MXS109" s="547"/>
      <c r="MXT109" s="547"/>
      <c r="MXU109" s="548"/>
      <c r="MXV109" s="547"/>
      <c r="MXW109" s="547"/>
      <c r="MXX109" s="547"/>
      <c r="MXY109" s="547"/>
      <c r="MXZ109" s="547"/>
      <c r="MYA109" s="547"/>
      <c r="MYB109" s="547"/>
      <c r="MYC109" s="547"/>
      <c r="MYD109" s="547"/>
      <c r="MYE109" s="547"/>
      <c r="MYF109" s="547"/>
      <c r="MYG109" s="547"/>
      <c r="MYH109" s="547"/>
      <c r="MYI109" s="547"/>
      <c r="MYJ109" s="547"/>
      <c r="MYK109" s="548"/>
      <c r="MYL109" s="547"/>
      <c r="MYM109" s="547"/>
      <c r="MYN109" s="547"/>
      <c r="MYO109" s="547"/>
      <c r="MYP109" s="547"/>
      <c r="MYQ109" s="547"/>
      <c r="MYR109" s="547"/>
      <c r="MYS109" s="547"/>
      <c r="MYT109" s="547"/>
      <c r="MYU109" s="547"/>
      <c r="MYV109" s="547"/>
      <c r="MYW109" s="547"/>
      <c r="MYX109" s="547"/>
      <c r="MYY109" s="547"/>
      <c r="MYZ109" s="547"/>
      <c r="MZA109" s="548"/>
      <c r="MZB109" s="547"/>
      <c r="MZC109" s="547"/>
      <c r="MZD109" s="547"/>
      <c r="MZE109" s="547"/>
      <c r="MZF109" s="547"/>
      <c r="MZG109" s="547"/>
      <c r="MZH109" s="547"/>
      <c r="MZI109" s="547"/>
      <c r="MZJ109" s="547"/>
      <c r="MZK109" s="547"/>
      <c r="MZL109" s="547"/>
      <c r="MZM109" s="547"/>
      <c r="MZN109" s="547"/>
      <c r="MZO109" s="547"/>
      <c r="MZP109" s="547"/>
      <c r="MZQ109" s="548"/>
      <c r="MZR109" s="547"/>
      <c r="MZS109" s="547"/>
      <c r="MZT109" s="547"/>
      <c r="MZU109" s="547"/>
      <c r="MZV109" s="547"/>
      <c r="MZW109" s="547"/>
      <c r="MZX109" s="547"/>
      <c r="MZY109" s="547"/>
      <c r="MZZ109" s="547"/>
      <c r="NAA109" s="547"/>
      <c r="NAB109" s="547"/>
      <c r="NAC109" s="547"/>
      <c r="NAD109" s="547"/>
      <c r="NAE109" s="547"/>
      <c r="NAF109" s="547"/>
      <c r="NAG109" s="548"/>
      <c r="NAH109" s="547"/>
      <c r="NAI109" s="547"/>
      <c r="NAJ109" s="547"/>
      <c r="NAK109" s="547"/>
      <c r="NAL109" s="547"/>
      <c r="NAM109" s="547"/>
      <c r="NAN109" s="547"/>
      <c r="NAO109" s="547"/>
      <c r="NAP109" s="547"/>
      <c r="NAQ109" s="547"/>
      <c r="NAR109" s="547"/>
      <c r="NAS109" s="547"/>
      <c r="NAT109" s="547"/>
      <c r="NAU109" s="547"/>
      <c r="NAV109" s="547"/>
      <c r="NAW109" s="548"/>
      <c r="NAX109" s="547"/>
      <c r="NAY109" s="547"/>
      <c r="NAZ109" s="547"/>
      <c r="NBA109" s="547"/>
      <c r="NBB109" s="547"/>
      <c r="NBC109" s="547"/>
      <c r="NBD109" s="547"/>
      <c r="NBE109" s="547"/>
      <c r="NBF109" s="547"/>
      <c r="NBG109" s="547"/>
      <c r="NBH109" s="547"/>
      <c r="NBI109" s="547"/>
      <c r="NBJ109" s="547"/>
      <c r="NBK109" s="547"/>
      <c r="NBL109" s="547"/>
      <c r="NBM109" s="548"/>
      <c r="NBN109" s="547"/>
      <c r="NBO109" s="547"/>
      <c r="NBP109" s="547"/>
      <c r="NBQ109" s="547"/>
      <c r="NBR109" s="547"/>
      <c r="NBS109" s="547"/>
      <c r="NBT109" s="547"/>
      <c r="NBU109" s="547"/>
      <c r="NBV109" s="547"/>
      <c r="NBW109" s="547"/>
      <c r="NBX109" s="547"/>
      <c r="NBY109" s="547"/>
      <c r="NBZ109" s="547"/>
      <c r="NCA109" s="547"/>
      <c r="NCB109" s="547"/>
      <c r="NCC109" s="548"/>
      <c r="NCD109" s="547"/>
      <c r="NCE109" s="547"/>
      <c r="NCF109" s="547"/>
      <c r="NCG109" s="547"/>
      <c r="NCH109" s="547"/>
      <c r="NCI109" s="547"/>
      <c r="NCJ109" s="547"/>
      <c r="NCK109" s="547"/>
      <c r="NCL109" s="547"/>
      <c r="NCM109" s="547"/>
      <c r="NCN109" s="547"/>
      <c r="NCO109" s="547"/>
      <c r="NCP109" s="547"/>
      <c r="NCQ109" s="547"/>
      <c r="NCR109" s="547"/>
      <c r="NCS109" s="548"/>
      <c r="NCT109" s="547"/>
      <c r="NCU109" s="547"/>
      <c r="NCV109" s="547"/>
      <c r="NCW109" s="547"/>
      <c r="NCX109" s="547"/>
      <c r="NCY109" s="547"/>
      <c r="NCZ109" s="547"/>
      <c r="NDA109" s="547"/>
      <c r="NDB109" s="547"/>
      <c r="NDC109" s="547"/>
      <c r="NDD109" s="547"/>
      <c r="NDE109" s="547"/>
      <c r="NDF109" s="547"/>
      <c r="NDG109" s="547"/>
      <c r="NDH109" s="547"/>
      <c r="NDI109" s="548"/>
      <c r="NDJ109" s="547"/>
      <c r="NDK109" s="547"/>
      <c r="NDL109" s="547"/>
      <c r="NDM109" s="547"/>
      <c r="NDN109" s="547"/>
      <c r="NDO109" s="547"/>
      <c r="NDP109" s="547"/>
      <c r="NDQ109" s="547"/>
      <c r="NDR109" s="547"/>
      <c r="NDS109" s="547"/>
      <c r="NDT109" s="547"/>
      <c r="NDU109" s="547"/>
      <c r="NDV109" s="547"/>
      <c r="NDW109" s="547"/>
      <c r="NDX109" s="547"/>
      <c r="NDY109" s="548"/>
      <c r="NDZ109" s="547"/>
      <c r="NEA109" s="547"/>
      <c r="NEB109" s="547"/>
      <c r="NEC109" s="547"/>
      <c r="NED109" s="547"/>
      <c r="NEE109" s="547"/>
      <c r="NEF109" s="547"/>
      <c r="NEG109" s="547"/>
      <c r="NEH109" s="547"/>
      <c r="NEI109" s="547"/>
      <c r="NEJ109" s="547"/>
      <c r="NEK109" s="547"/>
      <c r="NEL109" s="547"/>
      <c r="NEM109" s="547"/>
      <c r="NEN109" s="547"/>
      <c r="NEO109" s="548"/>
      <c r="NEP109" s="547"/>
      <c r="NEQ109" s="547"/>
      <c r="NER109" s="547"/>
      <c r="NES109" s="547"/>
      <c r="NET109" s="547"/>
      <c r="NEU109" s="547"/>
      <c r="NEV109" s="547"/>
      <c r="NEW109" s="547"/>
      <c r="NEX109" s="547"/>
      <c r="NEY109" s="547"/>
      <c r="NEZ109" s="547"/>
      <c r="NFA109" s="547"/>
      <c r="NFB109" s="547"/>
      <c r="NFC109" s="547"/>
      <c r="NFD109" s="547"/>
      <c r="NFE109" s="548"/>
      <c r="NFF109" s="547"/>
      <c r="NFG109" s="547"/>
      <c r="NFH109" s="547"/>
      <c r="NFI109" s="547"/>
      <c r="NFJ109" s="547"/>
      <c r="NFK109" s="547"/>
      <c r="NFL109" s="547"/>
      <c r="NFM109" s="547"/>
      <c r="NFN109" s="547"/>
      <c r="NFO109" s="547"/>
      <c r="NFP109" s="547"/>
      <c r="NFQ109" s="547"/>
      <c r="NFR109" s="547"/>
      <c r="NFS109" s="547"/>
      <c r="NFT109" s="547"/>
      <c r="NFU109" s="548"/>
      <c r="NFV109" s="547"/>
      <c r="NFW109" s="547"/>
      <c r="NFX109" s="547"/>
      <c r="NFY109" s="547"/>
      <c r="NFZ109" s="547"/>
      <c r="NGA109" s="547"/>
      <c r="NGB109" s="547"/>
      <c r="NGC109" s="547"/>
      <c r="NGD109" s="547"/>
      <c r="NGE109" s="547"/>
      <c r="NGF109" s="547"/>
      <c r="NGG109" s="547"/>
      <c r="NGH109" s="547"/>
      <c r="NGI109" s="547"/>
      <c r="NGJ109" s="547"/>
      <c r="NGK109" s="548"/>
      <c r="NGL109" s="547"/>
      <c r="NGM109" s="547"/>
      <c r="NGN109" s="547"/>
      <c r="NGO109" s="547"/>
      <c r="NGP109" s="547"/>
      <c r="NGQ109" s="547"/>
      <c r="NGR109" s="547"/>
      <c r="NGS109" s="547"/>
      <c r="NGT109" s="547"/>
      <c r="NGU109" s="547"/>
      <c r="NGV109" s="547"/>
      <c r="NGW109" s="547"/>
      <c r="NGX109" s="547"/>
      <c r="NGY109" s="547"/>
      <c r="NGZ109" s="547"/>
      <c r="NHA109" s="548"/>
      <c r="NHB109" s="547"/>
      <c r="NHC109" s="547"/>
      <c r="NHD109" s="547"/>
      <c r="NHE109" s="547"/>
      <c r="NHF109" s="547"/>
      <c r="NHG109" s="547"/>
      <c r="NHH109" s="547"/>
      <c r="NHI109" s="547"/>
      <c r="NHJ109" s="547"/>
      <c r="NHK109" s="547"/>
      <c r="NHL109" s="547"/>
      <c r="NHM109" s="547"/>
      <c r="NHN109" s="547"/>
      <c r="NHO109" s="547"/>
      <c r="NHP109" s="547"/>
      <c r="NHQ109" s="548"/>
      <c r="NHR109" s="547"/>
      <c r="NHS109" s="547"/>
      <c r="NHT109" s="547"/>
      <c r="NHU109" s="547"/>
      <c r="NHV109" s="547"/>
      <c r="NHW109" s="547"/>
      <c r="NHX109" s="547"/>
      <c r="NHY109" s="547"/>
      <c r="NHZ109" s="547"/>
      <c r="NIA109" s="547"/>
      <c r="NIB109" s="547"/>
      <c r="NIC109" s="547"/>
      <c r="NID109" s="547"/>
      <c r="NIE109" s="547"/>
      <c r="NIF109" s="547"/>
      <c r="NIG109" s="548"/>
      <c r="NIH109" s="547"/>
      <c r="NII109" s="547"/>
      <c r="NIJ109" s="547"/>
      <c r="NIK109" s="547"/>
      <c r="NIL109" s="547"/>
      <c r="NIM109" s="547"/>
      <c r="NIN109" s="547"/>
      <c r="NIO109" s="547"/>
      <c r="NIP109" s="547"/>
      <c r="NIQ109" s="547"/>
      <c r="NIR109" s="547"/>
      <c r="NIS109" s="547"/>
      <c r="NIT109" s="547"/>
      <c r="NIU109" s="547"/>
      <c r="NIV109" s="547"/>
      <c r="NIW109" s="548"/>
      <c r="NIX109" s="547"/>
      <c r="NIY109" s="547"/>
      <c r="NIZ109" s="547"/>
      <c r="NJA109" s="547"/>
      <c r="NJB109" s="547"/>
      <c r="NJC109" s="547"/>
      <c r="NJD109" s="547"/>
      <c r="NJE109" s="547"/>
      <c r="NJF109" s="547"/>
      <c r="NJG109" s="547"/>
      <c r="NJH109" s="547"/>
      <c r="NJI109" s="547"/>
      <c r="NJJ109" s="547"/>
      <c r="NJK109" s="547"/>
      <c r="NJL109" s="547"/>
      <c r="NJM109" s="548"/>
      <c r="NJN109" s="547"/>
      <c r="NJO109" s="547"/>
      <c r="NJP109" s="547"/>
      <c r="NJQ109" s="547"/>
      <c r="NJR109" s="547"/>
      <c r="NJS109" s="547"/>
      <c r="NJT109" s="547"/>
      <c r="NJU109" s="547"/>
      <c r="NJV109" s="547"/>
      <c r="NJW109" s="547"/>
      <c r="NJX109" s="547"/>
      <c r="NJY109" s="547"/>
      <c r="NJZ109" s="547"/>
      <c r="NKA109" s="547"/>
      <c r="NKB109" s="547"/>
      <c r="NKC109" s="548"/>
      <c r="NKD109" s="547"/>
      <c r="NKE109" s="547"/>
      <c r="NKF109" s="547"/>
      <c r="NKG109" s="547"/>
      <c r="NKH109" s="547"/>
      <c r="NKI109" s="547"/>
      <c r="NKJ109" s="547"/>
      <c r="NKK109" s="547"/>
      <c r="NKL109" s="547"/>
      <c r="NKM109" s="547"/>
      <c r="NKN109" s="547"/>
      <c r="NKO109" s="547"/>
      <c r="NKP109" s="547"/>
      <c r="NKQ109" s="547"/>
      <c r="NKR109" s="547"/>
      <c r="NKS109" s="548"/>
      <c r="NKT109" s="547"/>
      <c r="NKU109" s="547"/>
      <c r="NKV109" s="547"/>
      <c r="NKW109" s="547"/>
      <c r="NKX109" s="547"/>
      <c r="NKY109" s="547"/>
      <c r="NKZ109" s="547"/>
      <c r="NLA109" s="547"/>
      <c r="NLB109" s="547"/>
      <c r="NLC109" s="547"/>
      <c r="NLD109" s="547"/>
      <c r="NLE109" s="547"/>
      <c r="NLF109" s="547"/>
      <c r="NLG109" s="547"/>
      <c r="NLH109" s="547"/>
      <c r="NLI109" s="548"/>
      <c r="NLJ109" s="547"/>
      <c r="NLK109" s="547"/>
      <c r="NLL109" s="547"/>
      <c r="NLM109" s="547"/>
      <c r="NLN109" s="547"/>
      <c r="NLO109" s="547"/>
      <c r="NLP109" s="547"/>
      <c r="NLQ109" s="547"/>
      <c r="NLR109" s="547"/>
      <c r="NLS109" s="547"/>
      <c r="NLT109" s="547"/>
      <c r="NLU109" s="547"/>
      <c r="NLV109" s="547"/>
      <c r="NLW109" s="547"/>
      <c r="NLX109" s="547"/>
      <c r="NLY109" s="548"/>
      <c r="NLZ109" s="547"/>
      <c r="NMA109" s="547"/>
      <c r="NMB109" s="547"/>
      <c r="NMC109" s="547"/>
      <c r="NMD109" s="547"/>
      <c r="NME109" s="547"/>
      <c r="NMF109" s="547"/>
      <c r="NMG109" s="547"/>
      <c r="NMH109" s="547"/>
      <c r="NMI109" s="547"/>
      <c r="NMJ109" s="547"/>
      <c r="NMK109" s="547"/>
      <c r="NML109" s="547"/>
      <c r="NMM109" s="547"/>
      <c r="NMN109" s="547"/>
      <c r="NMO109" s="548"/>
      <c r="NMP109" s="547"/>
      <c r="NMQ109" s="547"/>
      <c r="NMR109" s="547"/>
      <c r="NMS109" s="547"/>
      <c r="NMT109" s="547"/>
      <c r="NMU109" s="547"/>
      <c r="NMV109" s="547"/>
      <c r="NMW109" s="547"/>
      <c r="NMX109" s="547"/>
      <c r="NMY109" s="547"/>
      <c r="NMZ109" s="547"/>
      <c r="NNA109" s="547"/>
      <c r="NNB109" s="547"/>
      <c r="NNC109" s="547"/>
      <c r="NND109" s="547"/>
      <c r="NNE109" s="548"/>
      <c r="NNF109" s="547"/>
      <c r="NNG109" s="547"/>
      <c r="NNH109" s="547"/>
      <c r="NNI109" s="547"/>
      <c r="NNJ109" s="547"/>
      <c r="NNK109" s="547"/>
      <c r="NNL109" s="547"/>
      <c r="NNM109" s="547"/>
      <c r="NNN109" s="547"/>
      <c r="NNO109" s="547"/>
      <c r="NNP109" s="547"/>
      <c r="NNQ109" s="547"/>
      <c r="NNR109" s="547"/>
      <c r="NNS109" s="547"/>
      <c r="NNT109" s="547"/>
      <c r="NNU109" s="548"/>
      <c r="NNV109" s="547"/>
      <c r="NNW109" s="547"/>
      <c r="NNX109" s="547"/>
      <c r="NNY109" s="547"/>
      <c r="NNZ109" s="547"/>
      <c r="NOA109" s="547"/>
      <c r="NOB109" s="547"/>
      <c r="NOC109" s="547"/>
      <c r="NOD109" s="547"/>
      <c r="NOE109" s="547"/>
      <c r="NOF109" s="547"/>
      <c r="NOG109" s="547"/>
      <c r="NOH109" s="547"/>
      <c r="NOI109" s="547"/>
      <c r="NOJ109" s="547"/>
      <c r="NOK109" s="548"/>
      <c r="NOL109" s="547"/>
      <c r="NOM109" s="547"/>
      <c r="NON109" s="547"/>
      <c r="NOO109" s="547"/>
      <c r="NOP109" s="547"/>
      <c r="NOQ109" s="547"/>
      <c r="NOR109" s="547"/>
      <c r="NOS109" s="547"/>
      <c r="NOT109" s="547"/>
      <c r="NOU109" s="547"/>
      <c r="NOV109" s="547"/>
      <c r="NOW109" s="547"/>
      <c r="NOX109" s="547"/>
      <c r="NOY109" s="547"/>
      <c r="NOZ109" s="547"/>
      <c r="NPA109" s="548"/>
      <c r="NPB109" s="547"/>
      <c r="NPC109" s="547"/>
      <c r="NPD109" s="547"/>
      <c r="NPE109" s="547"/>
      <c r="NPF109" s="547"/>
      <c r="NPG109" s="547"/>
      <c r="NPH109" s="547"/>
      <c r="NPI109" s="547"/>
      <c r="NPJ109" s="547"/>
      <c r="NPK109" s="547"/>
      <c r="NPL109" s="547"/>
      <c r="NPM109" s="547"/>
      <c r="NPN109" s="547"/>
      <c r="NPO109" s="547"/>
      <c r="NPP109" s="547"/>
      <c r="NPQ109" s="548"/>
      <c r="NPR109" s="547"/>
      <c r="NPS109" s="547"/>
      <c r="NPT109" s="547"/>
      <c r="NPU109" s="547"/>
      <c r="NPV109" s="547"/>
      <c r="NPW109" s="547"/>
      <c r="NPX109" s="547"/>
      <c r="NPY109" s="547"/>
      <c r="NPZ109" s="547"/>
      <c r="NQA109" s="547"/>
      <c r="NQB109" s="547"/>
      <c r="NQC109" s="547"/>
      <c r="NQD109" s="547"/>
      <c r="NQE109" s="547"/>
      <c r="NQF109" s="547"/>
      <c r="NQG109" s="548"/>
      <c r="NQH109" s="547"/>
      <c r="NQI109" s="547"/>
      <c r="NQJ109" s="547"/>
      <c r="NQK109" s="547"/>
      <c r="NQL109" s="547"/>
      <c r="NQM109" s="547"/>
      <c r="NQN109" s="547"/>
      <c r="NQO109" s="547"/>
      <c r="NQP109" s="547"/>
      <c r="NQQ109" s="547"/>
      <c r="NQR109" s="547"/>
      <c r="NQS109" s="547"/>
      <c r="NQT109" s="547"/>
      <c r="NQU109" s="547"/>
      <c r="NQV109" s="547"/>
      <c r="NQW109" s="548"/>
      <c r="NQX109" s="547"/>
      <c r="NQY109" s="547"/>
      <c r="NQZ109" s="547"/>
      <c r="NRA109" s="547"/>
      <c r="NRB109" s="547"/>
      <c r="NRC109" s="547"/>
      <c r="NRD109" s="547"/>
      <c r="NRE109" s="547"/>
      <c r="NRF109" s="547"/>
      <c r="NRG109" s="547"/>
      <c r="NRH109" s="547"/>
      <c r="NRI109" s="547"/>
      <c r="NRJ109" s="547"/>
      <c r="NRK109" s="547"/>
      <c r="NRL109" s="547"/>
      <c r="NRM109" s="548"/>
      <c r="NRN109" s="547"/>
      <c r="NRO109" s="547"/>
      <c r="NRP109" s="547"/>
      <c r="NRQ109" s="547"/>
      <c r="NRR109" s="547"/>
      <c r="NRS109" s="547"/>
      <c r="NRT109" s="547"/>
      <c r="NRU109" s="547"/>
      <c r="NRV109" s="547"/>
      <c r="NRW109" s="547"/>
      <c r="NRX109" s="547"/>
      <c r="NRY109" s="547"/>
      <c r="NRZ109" s="547"/>
      <c r="NSA109" s="547"/>
      <c r="NSB109" s="547"/>
      <c r="NSC109" s="548"/>
      <c r="NSD109" s="547"/>
      <c r="NSE109" s="547"/>
      <c r="NSF109" s="547"/>
      <c r="NSG109" s="547"/>
      <c r="NSH109" s="547"/>
      <c r="NSI109" s="547"/>
      <c r="NSJ109" s="547"/>
      <c r="NSK109" s="547"/>
      <c r="NSL109" s="547"/>
      <c r="NSM109" s="547"/>
      <c r="NSN109" s="547"/>
      <c r="NSO109" s="547"/>
      <c r="NSP109" s="547"/>
      <c r="NSQ109" s="547"/>
      <c r="NSR109" s="547"/>
      <c r="NSS109" s="548"/>
      <c r="NST109" s="547"/>
      <c r="NSU109" s="547"/>
      <c r="NSV109" s="547"/>
      <c r="NSW109" s="547"/>
      <c r="NSX109" s="547"/>
      <c r="NSY109" s="547"/>
      <c r="NSZ109" s="547"/>
      <c r="NTA109" s="547"/>
      <c r="NTB109" s="547"/>
      <c r="NTC109" s="547"/>
      <c r="NTD109" s="547"/>
      <c r="NTE109" s="547"/>
      <c r="NTF109" s="547"/>
      <c r="NTG109" s="547"/>
      <c r="NTH109" s="547"/>
      <c r="NTI109" s="548"/>
      <c r="NTJ109" s="547"/>
      <c r="NTK109" s="547"/>
      <c r="NTL109" s="547"/>
      <c r="NTM109" s="547"/>
      <c r="NTN109" s="547"/>
      <c r="NTO109" s="547"/>
      <c r="NTP109" s="547"/>
      <c r="NTQ109" s="547"/>
      <c r="NTR109" s="547"/>
      <c r="NTS109" s="547"/>
      <c r="NTT109" s="547"/>
      <c r="NTU109" s="547"/>
      <c r="NTV109" s="547"/>
      <c r="NTW109" s="547"/>
      <c r="NTX109" s="547"/>
      <c r="NTY109" s="548"/>
      <c r="NTZ109" s="547"/>
      <c r="NUA109" s="547"/>
      <c r="NUB109" s="547"/>
      <c r="NUC109" s="547"/>
      <c r="NUD109" s="547"/>
      <c r="NUE109" s="547"/>
      <c r="NUF109" s="547"/>
      <c r="NUG109" s="547"/>
      <c r="NUH109" s="547"/>
      <c r="NUI109" s="547"/>
      <c r="NUJ109" s="547"/>
      <c r="NUK109" s="547"/>
      <c r="NUL109" s="547"/>
      <c r="NUM109" s="547"/>
      <c r="NUN109" s="547"/>
      <c r="NUO109" s="548"/>
      <c r="NUP109" s="547"/>
      <c r="NUQ109" s="547"/>
      <c r="NUR109" s="547"/>
      <c r="NUS109" s="547"/>
      <c r="NUT109" s="547"/>
      <c r="NUU109" s="547"/>
      <c r="NUV109" s="547"/>
      <c r="NUW109" s="547"/>
      <c r="NUX109" s="547"/>
      <c r="NUY109" s="547"/>
      <c r="NUZ109" s="547"/>
      <c r="NVA109" s="547"/>
      <c r="NVB109" s="547"/>
      <c r="NVC109" s="547"/>
      <c r="NVD109" s="547"/>
      <c r="NVE109" s="548"/>
      <c r="NVF109" s="547"/>
      <c r="NVG109" s="547"/>
      <c r="NVH109" s="547"/>
      <c r="NVI109" s="547"/>
      <c r="NVJ109" s="547"/>
      <c r="NVK109" s="547"/>
      <c r="NVL109" s="547"/>
      <c r="NVM109" s="547"/>
      <c r="NVN109" s="547"/>
      <c r="NVO109" s="547"/>
      <c r="NVP109" s="547"/>
      <c r="NVQ109" s="547"/>
      <c r="NVR109" s="547"/>
      <c r="NVS109" s="547"/>
      <c r="NVT109" s="547"/>
      <c r="NVU109" s="548"/>
      <c r="NVV109" s="547"/>
      <c r="NVW109" s="547"/>
      <c r="NVX109" s="547"/>
      <c r="NVY109" s="547"/>
      <c r="NVZ109" s="547"/>
      <c r="NWA109" s="547"/>
      <c r="NWB109" s="547"/>
      <c r="NWC109" s="547"/>
      <c r="NWD109" s="547"/>
      <c r="NWE109" s="547"/>
      <c r="NWF109" s="547"/>
      <c r="NWG109" s="547"/>
      <c r="NWH109" s="547"/>
      <c r="NWI109" s="547"/>
      <c r="NWJ109" s="547"/>
      <c r="NWK109" s="548"/>
      <c r="NWL109" s="547"/>
      <c r="NWM109" s="547"/>
      <c r="NWN109" s="547"/>
      <c r="NWO109" s="547"/>
      <c r="NWP109" s="547"/>
      <c r="NWQ109" s="547"/>
      <c r="NWR109" s="547"/>
      <c r="NWS109" s="547"/>
      <c r="NWT109" s="547"/>
      <c r="NWU109" s="547"/>
      <c r="NWV109" s="547"/>
      <c r="NWW109" s="547"/>
      <c r="NWX109" s="547"/>
      <c r="NWY109" s="547"/>
      <c r="NWZ109" s="547"/>
      <c r="NXA109" s="548"/>
      <c r="NXB109" s="547"/>
      <c r="NXC109" s="547"/>
      <c r="NXD109" s="547"/>
      <c r="NXE109" s="547"/>
      <c r="NXF109" s="547"/>
      <c r="NXG109" s="547"/>
      <c r="NXH109" s="547"/>
      <c r="NXI109" s="547"/>
      <c r="NXJ109" s="547"/>
      <c r="NXK109" s="547"/>
      <c r="NXL109" s="547"/>
      <c r="NXM109" s="547"/>
      <c r="NXN109" s="547"/>
      <c r="NXO109" s="547"/>
      <c r="NXP109" s="547"/>
      <c r="NXQ109" s="548"/>
      <c r="NXR109" s="547"/>
      <c r="NXS109" s="547"/>
      <c r="NXT109" s="547"/>
      <c r="NXU109" s="547"/>
      <c r="NXV109" s="547"/>
      <c r="NXW109" s="547"/>
      <c r="NXX109" s="547"/>
      <c r="NXY109" s="547"/>
      <c r="NXZ109" s="547"/>
      <c r="NYA109" s="547"/>
      <c r="NYB109" s="547"/>
      <c r="NYC109" s="547"/>
      <c r="NYD109" s="547"/>
      <c r="NYE109" s="547"/>
      <c r="NYF109" s="547"/>
      <c r="NYG109" s="548"/>
      <c r="NYH109" s="547"/>
      <c r="NYI109" s="547"/>
      <c r="NYJ109" s="547"/>
      <c r="NYK109" s="547"/>
      <c r="NYL109" s="547"/>
      <c r="NYM109" s="547"/>
      <c r="NYN109" s="547"/>
      <c r="NYO109" s="547"/>
      <c r="NYP109" s="547"/>
      <c r="NYQ109" s="547"/>
      <c r="NYR109" s="547"/>
      <c r="NYS109" s="547"/>
      <c r="NYT109" s="547"/>
      <c r="NYU109" s="547"/>
      <c r="NYV109" s="547"/>
      <c r="NYW109" s="548"/>
      <c r="NYX109" s="547"/>
      <c r="NYY109" s="547"/>
      <c r="NYZ109" s="547"/>
      <c r="NZA109" s="547"/>
      <c r="NZB109" s="547"/>
      <c r="NZC109" s="547"/>
      <c r="NZD109" s="547"/>
      <c r="NZE109" s="547"/>
      <c r="NZF109" s="547"/>
      <c r="NZG109" s="547"/>
      <c r="NZH109" s="547"/>
      <c r="NZI109" s="547"/>
      <c r="NZJ109" s="547"/>
      <c r="NZK109" s="547"/>
      <c r="NZL109" s="547"/>
      <c r="NZM109" s="548"/>
      <c r="NZN109" s="547"/>
      <c r="NZO109" s="547"/>
      <c r="NZP109" s="547"/>
      <c r="NZQ109" s="547"/>
      <c r="NZR109" s="547"/>
      <c r="NZS109" s="547"/>
      <c r="NZT109" s="547"/>
      <c r="NZU109" s="547"/>
      <c r="NZV109" s="547"/>
      <c r="NZW109" s="547"/>
      <c r="NZX109" s="547"/>
      <c r="NZY109" s="547"/>
      <c r="NZZ109" s="547"/>
      <c r="OAA109" s="547"/>
      <c r="OAB109" s="547"/>
      <c r="OAC109" s="548"/>
      <c r="OAD109" s="547"/>
      <c r="OAE109" s="547"/>
      <c r="OAF109" s="547"/>
      <c r="OAG109" s="547"/>
      <c r="OAH109" s="547"/>
      <c r="OAI109" s="547"/>
      <c r="OAJ109" s="547"/>
      <c r="OAK109" s="547"/>
      <c r="OAL109" s="547"/>
      <c r="OAM109" s="547"/>
      <c r="OAN109" s="547"/>
      <c r="OAO109" s="547"/>
      <c r="OAP109" s="547"/>
      <c r="OAQ109" s="547"/>
      <c r="OAR109" s="547"/>
      <c r="OAS109" s="548"/>
      <c r="OAT109" s="547"/>
      <c r="OAU109" s="547"/>
      <c r="OAV109" s="547"/>
      <c r="OAW109" s="547"/>
      <c r="OAX109" s="547"/>
      <c r="OAY109" s="547"/>
      <c r="OAZ109" s="547"/>
      <c r="OBA109" s="547"/>
      <c r="OBB109" s="547"/>
      <c r="OBC109" s="547"/>
      <c r="OBD109" s="547"/>
      <c r="OBE109" s="547"/>
      <c r="OBF109" s="547"/>
      <c r="OBG109" s="547"/>
      <c r="OBH109" s="547"/>
      <c r="OBI109" s="548"/>
      <c r="OBJ109" s="547"/>
      <c r="OBK109" s="547"/>
      <c r="OBL109" s="547"/>
      <c r="OBM109" s="547"/>
      <c r="OBN109" s="547"/>
      <c r="OBO109" s="547"/>
      <c r="OBP109" s="547"/>
      <c r="OBQ109" s="547"/>
      <c r="OBR109" s="547"/>
      <c r="OBS109" s="547"/>
      <c r="OBT109" s="547"/>
      <c r="OBU109" s="547"/>
      <c r="OBV109" s="547"/>
      <c r="OBW109" s="547"/>
      <c r="OBX109" s="547"/>
      <c r="OBY109" s="548"/>
      <c r="OBZ109" s="547"/>
      <c r="OCA109" s="547"/>
      <c r="OCB109" s="547"/>
      <c r="OCC109" s="547"/>
      <c r="OCD109" s="547"/>
      <c r="OCE109" s="547"/>
      <c r="OCF109" s="547"/>
      <c r="OCG109" s="547"/>
      <c r="OCH109" s="547"/>
      <c r="OCI109" s="547"/>
      <c r="OCJ109" s="547"/>
      <c r="OCK109" s="547"/>
      <c r="OCL109" s="547"/>
      <c r="OCM109" s="547"/>
      <c r="OCN109" s="547"/>
      <c r="OCO109" s="548"/>
      <c r="OCP109" s="547"/>
      <c r="OCQ109" s="547"/>
      <c r="OCR109" s="547"/>
      <c r="OCS109" s="547"/>
      <c r="OCT109" s="547"/>
      <c r="OCU109" s="547"/>
      <c r="OCV109" s="547"/>
      <c r="OCW109" s="547"/>
      <c r="OCX109" s="547"/>
      <c r="OCY109" s="547"/>
      <c r="OCZ109" s="547"/>
      <c r="ODA109" s="547"/>
      <c r="ODB109" s="547"/>
      <c r="ODC109" s="547"/>
      <c r="ODD109" s="547"/>
      <c r="ODE109" s="548"/>
      <c r="ODF109" s="547"/>
      <c r="ODG109" s="547"/>
      <c r="ODH109" s="547"/>
      <c r="ODI109" s="547"/>
      <c r="ODJ109" s="547"/>
      <c r="ODK109" s="547"/>
      <c r="ODL109" s="547"/>
      <c r="ODM109" s="547"/>
      <c r="ODN109" s="547"/>
      <c r="ODO109" s="547"/>
      <c r="ODP109" s="547"/>
      <c r="ODQ109" s="547"/>
      <c r="ODR109" s="547"/>
      <c r="ODS109" s="547"/>
      <c r="ODT109" s="547"/>
      <c r="ODU109" s="548"/>
      <c r="ODV109" s="547"/>
      <c r="ODW109" s="547"/>
      <c r="ODX109" s="547"/>
      <c r="ODY109" s="547"/>
      <c r="ODZ109" s="547"/>
      <c r="OEA109" s="547"/>
      <c r="OEB109" s="547"/>
      <c r="OEC109" s="547"/>
      <c r="OED109" s="547"/>
      <c r="OEE109" s="547"/>
      <c r="OEF109" s="547"/>
      <c r="OEG109" s="547"/>
      <c r="OEH109" s="547"/>
      <c r="OEI109" s="547"/>
      <c r="OEJ109" s="547"/>
      <c r="OEK109" s="548"/>
      <c r="OEL109" s="547"/>
      <c r="OEM109" s="547"/>
      <c r="OEN109" s="547"/>
      <c r="OEO109" s="547"/>
      <c r="OEP109" s="547"/>
      <c r="OEQ109" s="547"/>
      <c r="OER109" s="547"/>
      <c r="OES109" s="547"/>
      <c r="OET109" s="547"/>
      <c r="OEU109" s="547"/>
      <c r="OEV109" s="547"/>
      <c r="OEW109" s="547"/>
      <c r="OEX109" s="547"/>
      <c r="OEY109" s="547"/>
      <c r="OEZ109" s="547"/>
      <c r="OFA109" s="548"/>
      <c r="OFB109" s="547"/>
      <c r="OFC109" s="547"/>
      <c r="OFD109" s="547"/>
      <c r="OFE109" s="547"/>
      <c r="OFF109" s="547"/>
      <c r="OFG109" s="547"/>
      <c r="OFH109" s="547"/>
      <c r="OFI109" s="547"/>
      <c r="OFJ109" s="547"/>
      <c r="OFK109" s="547"/>
      <c r="OFL109" s="547"/>
      <c r="OFM109" s="547"/>
      <c r="OFN109" s="547"/>
      <c r="OFO109" s="547"/>
      <c r="OFP109" s="547"/>
      <c r="OFQ109" s="548"/>
      <c r="OFR109" s="547"/>
      <c r="OFS109" s="547"/>
      <c r="OFT109" s="547"/>
      <c r="OFU109" s="547"/>
      <c r="OFV109" s="547"/>
      <c r="OFW109" s="547"/>
      <c r="OFX109" s="547"/>
      <c r="OFY109" s="547"/>
      <c r="OFZ109" s="547"/>
      <c r="OGA109" s="547"/>
      <c r="OGB109" s="547"/>
      <c r="OGC109" s="547"/>
      <c r="OGD109" s="547"/>
      <c r="OGE109" s="547"/>
      <c r="OGF109" s="547"/>
      <c r="OGG109" s="548"/>
      <c r="OGH109" s="547"/>
      <c r="OGI109" s="547"/>
      <c r="OGJ109" s="547"/>
      <c r="OGK109" s="547"/>
      <c r="OGL109" s="547"/>
      <c r="OGM109" s="547"/>
      <c r="OGN109" s="547"/>
      <c r="OGO109" s="547"/>
      <c r="OGP109" s="547"/>
      <c r="OGQ109" s="547"/>
      <c r="OGR109" s="547"/>
      <c r="OGS109" s="547"/>
      <c r="OGT109" s="547"/>
      <c r="OGU109" s="547"/>
      <c r="OGV109" s="547"/>
      <c r="OGW109" s="548"/>
      <c r="OGX109" s="547"/>
      <c r="OGY109" s="547"/>
      <c r="OGZ109" s="547"/>
      <c r="OHA109" s="547"/>
      <c r="OHB109" s="547"/>
      <c r="OHC109" s="547"/>
      <c r="OHD109" s="547"/>
      <c r="OHE109" s="547"/>
      <c r="OHF109" s="547"/>
      <c r="OHG109" s="547"/>
      <c r="OHH109" s="547"/>
      <c r="OHI109" s="547"/>
      <c r="OHJ109" s="547"/>
      <c r="OHK109" s="547"/>
      <c r="OHL109" s="547"/>
      <c r="OHM109" s="548"/>
      <c r="OHN109" s="547"/>
      <c r="OHO109" s="547"/>
      <c r="OHP109" s="547"/>
      <c r="OHQ109" s="547"/>
      <c r="OHR109" s="547"/>
      <c r="OHS109" s="547"/>
      <c r="OHT109" s="547"/>
      <c r="OHU109" s="547"/>
      <c r="OHV109" s="547"/>
      <c r="OHW109" s="547"/>
      <c r="OHX109" s="547"/>
      <c r="OHY109" s="547"/>
      <c r="OHZ109" s="547"/>
      <c r="OIA109" s="547"/>
      <c r="OIB109" s="547"/>
      <c r="OIC109" s="548"/>
      <c r="OID109" s="547"/>
      <c r="OIE109" s="547"/>
      <c r="OIF109" s="547"/>
      <c r="OIG109" s="547"/>
      <c r="OIH109" s="547"/>
      <c r="OII109" s="547"/>
      <c r="OIJ109" s="547"/>
      <c r="OIK109" s="547"/>
      <c r="OIL109" s="547"/>
      <c r="OIM109" s="547"/>
      <c r="OIN109" s="547"/>
      <c r="OIO109" s="547"/>
      <c r="OIP109" s="547"/>
      <c r="OIQ109" s="547"/>
      <c r="OIR109" s="547"/>
      <c r="OIS109" s="548"/>
      <c r="OIT109" s="547"/>
      <c r="OIU109" s="547"/>
      <c r="OIV109" s="547"/>
      <c r="OIW109" s="547"/>
      <c r="OIX109" s="547"/>
      <c r="OIY109" s="547"/>
      <c r="OIZ109" s="547"/>
      <c r="OJA109" s="547"/>
      <c r="OJB109" s="547"/>
      <c r="OJC109" s="547"/>
      <c r="OJD109" s="547"/>
      <c r="OJE109" s="547"/>
      <c r="OJF109" s="547"/>
      <c r="OJG109" s="547"/>
      <c r="OJH109" s="547"/>
      <c r="OJI109" s="548"/>
      <c r="OJJ109" s="547"/>
      <c r="OJK109" s="547"/>
      <c r="OJL109" s="547"/>
      <c r="OJM109" s="547"/>
      <c r="OJN109" s="547"/>
      <c r="OJO109" s="547"/>
      <c r="OJP109" s="547"/>
      <c r="OJQ109" s="547"/>
      <c r="OJR109" s="547"/>
      <c r="OJS109" s="547"/>
      <c r="OJT109" s="547"/>
      <c r="OJU109" s="547"/>
      <c r="OJV109" s="547"/>
      <c r="OJW109" s="547"/>
      <c r="OJX109" s="547"/>
      <c r="OJY109" s="548"/>
      <c r="OJZ109" s="547"/>
      <c r="OKA109" s="547"/>
      <c r="OKB109" s="547"/>
      <c r="OKC109" s="547"/>
      <c r="OKD109" s="547"/>
      <c r="OKE109" s="547"/>
      <c r="OKF109" s="547"/>
      <c r="OKG109" s="547"/>
      <c r="OKH109" s="547"/>
      <c r="OKI109" s="547"/>
      <c r="OKJ109" s="547"/>
      <c r="OKK109" s="547"/>
      <c r="OKL109" s="547"/>
      <c r="OKM109" s="547"/>
      <c r="OKN109" s="547"/>
      <c r="OKO109" s="548"/>
      <c r="OKP109" s="547"/>
      <c r="OKQ109" s="547"/>
      <c r="OKR109" s="547"/>
      <c r="OKS109" s="547"/>
      <c r="OKT109" s="547"/>
      <c r="OKU109" s="547"/>
      <c r="OKV109" s="547"/>
      <c r="OKW109" s="547"/>
      <c r="OKX109" s="547"/>
      <c r="OKY109" s="547"/>
      <c r="OKZ109" s="547"/>
      <c r="OLA109" s="547"/>
      <c r="OLB109" s="547"/>
      <c r="OLC109" s="547"/>
      <c r="OLD109" s="547"/>
      <c r="OLE109" s="548"/>
      <c r="OLF109" s="547"/>
      <c r="OLG109" s="547"/>
      <c r="OLH109" s="547"/>
      <c r="OLI109" s="547"/>
      <c r="OLJ109" s="547"/>
      <c r="OLK109" s="547"/>
      <c r="OLL109" s="547"/>
      <c r="OLM109" s="547"/>
      <c r="OLN109" s="547"/>
      <c r="OLO109" s="547"/>
      <c r="OLP109" s="547"/>
      <c r="OLQ109" s="547"/>
      <c r="OLR109" s="547"/>
      <c r="OLS109" s="547"/>
      <c r="OLT109" s="547"/>
      <c r="OLU109" s="548"/>
      <c r="OLV109" s="547"/>
      <c r="OLW109" s="547"/>
      <c r="OLX109" s="547"/>
      <c r="OLY109" s="547"/>
      <c r="OLZ109" s="547"/>
      <c r="OMA109" s="547"/>
      <c r="OMB109" s="547"/>
      <c r="OMC109" s="547"/>
      <c r="OMD109" s="547"/>
      <c r="OME109" s="547"/>
      <c r="OMF109" s="547"/>
      <c r="OMG109" s="547"/>
      <c r="OMH109" s="547"/>
      <c r="OMI109" s="547"/>
      <c r="OMJ109" s="547"/>
      <c r="OMK109" s="548"/>
      <c r="OML109" s="547"/>
      <c r="OMM109" s="547"/>
      <c r="OMN109" s="547"/>
      <c r="OMO109" s="547"/>
      <c r="OMP109" s="547"/>
      <c r="OMQ109" s="547"/>
      <c r="OMR109" s="547"/>
      <c r="OMS109" s="547"/>
      <c r="OMT109" s="547"/>
      <c r="OMU109" s="547"/>
      <c r="OMV109" s="547"/>
      <c r="OMW109" s="547"/>
      <c r="OMX109" s="547"/>
      <c r="OMY109" s="547"/>
      <c r="OMZ109" s="547"/>
      <c r="ONA109" s="548"/>
      <c r="ONB109" s="547"/>
      <c r="ONC109" s="547"/>
      <c r="OND109" s="547"/>
      <c r="ONE109" s="547"/>
      <c r="ONF109" s="547"/>
      <c r="ONG109" s="547"/>
      <c r="ONH109" s="547"/>
      <c r="ONI109" s="547"/>
      <c r="ONJ109" s="547"/>
      <c r="ONK109" s="547"/>
      <c r="ONL109" s="547"/>
      <c r="ONM109" s="547"/>
      <c r="ONN109" s="547"/>
      <c r="ONO109" s="547"/>
      <c r="ONP109" s="547"/>
      <c r="ONQ109" s="548"/>
      <c r="ONR109" s="547"/>
      <c r="ONS109" s="547"/>
      <c r="ONT109" s="547"/>
      <c r="ONU109" s="547"/>
      <c r="ONV109" s="547"/>
      <c r="ONW109" s="547"/>
      <c r="ONX109" s="547"/>
      <c r="ONY109" s="547"/>
      <c r="ONZ109" s="547"/>
      <c r="OOA109" s="547"/>
      <c r="OOB109" s="547"/>
      <c r="OOC109" s="547"/>
      <c r="OOD109" s="547"/>
      <c r="OOE109" s="547"/>
      <c r="OOF109" s="547"/>
      <c r="OOG109" s="548"/>
      <c r="OOH109" s="547"/>
      <c r="OOI109" s="547"/>
      <c r="OOJ109" s="547"/>
      <c r="OOK109" s="547"/>
      <c r="OOL109" s="547"/>
      <c r="OOM109" s="547"/>
      <c r="OON109" s="547"/>
      <c r="OOO109" s="547"/>
      <c r="OOP109" s="547"/>
      <c r="OOQ109" s="547"/>
      <c r="OOR109" s="547"/>
      <c r="OOS109" s="547"/>
      <c r="OOT109" s="547"/>
      <c r="OOU109" s="547"/>
      <c r="OOV109" s="547"/>
      <c r="OOW109" s="548"/>
      <c r="OOX109" s="547"/>
      <c r="OOY109" s="547"/>
      <c r="OOZ109" s="547"/>
      <c r="OPA109" s="547"/>
      <c r="OPB109" s="547"/>
      <c r="OPC109" s="547"/>
      <c r="OPD109" s="547"/>
      <c r="OPE109" s="547"/>
      <c r="OPF109" s="547"/>
      <c r="OPG109" s="547"/>
      <c r="OPH109" s="547"/>
      <c r="OPI109" s="547"/>
      <c r="OPJ109" s="547"/>
      <c r="OPK109" s="547"/>
      <c r="OPL109" s="547"/>
      <c r="OPM109" s="548"/>
      <c r="OPN109" s="547"/>
      <c r="OPO109" s="547"/>
      <c r="OPP109" s="547"/>
      <c r="OPQ109" s="547"/>
      <c r="OPR109" s="547"/>
      <c r="OPS109" s="547"/>
      <c r="OPT109" s="547"/>
      <c r="OPU109" s="547"/>
      <c r="OPV109" s="547"/>
      <c r="OPW109" s="547"/>
      <c r="OPX109" s="547"/>
      <c r="OPY109" s="547"/>
      <c r="OPZ109" s="547"/>
      <c r="OQA109" s="547"/>
      <c r="OQB109" s="547"/>
      <c r="OQC109" s="548"/>
      <c r="OQD109" s="547"/>
      <c r="OQE109" s="547"/>
      <c r="OQF109" s="547"/>
      <c r="OQG109" s="547"/>
      <c r="OQH109" s="547"/>
      <c r="OQI109" s="547"/>
      <c r="OQJ109" s="547"/>
      <c r="OQK109" s="547"/>
      <c r="OQL109" s="547"/>
      <c r="OQM109" s="547"/>
      <c r="OQN109" s="547"/>
      <c r="OQO109" s="547"/>
      <c r="OQP109" s="547"/>
      <c r="OQQ109" s="547"/>
      <c r="OQR109" s="547"/>
      <c r="OQS109" s="548"/>
      <c r="OQT109" s="547"/>
      <c r="OQU109" s="547"/>
      <c r="OQV109" s="547"/>
      <c r="OQW109" s="547"/>
      <c r="OQX109" s="547"/>
      <c r="OQY109" s="547"/>
      <c r="OQZ109" s="547"/>
      <c r="ORA109" s="547"/>
      <c r="ORB109" s="547"/>
      <c r="ORC109" s="547"/>
      <c r="ORD109" s="547"/>
      <c r="ORE109" s="547"/>
      <c r="ORF109" s="547"/>
      <c r="ORG109" s="547"/>
      <c r="ORH109" s="547"/>
      <c r="ORI109" s="548"/>
      <c r="ORJ109" s="547"/>
      <c r="ORK109" s="547"/>
      <c r="ORL109" s="547"/>
      <c r="ORM109" s="547"/>
      <c r="ORN109" s="547"/>
      <c r="ORO109" s="547"/>
      <c r="ORP109" s="547"/>
      <c r="ORQ109" s="547"/>
      <c r="ORR109" s="547"/>
      <c r="ORS109" s="547"/>
      <c r="ORT109" s="547"/>
      <c r="ORU109" s="547"/>
      <c r="ORV109" s="547"/>
      <c r="ORW109" s="547"/>
      <c r="ORX109" s="547"/>
      <c r="ORY109" s="548"/>
      <c r="ORZ109" s="547"/>
      <c r="OSA109" s="547"/>
      <c r="OSB109" s="547"/>
      <c r="OSC109" s="547"/>
      <c r="OSD109" s="547"/>
      <c r="OSE109" s="547"/>
      <c r="OSF109" s="547"/>
      <c r="OSG109" s="547"/>
      <c r="OSH109" s="547"/>
      <c r="OSI109" s="547"/>
      <c r="OSJ109" s="547"/>
      <c r="OSK109" s="547"/>
      <c r="OSL109" s="547"/>
      <c r="OSM109" s="547"/>
      <c r="OSN109" s="547"/>
      <c r="OSO109" s="548"/>
      <c r="OSP109" s="547"/>
      <c r="OSQ109" s="547"/>
      <c r="OSR109" s="547"/>
      <c r="OSS109" s="547"/>
      <c r="OST109" s="547"/>
      <c r="OSU109" s="547"/>
      <c r="OSV109" s="547"/>
      <c r="OSW109" s="547"/>
      <c r="OSX109" s="547"/>
      <c r="OSY109" s="547"/>
      <c r="OSZ109" s="547"/>
      <c r="OTA109" s="547"/>
      <c r="OTB109" s="547"/>
      <c r="OTC109" s="547"/>
      <c r="OTD109" s="547"/>
      <c r="OTE109" s="548"/>
      <c r="OTF109" s="547"/>
      <c r="OTG109" s="547"/>
      <c r="OTH109" s="547"/>
      <c r="OTI109" s="547"/>
      <c r="OTJ109" s="547"/>
      <c r="OTK109" s="547"/>
      <c r="OTL109" s="547"/>
      <c r="OTM109" s="547"/>
      <c r="OTN109" s="547"/>
      <c r="OTO109" s="547"/>
      <c r="OTP109" s="547"/>
      <c r="OTQ109" s="547"/>
      <c r="OTR109" s="547"/>
      <c r="OTS109" s="547"/>
      <c r="OTT109" s="547"/>
      <c r="OTU109" s="548"/>
      <c r="OTV109" s="547"/>
      <c r="OTW109" s="547"/>
      <c r="OTX109" s="547"/>
      <c r="OTY109" s="547"/>
      <c r="OTZ109" s="547"/>
      <c r="OUA109" s="547"/>
      <c r="OUB109" s="547"/>
      <c r="OUC109" s="547"/>
      <c r="OUD109" s="547"/>
      <c r="OUE109" s="547"/>
      <c r="OUF109" s="547"/>
      <c r="OUG109" s="547"/>
      <c r="OUH109" s="547"/>
      <c r="OUI109" s="547"/>
      <c r="OUJ109" s="547"/>
      <c r="OUK109" s="548"/>
      <c r="OUL109" s="547"/>
      <c r="OUM109" s="547"/>
      <c r="OUN109" s="547"/>
      <c r="OUO109" s="547"/>
      <c r="OUP109" s="547"/>
      <c r="OUQ109" s="547"/>
      <c r="OUR109" s="547"/>
      <c r="OUS109" s="547"/>
      <c r="OUT109" s="547"/>
      <c r="OUU109" s="547"/>
      <c r="OUV109" s="547"/>
      <c r="OUW109" s="547"/>
      <c r="OUX109" s="547"/>
      <c r="OUY109" s="547"/>
      <c r="OUZ109" s="547"/>
      <c r="OVA109" s="548"/>
      <c r="OVB109" s="547"/>
      <c r="OVC109" s="547"/>
      <c r="OVD109" s="547"/>
      <c r="OVE109" s="547"/>
      <c r="OVF109" s="547"/>
      <c r="OVG109" s="547"/>
      <c r="OVH109" s="547"/>
      <c r="OVI109" s="547"/>
      <c r="OVJ109" s="547"/>
      <c r="OVK109" s="547"/>
      <c r="OVL109" s="547"/>
      <c r="OVM109" s="547"/>
      <c r="OVN109" s="547"/>
      <c r="OVO109" s="547"/>
      <c r="OVP109" s="547"/>
      <c r="OVQ109" s="548"/>
      <c r="OVR109" s="547"/>
      <c r="OVS109" s="547"/>
      <c r="OVT109" s="547"/>
      <c r="OVU109" s="547"/>
      <c r="OVV109" s="547"/>
      <c r="OVW109" s="547"/>
      <c r="OVX109" s="547"/>
      <c r="OVY109" s="547"/>
      <c r="OVZ109" s="547"/>
      <c r="OWA109" s="547"/>
      <c r="OWB109" s="547"/>
      <c r="OWC109" s="547"/>
      <c r="OWD109" s="547"/>
      <c r="OWE109" s="547"/>
      <c r="OWF109" s="547"/>
      <c r="OWG109" s="548"/>
      <c r="OWH109" s="547"/>
      <c r="OWI109" s="547"/>
      <c r="OWJ109" s="547"/>
      <c r="OWK109" s="547"/>
      <c r="OWL109" s="547"/>
      <c r="OWM109" s="547"/>
      <c r="OWN109" s="547"/>
      <c r="OWO109" s="547"/>
      <c r="OWP109" s="547"/>
      <c r="OWQ109" s="547"/>
      <c r="OWR109" s="547"/>
      <c r="OWS109" s="547"/>
      <c r="OWT109" s="547"/>
      <c r="OWU109" s="547"/>
      <c r="OWV109" s="547"/>
      <c r="OWW109" s="548"/>
      <c r="OWX109" s="547"/>
      <c r="OWY109" s="547"/>
      <c r="OWZ109" s="547"/>
      <c r="OXA109" s="547"/>
      <c r="OXB109" s="547"/>
      <c r="OXC109" s="547"/>
      <c r="OXD109" s="547"/>
      <c r="OXE109" s="547"/>
      <c r="OXF109" s="547"/>
      <c r="OXG109" s="547"/>
      <c r="OXH109" s="547"/>
      <c r="OXI109" s="547"/>
      <c r="OXJ109" s="547"/>
      <c r="OXK109" s="547"/>
      <c r="OXL109" s="547"/>
      <c r="OXM109" s="548"/>
      <c r="OXN109" s="547"/>
      <c r="OXO109" s="547"/>
      <c r="OXP109" s="547"/>
      <c r="OXQ109" s="547"/>
      <c r="OXR109" s="547"/>
      <c r="OXS109" s="547"/>
      <c r="OXT109" s="547"/>
      <c r="OXU109" s="547"/>
      <c r="OXV109" s="547"/>
      <c r="OXW109" s="547"/>
      <c r="OXX109" s="547"/>
      <c r="OXY109" s="547"/>
      <c r="OXZ109" s="547"/>
      <c r="OYA109" s="547"/>
      <c r="OYB109" s="547"/>
      <c r="OYC109" s="548"/>
      <c r="OYD109" s="547"/>
      <c r="OYE109" s="547"/>
      <c r="OYF109" s="547"/>
      <c r="OYG109" s="547"/>
      <c r="OYH109" s="547"/>
      <c r="OYI109" s="547"/>
      <c r="OYJ109" s="547"/>
      <c r="OYK109" s="547"/>
      <c r="OYL109" s="547"/>
      <c r="OYM109" s="547"/>
      <c r="OYN109" s="547"/>
      <c r="OYO109" s="547"/>
      <c r="OYP109" s="547"/>
      <c r="OYQ109" s="547"/>
      <c r="OYR109" s="547"/>
      <c r="OYS109" s="548"/>
      <c r="OYT109" s="547"/>
      <c r="OYU109" s="547"/>
      <c r="OYV109" s="547"/>
      <c r="OYW109" s="547"/>
      <c r="OYX109" s="547"/>
      <c r="OYY109" s="547"/>
      <c r="OYZ109" s="547"/>
      <c r="OZA109" s="547"/>
      <c r="OZB109" s="547"/>
      <c r="OZC109" s="547"/>
      <c r="OZD109" s="547"/>
      <c r="OZE109" s="547"/>
      <c r="OZF109" s="547"/>
      <c r="OZG109" s="547"/>
      <c r="OZH109" s="547"/>
      <c r="OZI109" s="548"/>
      <c r="OZJ109" s="547"/>
      <c r="OZK109" s="547"/>
      <c r="OZL109" s="547"/>
      <c r="OZM109" s="547"/>
      <c r="OZN109" s="547"/>
      <c r="OZO109" s="547"/>
      <c r="OZP109" s="547"/>
      <c r="OZQ109" s="547"/>
      <c r="OZR109" s="547"/>
      <c r="OZS109" s="547"/>
      <c r="OZT109" s="547"/>
      <c r="OZU109" s="547"/>
      <c r="OZV109" s="547"/>
      <c r="OZW109" s="547"/>
      <c r="OZX109" s="547"/>
      <c r="OZY109" s="548"/>
      <c r="OZZ109" s="547"/>
      <c r="PAA109" s="547"/>
      <c r="PAB109" s="547"/>
      <c r="PAC109" s="547"/>
      <c r="PAD109" s="547"/>
      <c r="PAE109" s="547"/>
      <c r="PAF109" s="547"/>
      <c r="PAG109" s="547"/>
      <c r="PAH109" s="547"/>
      <c r="PAI109" s="547"/>
      <c r="PAJ109" s="547"/>
      <c r="PAK109" s="547"/>
      <c r="PAL109" s="547"/>
      <c r="PAM109" s="547"/>
      <c r="PAN109" s="547"/>
      <c r="PAO109" s="548"/>
      <c r="PAP109" s="547"/>
      <c r="PAQ109" s="547"/>
      <c r="PAR109" s="547"/>
      <c r="PAS109" s="547"/>
      <c r="PAT109" s="547"/>
      <c r="PAU109" s="547"/>
      <c r="PAV109" s="547"/>
      <c r="PAW109" s="547"/>
      <c r="PAX109" s="547"/>
      <c r="PAY109" s="547"/>
      <c r="PAZ109" s="547"/>
      <c r="PBA109" s="547"/>
      <c r="PBB109" s="547"/>
      <c r="PBC109" s="547"/>
      <c r="PBD109" s="547"/>
      <c r="PBE109" s="548"/>
      <c r="PBF109" s="547"/>
      <c r="PBG109" s="547"/>
      <c r="PBH109" s="547"/>
      <c r="PBI109" s="547"/>
      <c r="PBJ109" s="547"/>
      <c r="PBK109" s="547"/>
      <c r="PBL109" s="547"/>
      <c r="PBM109" s="547"/>
      <c r="PBN109" s="547"/>
      <c r="PBO109" s="547"/>
      <c r="PBP109" s="547"/>
      <c r="PBQ109" s="547"/>
      <c r="PBR109" s="547"/>
      <c r="PBS109" s="547"/>
      <c r="PBT109" s="547"/>
      <c r="PBU109" s="548"/>
      <c r="PBV109" s="547"/>
      <c r="PBW109" s="547"/>
      <c r="PBX109" s="547"/>
      <c r="PBY109" s="547"/>
      <c r="PBZ109" s="547"/>
      <c r="PCA109" s="547"/>
      <c r="PCB109" s="547"/>
      <c r="PCC109" s="547"/>
      <c r="PCD109" s="547"/>
      <c r="PCE109" s="547"/>
      <c r="PCF109" s="547"/>
      <c r="PCG109" s="547"/>
      <c r="PCH109" s="547"/>
      <c r="PCI109" s="547"/>
      <c r="PCJ109" s="547"/>
      <c r="PCK109" s="548"/>
      <c r="PCL109" s="547"/>
      <c r="PCM109" s="547"/>
      <c r="PCN109" s="547"/>
      <c r="PCO109" s="547"/>
      <c r="PCP109" s="547"/>
      <c r="PCQ109" s="547"/>
      <c r="PCR109" s="547"/>
      <c r="PCS109" s="547"/>
      <c r="PCT109" s="547"/>
      <c r="PCU109" s="547"/>
      <c r="PCV109" s="547"/>
      <c r="PCW109" s="547"/>
      <c r="PCX109" s="547"/>
      <c r="PCY109" s="547"/>
      <c r="PCZ109" s="547"/>
      <c r="PDA109" s="548"/>
      <c r="PDB109" s="547"/>
      <c r="PDC109" s="547"/>
      <c r="PDD109" s="547"/>
      <c r="PDE109" s="547"/>
      <c r="PDF109" s="547"/>
      <c r="PDG109" s="547"/>
      <c r="PDH109" s="547"/>
      <c r="PDI109" s="547"/>
      <c r="PDJ109" s="547"/>
      <c r="PDK109" s="547"/>
      <c r="PDL109" s="547"/>
      <c r="PDM109" s="547"/>
      <c r="PDN109" s="547"/>
      <c r="PDO109" s="547"/>
      <c r="PDP109" s="547"/>
      <c r="PDQ109" s="548"/>
      <c r="PDR109" s="547"/>
      <c r="PDS109" s="547"/>
      <c r="PDT109" s="547"/>
      <c r="PDU109" s="547"/>
      <c r="PDV109" s="547"/>
      <c r="PDW109" s="547"/>
      <c r="PDX109" s="547"/>
      <c r="PDY109" s="547"/>
      <c r="PDZ109" s="547"/>
      <c r="PEA109" s="547"/>
      <c r="PEB109" s="547"/>
      <c r="PEC109" s="547"/>
      <c r="PED109" s="547"/>
      <c r="PEE109" s="547"/>
      <c r="PEF109" s="547"/>
      <c r="PEG109" s="548"/>
      <c r="PEH109" s="547"/>
      <c r="PEI109" s="547"/>
      <c r="PEJ109" s="547"/>
      <c r="PEK109" s="547"/>
      <c r="PEL109" s="547"/>
      <c r="PEM109" s="547"/>
      <c r="PEN109" s="547"/>
      <c r="PEO109" s="547"/>
      <c r="PEP109" s="547"/>
      <c r="PEQ109" s="547"/>
      <c r="PER109" s="547"/>
      <c r="PES109" s="547"/>
      <c r="PET109" s="547"/>
      <c r="PEU109" s="547"/>
      <c r="PEV109" s="547"/>
      <c r="PEW109" s="548"/>
      <c r="PEX109" s="547"/>
      <c r="PEY109" s="547"/>
      <c r="PEZ109" s="547"/>
      <c r="PFA109" s="547"/>
      <c r="PFB109" s="547"/>
      <c r="PFC109" s="547"/>
      <c r="PFD109" s="547"/>
      <c r="PFE109" s="547"/>
      <c r="PFF109" s="547"/>
      <c r="PFG109" s="547"/>
      <c r="PFH109" s="547"/>
      <c r="PFI109" s="547"/>
      <c r="PFJ109" s="547"/>
      <c r="PFK109" s="547"/>
      <c r="PFL109" s="547"/>
      <c r="PFM109" s="548"/>
      <c r="PFN109" s="547"/>
      <c r="PFO109" s="547"/>
      <c r="PFP109" s="547"/>
      <c r="PFQ109" s="547"/>
      <c r="PFR109" s="547"/>
      <c r="PFS109" s="547"/>
      <c r="PFT109" s="547"/>
      <c r="PFU109" s="547"/>
      <c r="PFV109" s="547"/>
      <c r="PFW109" s="547"/>
      <c r="PFX109" s="547"/>
      <c r="PFY109" s="547"/>
      <c r="PFZ109" s="547"/>
      <c r="PGA109" s="547"/>
      <c r="PGB109" s="547"/>
      <c r="PGC109" s="548"/>
      <c r="PGD109" s="547"/>
      <c r="PGE109" s="547"/>
      <c r="PGF109" s="547"/>
      <c r="PGG109" s="547"/>
      <c r="PGH109" s="547"/>
      <c r="PGI109" s="547"/>
      <c r="PGJ109" s="547"/>
      <c r="PGK109" s="547"/>
      <c r="PGL109" s="547"/>
      <c r="PGM109" s="547"/>
      <c r="PGN109" s="547"/>
      <c r="PGO109" s="547"/>
      <c r="PGP109" s="547"/>
      <c r="PGQ109" s="547"/>
      <c r="PGR109" s="547"/>
      <c r="PGS109" s="548"/>
      <c r="PGT109" s="547"/>
      <c r="PGU109" s="547"/>
      <c r="PGV109" s="547"/>
      <c r="PGW109" s="547"/>
      <c r="PGX109" s="547"/>
      <c r="PGY109" s="547"/>
      <c r="PGZ109" s="547"/>
      <c r="PHA109" s="547"/>
      <c r="PHB109" s="547"/>
      <c r="PHC109" s="547"/>
      <c r="PHD109" s="547"/>
      <c r="PHE109" s="547"/>
      <c r="PHF109" s="547"/>
      <c r="PHG109" s="547"/>
      <c r="PHH109" s="547"/>
      <c r="PHI109" s="548"/>
      <c r="PHJ109" s="547"/>
      <c r="PHK109" s="547"/>
      <c r="PHL109" s="547"/>
      <c r="PHM109" s="547"/>
      <c r="PHN109" s="547"/>
      <c r="PHO109" s="547"/>
      <c r="PHP109" s="547"/>
      <c r="PHQ109" s="547"/>
      <c r="PHR109" s="547"/>
      <c r="PHS109" s="547"/>
      <c r="PHT109" s="547"/>
      <c r="PHU109" s="547"/>
      <c r="PHV109" s="547"/>
      <c r="PHW109" s="547"/>
      <c r="PHX109" s="547"/>
      <c r="PHY109" s="548"/>
      <c r="PHZ109" s="547"/>
      <c r="PIA109" s="547"/>
      <c r="PIB109" s="547"/>
      <c r="PIC109" s="547"/>
      <c r="PID109" s="547"/>
      <c r="PIE109" s="547"/>
      <c r="PIF109" s="547"/>
      <c r="PIG109" s="547"/>
      <c r="PIH109" s="547"/>
      <c r="PII109" s="547"/>
      <c r="PIJ109" s="547"/>
      <c r="PIK109" s="547"/>
      <c r="PIL109" s="547"/>
      <c r="PIM109" s="547"/>
      <c r="PIN109" s="547"/>
      <c r="PIO109" s="548"/>
      <c r="PIP109" s="547"/>
      <c r="PIQ109" s="547"/>
      <c r="PIR109" s="547"/>
      <c r="PIS109" s="547"/>
      <c r="PIT109" s="547"/>
      <c r="PIU109" s="547"/>
      <c r="PIV109" s="547"/>
      <c r="PIW109" s="547"/>
      <c r="PIX109" s="547"/>
      <c r="PIY109" s="547"/>
      <c r="PIZ109" s="547"/>
      <c r="PJA109" s="547"/>
      <c r="PJB109" s="547"/>
      <c r="PJC109" s="547"/>
      <c r="PJD109" s="547"/>
      <c r="PJE109" s="548"/>
      <c r="PJF109" s="547"/>
      <c r="PJG109" s="547"/>
      <c r="PJH109" s="547"/>
      <c r="PJI109" s="547"/>
      <c r="PJJ109" s="547"/>
      <c r="PJK109" s="547"/>
      <c r="PJL109" s="547"/>
      <c r="PJM109" s="547"/>
      <c r="PJN109" s="547"/>
      <c r="PJO109" s="547"/>
      <c r="PJP109" s="547"/>
      <c r="PJQ109" s="547"/>
      <c r="PJR109" s="547"/>
      <c r="PJS109" s="547"/>
      <c r="PJT109" s="547"/>
      <c r="PJU109" s="548"/>
      <c r="PJV109" s="547"/>
      <c r="PJW109" s="547"/>
      <c r="PJX109" s="547"/>
      <c r="PJY109" s="547"/>
      <c r="PJZ109" s="547"/>
      <c r="PKA109" s="547"/>
      <c r="PKB109" s="547"/>
      <c r="PKC109" s="547"/>
      <c r="PKD109" s="547"/>
      <c r="PKE109" s="547"/>
      <c r="PKF109" s="547"/>
      <c r="PKG109" s="547"/>
      <c r="PKH109" s="547"/>
      <c r="PKI109" s="547"/>
      <c r="PKJ109" s="547"/>
      <c r="PKK109" s="548"/>
      <c r="PKL109" s="547"/>
      <c r="PKM109" s="547"/>
      <c r="PKN109" s="547"/>
      <c r="PKO109" s="547"/>
      <c r="PKP109" s="547"/>
      <c r="PKQ109" s="547"/>
      <c r="PKR109" s="547"/>
      <c r="PKS109" s="547"/>
      <c r="PKT109" s="547"/>
      <c r="PKU109" s="547"/>
      <c r="PKV109" s="547"/>
      <c r="PKW109" s="547"/>
      <c r="PKX109" s="547"/>
      <c r="PKY109" s="547"/>
      <c r="PKZ109" s="547"/>
      <c r="PLA109" s="548"/>
      <c r="PLB109" s="547"/>
      <c r="PLC109" s="547"/>
      <c r="PLD109" s="547"/>
      <c r="PLE109" s="547"/>
      <c r="PLF109" s="547"/>
      <c r="PLG109" s="547"/>
      <c r="PLH109" s="547"/>
      <c r="PLI109" s="547"/>
      <c r="PLJ109" s="547"/>
      <c r="PLK109" s="547"/>
      <c r="PLL109" s="547"/>
      <c r="PLM109" s="547"/>
      <c r="PLN109" s="547"/>
      <c r="PLO109" s="547"/>
      <c r="PLP109" s="547"/>
      <c r="PLQ109" s="548"/>
      <c r="PLR109" s="547"/>
      <c r="PLS109" s="547"/>
      <c r="PLT109" s="547"/>
      <c r="PLU109" s="547"/>
      <c r="PLV109" s="547"/>
      <c r="PLW109" s="547"/>
      <c r="PLX109" s="547"/>
      <c r="PLY109" s="547"/>
      <c r="PLZ109" s="547"/>
      <c r="PMA109" s="547"/>
      <c r="PMB109" s="547"/>
      <c r="PMC109" s="547"/>
      <c r="PMD109" s="547"/>
      <c r="PME109" s="547"/>
      <c r="PMF109" s="547"/>
      <c r="PMG109" s="548"/>
      <c r="PMH109" s="547"/>
      <c r="PMI109" s="547"/>
      <c r="PMJ109" s="547"/>
      <c r="PMK109" s="547"/>
      <c r="PML109" s="547"/>
      <c r="PMM109" s="547"/>
      <c r="PMN109" s="547"/>
      <c r="PMO109" s="547"/>
      <c r="PMP109" s="547"/>
      <c r="PMQ109" s="547"/>
      <c r="PMR109" s="547"/>
      <c r="PMS109" s="547"/>
      <c r="PMT109" s="547"/>
      <c r="PMU109" s="547"/>
      <c r="PMV109" s="547"/>
      <c r="PMW109" s="548"/>
      <c r="PMX109" s="547"/>
      <c r="PMY109" s="547"/>
      <c r="PMZ109" s="547"/>
      <c r="PNA109" s="547"/>
      <c r="PNB109" s="547"/>
      <c r="PNC109" s="547"/>
      <c r="PND109" s="547"/>
      <c r="PNE109" s="547"/>
      <c r="PNF109" s="547"/>
      <c r="PNG109" s="547"/>
      <c r="PNH109" s="547"/>
      <c r="PNI109" s="547"/>
      <c r="PNJ109" s="547"/>
      <c r="PNK109" s="547"/>
      <c r="PNL109" s="547"/>
      <c r="PNM109" s="548"/>
      <c r="PNN109" s="547"/>
      <c r="PNO109" s="547"/>
      <c r="PNP109" s="547"/>
      <c r="PNQ109" s="547"/>
      <c r="PNR109" s="547"/>
      <c r="PNS109" s="547"/>
      <c r="PNT109" s="547"/>
      <c r="PNU109" s="547"/>
      <c r="PNV109" s="547"/>
      <c r="PNW109" s="547"/>
      <c r="PNX109" s="547"/>
      <c r="PNY109" s="547"/>
      <c r="PNZ109" s="547"/>
      <c r="POA109" s="547"/>
      <c r="POB109" s="547"/>
      <c r="POC109" s="548"/>
      <c r="POD109" s="547"/>
      <c r="POE109" s="547"/>
      <c r="POF109" s="547"/>
      <c r="POG109" s="547"/>
      <c r="POH109" s="547"/>
      <c r="POI109" s="547"/>
      <c r="POJ109" s="547"/>
      <c r="POK109" s="547"/>
      <c r="POL109" s="547"/>
      <c r="POM109" s="547"/>
      <c r="PON109" s="547"/>
      <c r="POO109" s="547"/>
      <c r="POP109" s="547"/>
      <c r="POQ109" s="547"/>
      <c r="POR109" s="547"/>
      <c r="POS109" s="548"/>
      <c r="POT109" s="547"/>
      <c r="POU109" s="547"/>
      <c r="POV109" s="547"/>
      <c r="POW109" s="547"/>
      <c r="POX109" s="547"/>
      <c r="POY109" s="547"/>
      <c r="POZ109" s="547"/>
      <c r="PPA109" s="547"/>
      <c r="PPB109" s="547"/>
      <c r="PPC109" s="547"/>
      <c r="PPD109" s="547"/>
      <c r="PPE109" s="547"/>
      <c r="PPF109" s="547"/>
      <c r="PPG109" s="547"/>
      <c r="PPH109" s="547"/>
      <c r="PPI109" s="548"/>
      <c r="PPJ109" s="547"/>
      <c r="PPK109" s="547"/>
      <c r="PPL109" s="547"/>
      <c r="PPM109" s="547"/>
      <c r="PPN109" s="547"/>
      <c r="PPO109" s="547"/>
      <c r="PPP109" s="547"/>
      <c r="PPQ109" s="547"/>
      <c r="PPR109" s="547"/>
      <c r="PPS109" s="547"/>
      <c r="PPT109" s="547"/>
      <c r="PPU109" s="547"/>
      <c r="PPV109" s="547"/>
      <c r="PPW109" s="547"/>
      <c r="PPX109" s="547"/>
      <c r="PPY109" s="548"/>
      <c r="PPZ109" s="547"/>
      <c r="PQA109" s="547"/>
      <c r="PQB109" s="547"/>
      <c r="PQC109" s="547"/>
      <c r="PQD109" s="547"/>
      <c r="PQE109" s="547"/>
      <c r="PQF109" s="547"/>
      <c r="PQG109" s="547"/>
      <c r="PQH109" s="547"/>
      <c r="PQI109" s="547"/>
      <c r="PQJ109" s="547"/>
      <c r="PQK109" s="547"/>
      <c r="PQL109" s="547"/>
      <c r="PQM109" s="547"/>
      <c r="PQN109" s="547"/>
      <c r="PQO109" s="548"/>
      <c r="PQP109" s="547"/>
      <c r="PQQ109" s="547"/>
      <c r="PQR109" s="547"/>
      <c r="PQS109" s="547"/>
      <c r="PQT109" s="547"/>
      <c r="PQU109" s="547"/>
      <c r="PQV109" s="547"/>
      <c r="PQW109" s="547"/>
      <c r="PQX109" s="547"/>
      <c r="PQY109" s="547"/>
      <c r="PQZ109" s="547"/>
      <c r="PRA109" s="547"/>
      <c r="PRB109" s="547"/>
      <c r="PRC109" s="547"/>
      <c r="PRD109" s="547"/>
      <c r="PRE109" s="548"/>
      <c r="PRF109" s="547"/>
      <c r="PRG109" s="547"/>
      <c r="PRH109" s="547"/>
      <c r="PRI109" s="547"/>
      <c r="PRJ109" s="547"/>
      <c r="PRK109" s="547"/>
      <c r="PRL109" s="547"/>
      <c r="PRM109" s="547"/>
      <c r="PRN109" s="547"/>
      <c r="PRO109" s="547"/>
      <c r="PRP109" s="547"/>
      <c r="PRQ109" s="547"/>
      <c r="PRR109" s="547"/>
      <c r="PRS109" s="547"/>
      <c r="PRT109" s="547"/>
      <c r="PRU109" s="548"/>
      <c r="PRV109" s="547"/>
      <c r="PRW109" s="547"/>
      <c r="PRX109" s="547"/>
      <c r="PRY109" s="547"/>
      <c r="PRZ109" s="547"/>
      <c r="PSA109" s="547"/>
      <c r="PSB109" s="547"/>
      <c r="PSC109" s="547"/>
      <c r="PSD109" s="547"/>
      <c r="PSE109" s="547"/>
      <c r="PSF109" s="547"/>
      <c r="PSG109" s="547"/>
      <c r="PSH109" s="547"/>
      <c r="PSI109" s="547"/>
      <c r="PSJ109" s="547"/>
      <c r="PSK109" s="548"/>
      <c r="PSL109" s="547"/>
      <c r="PSM109" s="547"/>
      <c r="PSN109" s="547"/>
      <c r="PSO109" s="547"/>
      <c r="PSP109" s="547"/>
      <c r="PSQ109" s="547"/>
      <c r="PSR109" s="547"/>
      <c r="PSS109" s="547"/>
      <c r="PST109" s="547"/>
      <c r="PSU109" s="547"/>
      <c r="PSV109" s="547"/>
      <c r="PSW109" s="547"/>
      <c r="PSX109" s="547"/>
      <c r="PSY109" s="547"/>
      <c r="PSZ109" s="547"/>
      <c r="PTA109" s="548"/>
      <c r="PTB109" s="547"/>
      <c r="PTC109" s="547"/>
      <c r="PTD109" s="547"/>
      <c r="PTE109" s="547"/>
      <c r="PTF109" s="547"/>
      <c r="PTG109" s="547"/>
      <c r="PTH109" s="547"/>
      <c r="PTI109" s="547"/>
      <c r="PTJ109" s="547"/>
      <c r="PTK109" s="547"/>
      <c r="PTL109" s="547"/>
      <c r="PTM109" s="547"/>
      <c r="PTN109" s="547"/>
      <c r="PTO109" s="547"/>
      <c r="PTP109" s="547"/>
      <c r="PTQ109" s="548"/>
      <c r="PTR109" s="547"/>
      <c r="PTS109" s="547"/>
      <c r="PTT109" s="547"/>
      <c r="PTU109" s="547"/>
      <c r="PTV109" s="547"/>
      <c r="PTW109" s="547"/>
      <c r="PTX109" s="547"/>
      <c r="PTY109" s="547"/>
      <c r="PTZ109" s="547"/>
      <c r="PUA109" s="547"/>
      <c r="PUB109" s="547"/>
      <c r="PUC109" s="547"/>
      <c r="PUD109" s="547"/>
      <c r="PUE109" s="547"/>
      <c r="PUF109" s="547"/>
      <c r="PUG109" s="548"/>
      <c r="PUH109" s="547"/>
      <c r="PUI109" s="547"/>
      <c r="PUJ109" s="547"/>
      <c r="PUK109" s="547"/>
      <c r="PUL109" s="547"/>
      <c r="PUM109" s="547"/>
      <c r="PUN109" s="547"/>
      <c r="PUO109" s="547"/>
      <c r="PUP109" s="547"/>
      <c r="PUQ109" s="547"/>
      <c r="PUR109" s="547"/>
      <c r="PUS109" s="547"/>
      <c r="PUT109" s="547"/>
      <c r="PUU109" s="547"/>
      <c r="PUV109" s="547"/>
      <c r="PUW109" s="548"/>
      <c r="PUX109" s="547"/>
      <c r="PUY109" s="547"/>
      <c r="PUZ109" s="547"/>
      <c r="PVA109" s="547"/>
      <c r="PVB109" s="547"/>
      <c r="PVC109" s="547"/>
      <c r="PVD109" s="547"/>
      <c r="PVE109" s="547"/>
      <c r="PVF109" s="547"/>
      <c r="PVG109" s="547"/>
      <c r="PVH109" s="547"/>
      <c r="PVI109" s="547"/>
      <c r="PVJ109" s="547"/>
      <c r="PVK109" s="547"/>
      <c r="PVL109" s="547"/>
      <c r="PVM109" s="548"/>
      <c r="PVN109" s="547"/>
      <c r="PVO109" s="547"/>
      <c r="PVP109" s="547"/>
      <c r="PVQ109" s="547"/>
      <c r="PVR109" s="547"/>
      <c r="PVS109" s="547"/>
      <c r="PVT109" s="547"/>
      <c r="PVU109" s="547"/>
      <c r="PVV109" s="547"/>
      <c r="PVW109" s="547"/>
      <c r="PVX109" s="547"/>
      <c r="PVY109" s="547"/>
      <c r="PVZ109" s="547"/>
      <c r="PWA109" s="547"/>
      <c r="PWB109" s="547"/>
      <c r="PWC109" s="548"/>
      <c r="PWD109" s="547"/>
      <c r="PWE109" s="547"/>
      <c r="PWF109" s="547"/>
      <c r="PWG109" s="547"/>
      <c r="PWH109" s="547"/>
      <c r="PWI109" s="547"/>
      <c r="PWJ109" s="547"/>
      <c r="PWK109" s="547"/>
      <c r="PWL109" s="547"/>
      <c r="PWM109" s="547"/>
      <c r="PWN109" s="547"/>
      <c r="PWO109" s="547"/>
      <c r="PWP109" s="547"/>
      <c r="PWQ109" s="547"/>
      <c r="PWR109" s="547"/>
      <c r="PWS109" s="548"/>
      <c r="PWT109" s="547"/>
      <c r="PWU109" s="547"/>
      <c r="PWV109" s="547"/>
      <c r="PWW109" s="547"/>
      <c r="PWX109" s="547"/>
      <c r="PWY109" s="547"/>
      <c r="PWZ109" s="547"/>
      <c r="PXA109" s="547"/>
      <c r="PXB109" s="547"/>
      <c r="PXC109" s="547"/>
      <c r="PXD109" s="547"/>
      <c r="PXE109" s="547"/>
      <c r="PXF109" s="547"/>
      <c r="PXG109" s="547"/>
      <c r="PXH109" s="547"/>
      <c r="PXI109" s="548"/>
      <c r="PXJ109" s="547"/>
      <c r="PXK109" s="547"/>
      <c r="PXL109" s="547"/>
      <c r="PXM109" s="547"/>
      <c r="PXN109" s="547"/>
      <c r="PXO109" s="547"/>
      <c r="PXP109" s="547"/>
      <c r="PXQ109" s="547"/>
      <c r="PXR109" s="547"/>
      <c r="PXS109" s="547"/>
      <c r="PXT109" s="547"/>
      <c r="PXU109" s="547"/>
      <c r="PXV109" s="547"/>
      <c r="PXW109" s="547"/>
      <c r="PXX109" s="547"/>
      <c r="PXY109" s="548"/>
      <c r="PXZ109" s="547"/>
      <c r="PYA109" s="547"/>
      <c r="PYB109" s="547"/>
      <c r="PYC109" s="547"/>
      <c r="PYD109" s="547"/>
      <c r="PYE109" s="547"/>
      <c r="PYF109" s="547"/>
      <c r="PYG109" s="547"/>
      <c r="PYH109" s="547"/>
      <c r="PYI109" s="547"/>
      <c r="PYJ109" s="547"/>
      <c r="PYK109" s="547"/>
      <c r="PYL109" s="547"/>
      <c r="PYM109" s="547"/>
      <c r="PYN109" s="547"/>
      <c r="PYO109" s="548"/>
      <c r="PYP109" s="547"/>
      <c r="PYQ109" s="547"/>
      <c r="PYR109" s="547"/>
      <c r="PYS109" s="547"/>
      <c r="PYT109" s="547"/>
      <c r="PYU109" s="547"/>
      <c r="PYV109" s="547"/>
      <c r="PYW109" s="547"/>
      <c r="PYX109" s="547"/>
      <c r="PYY109" s="547"/>
      <c r="PYZ109" s="547"/>
      <c r="PZA109" s="547"/>
      <c r="PZB109" s="547"/>
      <c r="PZC109" s="547"/>
      <c r="PZD109" s="547"/>
      <c r="PZE109" s="548"/>
      <c r="PZF109" s="547"/>
      <c r="PZG109" s="547"/>
      <c r="PZH109" s="547"/>
      <c r="PZI109" s="547"/>
      <c r="PZJ109" s="547"/>
      <c r="PZK109" s="547"/>
      <c r="PZL109" s="547"/>
      <c r="PZM109" s="547"/>
      <c r="PZN109" s="547"/>
      <c r="PZO109" s="547"/>
      <c r="PZP109" s="547"/>
      <c r="PZQ109" s="547"/>
      <c r="PZR109" s="547"/>
      <c r="PZS109" s="547"/>
      <c r="PZT109" s="547"/>
      <c r="PZU109" s="548"/>
      <c r="PZV109" s="547"/>
      <c r="PZW109" s="547"/>
      <c r="PZX109" s="547"/>
      <c r="PZY109" s="547"/>
      <c r="PZZ109" s="547"/>
      <c r="QAA109" s="547"/>
      <c r="QAB109" s="547"/>
      <c r="QAC109" s="547"/>
      <c r="QAD109" s="547"/>
      <c r="QAE109" s="547"/>
      <c r="QAF109" s="547"/>
      <c r="QAG109" s="547"/>
      <c r="QAH109" s="547"/>
      <c r="QAI109" s="547"/>
      <c r="QAJ109" s="547"/>
      <c r="QAK109" s="548"/>
      <c r="QAL109" s="547"/>
      <c r="QAM109" s="547"/>
      <c r="QAN109" s="547"/>
      <c r="QAO109" s="547"/>
      <c r="QAP109" s="547"/>
      <c r="QAQ109" s="547"/>
      <c r="QAR109" s="547"/>
      <c r="QAS109" s="547"/>
      <c r="QAT109" s="547"/>
      <c r="QAU109" s="547"/>
      <c r="QAV109" s="547"/>
      <c r="QAW109" s="547"/>
      <c r="QAX109" s="547"/>
      <c r="QAY109" s="547"/>
      <c r="QAZ109" s="547"/>
      <c r="QBA109" s="548"/>
      <c r="QBB109" s="547"/>
      <c r="QBC109" s="547"/>
      <c r="QBD109" s="547"/>
      <c r="QBE109" s="547"/>
      <c r="QBF109" s="547"/>
      <c r="QBG109" s="547"/>
      <c r="QBH109" s="547"/>
      <c r="QBI109" s="547"/>
      <c r="QBJ109" s="547"/>
      <c r="QBK109" s="547"/>
      <c r="QBL109" s="547"/>
      <c r="QBM109" s="547"/>
      <c r="QBN109" s="547"/>
      <c r="QBO109" s="547"/>
      <c r="QBP109" s="547"/>
      <c r="QBQ109" s="548"/>
      <c r="QBR109" s="547"/>
      <c r="QBS109" s="547"/>
      <c r="QBT109" s="547"/>
      <c r="QBU109" s="547"/>
      <c r="QBV109" s="547"/>
      <c r="QBW109" s="547"/>
      <c r="QBX109" s="547"/>
      <c r="QBY109" s="547"/>
      <c r="QBZ109" s="547"/>
      <c r="QCA109" s="547"/>
      <c r="QCB109" s="547"/>
      <c r="QCC109" s="547"/>
      <c r="QCD109" s="547"/>
      <c r="QCE109" s="547"/>
      <c r="QCF109" s="547"/>
      <c r="QCG109" s="548"/>
      <c r="QCH109" s="547"/>
      <c r="QCI109" s="547"/>
      <c r="QCJ109" s="547"/>
      <c r="QCK109" s="547"/>
      <c r="QCL109" s="547"/>
      <c r="QCM109" s="547"/>
      <c r="QCN109" s="547"/>
      <c r="QCO109" s="547"/>
      <c r="QCP109" s="547"/>
      <c r="QCQ109" s="547"/>
      <c r="QCR109" s="547"/>
      <c r="QCS109" s="547"/>
      <c r="QCT109" s="547"/>
      <c r="QCU109" s="547"/>
      <c r="QCV109" s="547"/>
      <c r="QCW109" s="548"/>
      <c r="QCX109" s="547"/>
      <c r="QCY109" s="547"/>
      <c r="QCZ109" s="547"/>
      <c r="QDA109" s="547"/>
      <c r="QDB109" s="547"/>
      <c r="QDC109" s="547"/>
      <c r="QDD109" s="547"/>
      <c r="QDE109" s="547"/>
      <c r="QDF109" s="547"/>
      <c r="QDG109" s="547"/>
      <c r="QDH109" s="547"/>
      <c r="QDI109" s="547"/>
      <c r="QDJ109" s="547"/>
      <c r="QDK109" s="547"/>
      <c r="QDL109" s="547"/>
      <c r="QDM109" s="548"/>
      <c r="QDN109" s="547"/>
      <c r="QDO109" s="547"/>
      <c r="QDP109" s="547"/>
      <c r="QDQ109" s="547"/>
      <c r="QDR109" s="547"/>
      <c r="QDS109" s="547"/>
      <c r="QDT109" s="547"/>
      <c r="QDU109" s="547"/>
      <c r="QDV109" s="547"/>
      <c r="QDW109" s="547"/>
      <c r="QDX109" s="547"/>
      <c r="QDY109" s="547"/>
      <c r="QDZ109" s="547"/>
      <c r="QEA109" s="547"/>
      <c r="QEB109" s="547"/>
      <c r="QEC109" s="548"/>
      <c r="QED109" s="547"/>
      <c r="QEE109" s="547"/>
      <c r="QEF109" s="547"/>
      <c r="QEG109" s="547"/>
      <c r="QEH109" s="547"/>
      <c r="QEI109" s="547"/>
      <c r="QEJ109" s="547"/>
      <c r="QEK109" s="547"/>
      <c r="QEL109" s="547"/>
      <c r="QEM109" s="547"/>
      <c r="QEN109" s="547"/>
      <c r="QEO109" s="547"/>
      <c r="QEP109" s="547"/>
      <c r="QEQ109" s="547"/>
      <c r="QER109" s="547"/>
      <c r="QES109" s="548"/>
      <c r="QET109" s="547"/>
      <c r="QEU109" s="547"/>
      <c r="QEV109" s="547"/>
      <c r="QEW109" s="547"/>
      <c r="QEX109" s="547"/>
      <c r="QEY109" s="547"/>
      <c r="QEZ109" s="547"/>
      <c r="QFA109" s="547"/>
      <c r="QFB109" s="547"/>
      <c r="QFC109" s="547"/>
      <c r="QFD109" s="547"/>
      <c r="QFE109" s="547"/>
      <c r="QFF109" s="547"/>
      <c r="QFG109" s="547"/>
      <c r="QFH109" s="547"/>
      <c r="QFI109" s="548"/>
      <c r="QFJ109" s="547"/>
      <c r="QFK109" s="547"/>
      <c r="QFL109" s="547"/>
      <c r="QFM109" s="547"/>
      <c r="QFN109" s="547"/>
      <c r="QFO109" s="547"/>
      <c r="QFP109" s="547"/>
      <c r="QFQ109" s="547"/>
      <c r="QFR109" s="547"/>
      <c r="QFS109" s="547"/>
      <c r="QFT109" s="547"/>
      <c r="QFU109" s="547"/>
      <c r="QFV109" s="547"/>
      <c r="QFW109" s="547"/>
      <c r="QFX109" s="547"/>
      <c r="QFY109" s="548"/>
      <c r="QFZ109" s="547"/>
      <c r="QGA109" s="547"/>
      <c r="QGB109" s="547"/>
      <c r="QGC109" s="547"/>
      <c r="QGD109" s="547"/>
      <c r="QGE109" s="547"/>
      <c r="QGF109" s="547"/>
      <c r="QGG109" s="547"/>
      <c r="QGH109" s="547"/>
      <c r="QGI109" s="547"/>
      <c r="QGJ109" s="547"/>
      <c r="QGK109" s="547"/>
      <c r="QGL109" s="547"/>
      <c r="QGM109" s="547"/>
      <c r="QGN109" s="547"/>
      <c r="QGO109" s="548"/>
      <c r="QGP109" s="547"/>
      <c r="QGQ109" s="547"/>
      <c r="QGR109" s="547"/>
      <c r="QGS109" s="547"/>
      <c r="QGT109" s="547"/>
      <c r="QGU109" s="547"/>
      <c r="QGV109" s="547"/>
      <c r="QGW109" s="547"/>
      <c r="QGX109" s="547"/>
      <c r="QGY109" s="547"/>
      <c r="QGZ109" s="547"/>
      <c r="QHA109" s="547"/>
      <c r="QHB109" s="547"/>
      <c r="QHC109" s="547"/>
      <c r="QHD109" s="547"/>
      <c r="QHE109" s="548"/>
      <c r="QHF109" s="547"/>
      <c r="QHG109" s="547"/>
      <c r="QHH109" s="547"/>
      <c r="QHI109" s="547"/>
      <c r="QHJ109" s="547"/>
      <c r="QHK109" s="547"/>
      <c r="QHL109" s="547"/>
      <c r="QHM109" s="547"/>
      <c r="QHN109" s="547"/>
      <c r="QHO109" s="547"/>
      <c r="QHP109" s="547"/>
      <c r="QHQ109" s="547"/>
      <c r="QHR109" s="547"/>
      <c r="QHS109" s="547"/>
      <c r="QHT109" s="547"/>
      <c r="QHU109" s="548"/>
      <c r="QHV109" s="547"/>
      <c r="QHW109" s="547"/>
      <c r="QHX109" s="547"/>
      <c r="QHY109" s="547"/>
      <c r="QHZ109" s="547"/>
      <c r="QIA109" s="547"/>
      <c r="QIB109" s="547"/>
      <c r="QIC109" s="547"/>
      <c r="QID109" s="547"/>
      <c r="QIE109" s="547"/>
      <c r="QIF109" s="547"/>
      <c r="QIG109" s="547"/>
      <c r="QIH109" s="547"/>
      <c r="QII109" s="547"/>
      <c r="QIJ109" s="547"/>
      <c r="QIK109" s="548"/>
      <c r="QIL109" s="547"/>
      <c r="QIM109" s="547"/>
      <c r="QIN109" s="547"/>
      <c r="QIO109" s="547"/>
      <c r="QIP109" s="547"/>
      <c r="QIQ109" s="547"/>
      <c r="QIR109" s="547"/>
      <c r="QIS109" s="547"/>
      <c r="QIT109" s="547"/>
      <c r="QIU109" s="547"/>
      <c r="QIV109" s="547"/>
      <c r="QIW109" s="547"/>
      <c r="QIX109" s="547"/>
      <c r="QIY109" s="547"/>
      <c r="QIZ109" s="547"/>
      <c r="QJA109" s="548"/>
      <c r="QJB109" s="547"/>
      <c r="QJC109" s="547"/>
      <c r="QJD109" s="547"/>
      <c r="QJE109" s="547"/>
      <c r="QJF109" s="547"/>
      <c r="QJG109" s="547"/>
      <c r="QJH109" s="547"/>
      <c r="QJI109" s="547"/>
      <c r="QJJ109" s="547"/>
      <c r="QJK109" s="547"/>
      <c r="QJL109" s="547"/>
      <c r="QJM109" s="547"/>
      <c r="QJN109" s="547"/>
      <c r="QJO109" s="547"/>
      <c r="QJP109" s="547"/>
      <c r="QJQ109" s="548"/>
      <c r="QJR109" s="547"/>
      <c r="QJS109" s="547"/>
      <c r="QJT109" s="547"/>
      <c r="QJU109" s="547"/>
      <c r="QJV109" s="547"/>
      <c r="QJW109" s="547"/>
      <c r="QJX109" s="547"/>
      <c r="QJY109" s="547"/>
      <c r="QJZ109" s="547"/>
      <c r="QKA109" s="547"/>
      <c r="QKB109" s="547"/>
      <c r="QKC109" s="547"/>
      <c r="QKD109" s="547"/>
      <c r="QKE109" s="547"/>
      <c r="QKF109" s="547"/>
      <c r="QKG109" s="548"/>
      <c r="QKH109" s="547"/>
      <c r="QKI109" s="547"/>
      <c r="QKJ109" s="547"/>
      <c r="QKK109" s="547"/>
      <c r="QKL109" s="547"/>
      <c r="QKM109" s="547"/>
      <c r="QKN109" s="547"/>
      <c r="QKO109" s="547"/>
      <c r="QKP109" s="547"/>
      <c r="QKQ109" s="547"/>
      <c r="QKR109" s="547"/>
      <c r="QKS109" s="547"/>
      <c r="QKT109" s="547"/>
      <c r="QKU109" s="547"/>
      <c r="QKV109" s="547"/>
      <c r="QKW109" s="548"/>
      <c r="QKX109" s="547"/>
      <c r="QKY109" s="547"/>
      <c r="QKZ109" s="547"/>
      <c r="QLA109" s="547"/>
      <c r="QLB109" s="547"/>
      <c r="QLC109" s="547"/>
      <c r="QLD109" s="547"/>
      <c r="QLE109" s="547"/>
      <c r="QLF109" s="547"/>
      <c r="QLG109" s="547"/>
      <c r="QLH109" s="547"/>
      <c r="QLI109" s="547"/>
      <c r="QLJ109" s="547"/>
      <c r="QLK109" s="547"/>
      <c r="QLL109" s="547"/>
      <c r="QLM109" s="548"/>
      <c r="QLN109" s="547"/>
      <c r="QLO109" s="547"/>
      <c r="QLP109" s="547"/>
      <c r="QLQ109" s="547"/>
      <c r="QLR109" s="547"/>
      <c r="QLS109" s="547"/>
      <c r="QLT109" s="547"/>
      <c r="QLU109" s="547"/>
      <c r="QLV109" s="547"/>
      <c r="QLW109" s="547"/>
      <c r="QLX109" s="547"/>
      <c r="QLY109" s="547"/>
      <c r="QLZ109" s="547"/>
      <c r="QMA109" s="547"/>
      <c r="QMB109" s="547"/>
      <c r="QMC109" s="548"/>
      <c r="QMD109" s="547"/>
      <c r="QME109" s="547"/>
      <c r="QMF109" s="547"/>
      <c r="QMG109" s="547"/>
      <c r="QMH109" s="547"/>
      <c r="QMI109" s="547"/>
      <c r="QMJ109" s="547"/>
      <c r="QMK109" s="547"/>
      <c r="QML109" s="547"/>
      <c r="QMM109" s="547"/>
      <c r="QMN109" s="547"/>
      <c r="QMO109" s="547"/>
      <c r="QMP109" s="547"/>
      <c r="QMQ109" s="547"/>
      <c r="QMR109" s="547"/>
      <c r="QMS109" s="548"/>
      <c r="QMT109" s="547"/>
      <c r="QMU109" s="547"/>
      <c r="QMV109" s="547"/>
      <c r="QMW109" s="547"/>
      <c r="QMX109" s="547"/>
      <c r="QMY109" s="547"/>
      <c r="QMZ109" s="547"/>
      <c r="QNA109" s="547"/>
      <c r="QNB109" s="547"/>
      <c r="QNC109" s="547"/>
      <c r="QND109" s="547"/>
      <c r="QNE109" s="547"/>
      <c r="QNF109" s="547"/>
      <c r="QNG109" s="547"/>
      <c r="QNH109" s="547"/>
      <c r="QNI109" s="548"/>
      <c r="QNJ109" s="547"/>
      <c r="QNK109" s="547"/>
      <c r="QNL109" s="547"/>
      <c r="QNM109" s="547"/>
      <c r="QNN109" s="547"/>
      <c r="QNO109" s="547"/>
      <c r="QNP109" s="547"/>
      <c r="QNQ109" s="547"/>
      <c r="QNR109" s="547"/>
      <c r="QNS109" s="547"/>
      <c r="QNT109" s="547"/>
      <c r="QNU109" s="547"/>
      <c r="QNV109" s="547"/>
      <c r="QNW109" s="547"/>
      <c r="QNX109" s="547"/>
      <c r="QNY109" s="548"/>
      <c r="QNZ109" s="547"/>
      <c r="QOA109" s="547"/>
      <c r="QOB109" s="547"/>
      <c r="QOC109" s="547"/>
      <c r="QOD109" s="547"/>
      <c r="QOE109" s="547"/>
      <c r="QOF109" s="547"/>
      <c r="QOG109" s="547"/>
      <c r="QOH109" s="547"/>
      <c r="QOI109" s="547"/>
      <c r="QOJ109" s="547"/>
      <c r="QOK109" s="547"/>
      <c r="QOL109" s="547"/>
      <c r="QOM109" s="547"/>
      <c r="QON109" s="547"/>
      <c r="QOO109" s="548"/>
      <c r="QOP109" s="547"/>
      <c r="QOQ109" s="547"/>
      <c r="QOR109" s="547"/>
      <c r="QOS109" s="547"/>
      <c r="QOT109" s="547"/>
      <c r="QOU109" s="547"/>
      <c r="QOV109" s="547"/>
      <c r="QOW109" s="547"/>
      <c r="QOX109" s="547"/>
      <c r="QOY109" s="547"/>
      <c r="QOZ109" s="547"/>
      <c r="QPA109" s="547"/>
      <c r="QPB109" s="547"/>
      <c r="QPC109" s="547"/>
      <c r="QPD109" s="547"/>
      <c r="QPE109" s="548"/>
      <c r="QPF109" s="547"/>
      <c r="QPG109" s="547"/>
      <c r="QPH109" s="547"/>
      <c r="QPI109" s="547"/>
      <c r="QPJ109" s="547"/>
      <c r="QPK109" s="547"/>
      <c r="QPL109" s="547"/>
      <c r="QPM109" s="547"/>
      <c r="QPN109" s="547"/>
      <c r="QPO109" s="547"/>
      <c r="QPP109" s="547"/>
      <c r="QPQ109" s="547"/>
      <c r="QPR109" s="547"/>
      <c r="QPS109" s="547"/>
      <c r="QPT109" s="547"/>
      <c r="QPU109" s="548"/>
      <c r="QPV109" s="547"/>
      <c r="QPW109" s="547"/>
      <c r="QPX109" s="547"/>
      <c r="QPY109" s="547"/>
      <c r="QPZ109" s="547"/>
      <c r="QQA109" s="547"/>
      <c r="QQB109" s="547"/>
      <c r="QQC109" s="547"/>
      <c r="QQD109" s="547"/>
      <c r="QQE109" s="547"/>
      <c r="QQF109" s="547"/>
      <c r="QQG109" s="547"/>
      <c r="QQH109" s="547"/>
      <c r="QQI109" s="547"/>
      <c r="QQJ109" s="547"/>
      <c r="QQK109" s="548"/>
      <c r="QQL109" s="547"/>
      <c r="QQM109" s="547"/>
      <c r="QQN109" s="547"/>
      <c r="QQO109" s="547"/>
      <c r="QQP109" s="547"/>
      <c r="QQQ109" s="547"/>
      <c r="QQR109" s="547"/>
      <c r="QQS109" s="547"/>
      <c r="QQT109" s="547"/>
      <c r="QQU109" s="547"/>
      <c r="QQV109" s="547"/>
      <c r="QQW109" s="547"/>
      <c r="QQX109" s="547"/>
      <c r="QQY109" s="547"/>
      <c r="QQZ109" s="547"/>
      <c r="QRA109" s="548"/>
      <c r="QRB109" s="547"/>
      <c r="QRC109" s="547"/>
      <c r="QRD109" s="547"/>
      <c r="QRE109" s="547"/>
      <c r="QRF109" s="547"/>
      <c r="QRG109" s="547"/>
      <c r="QRH109" s="547"/>
      <c r="QRI109" s="547"/>
      <c r="QRJ109" s="547"/>
      <c r="QRK109" s="547"/>
      <c r="QRL109" s="547"/>
      <c r="QRM109" s="547"/>
      <c r="QRN109" s="547"/>
      <c r="QRO109" s="547"/>
      <c r="QRP109" s="547"/>
      <c r="QRQ109" s="548"/>
      <c r="QRR109" s="547"/>
      <c r="QRS109" s="547"/>
      <c r="QRT109" s="547"/>
      <c r="QRU109" s="547"/>
      <c r="QRV109" s="547"/>
      <c r="QRW109" s="547"/>
      <c r="QRX109" s="547"/>
      <c r="QRY109" s="547"/>
      <c r="QRZ109" s="547"/>
      <c r="QSA109" s="547"/>
      <c r="QSB109" s="547"/>
      <c r="QSC109" s="547"/>
      <c r="QSD109" s="547"/>
      <c r="QSE109" s="547"/>
      <c r="QSF109" s="547"/>
      <c r="QSG109" s="548"/>
      <c r="QSH109" s="547"/>
      <c r="QSI109" s="547"/>
      <c r="QSJ109" s="547"/>
      <c r="QSK109" s="547"/>
      <c r="QSL109" s="547"/>
      <c r="QSM109" s="547"/>
      <c r="QSN109" s="547"/>
      <c r="QSO109" s="547"/>
      <c r="QSP109" s="547"/>
      <c r="QSQ109" s="547"/>
      <c r="QSR109" s="547"/>
      <c r="QSS109" s="547"/>
      <c r="QST109" s="547"/>
      <c r="QSU109" s="547"/>
      <c r="QSV109" s="547"/>
      <c r="QSW109" s="548"/>
      <c r="QSX109" s="547"/>
      <c r="QSY109" s="547"/>
      <c r="QSZ109" s="547"/>
      <c r="QTA109" s="547"/>
      <c r="QTB109" s="547"/>
      <c r="QTC109" s="547"/>
      <c r="QTD109" s="547"/>
      <c r="QTE109" s="547"/>
      <c r="QTF109" s="547"/>
      <c r="QTG109" s="547"/>
      <c r="QTH109" s="547"/>
      <c r="QTI109" s="547"/>
      <c r="QTJ109" s="547"/>
      <c r="QTK109" s="547"/>
      <c r="QTL109" s="547"/>
      <c r="QTM109" s="548"/>
      <c r="QTN109" s="547"/>
      <c r="QTO109" s="547"/>
      <c r="QTP109" s="547"/>
      <c r="QTQ109" s="547"/>
      <c r="QTR109" s="547"/>
      <c r="QTS109" s="547"/>
      <c r="QTT109" s="547"/>
      <c r="QTU109" s="547"/>
      <c r="QTV109" s="547"/>
      <c r="QTW109" s="547"/>
      <c r="QTX109" s="547"/>
      <c r="QTY109" s="547"/>
      <c r="QTZ109" s="547"/>
      <c r="QUA109" s="547"/>
      <c r="QUB109" s="547"/>
      <c r="QUC109" s="548"/>
      <c r="QUD109" s="547"/>
      <c r="QUE109" s="547"/>
      <c r="QUF109" s="547"/>
      <c r="QUG109" s="547"/>
      <c r="QUH109" s="547"/>
      <c r="QUI109" s="547"/>
      <c r="QUJ109" s="547"/>
      <c r="QUK109" s="547"/>
      <c r="QUL109" s="547"/>
      <c r="QUM109" s="547"/>
      <c r="QUN109" s="547"/>
      <c r="QUO109" s="547"/>
      <c r="QUP109" s="547"/>
      <c r="QUQ109" s="547"/>
      <c r="QUR109" s="547"/>
      <c r="QUS109" s="548"/>
      <c r="QUT109" s="547"/>
      <c r="QUU109" s="547"/>
      <c r="QUV109" s="547"/>
      <c r="QUW109" s="547"/>
      <c r="QUX109" s="547"/>
      <c r="QUY109" s="547"/>
      <c r="QUZ109" s="547"/>
      <c r="QVA109" s="547"/>
      <c r="QVB109" s="547"/>
      <c r="QVC109" s="547"/>
      <c r="QVD109" s="547"/>
      <c r="QVE109" s="547"/>
      <c r="QVF109" s="547"/>
      <c r="QVG109" s="547"/>
      <c r="QVH109" s="547"/>
      <c r="QVI109" s="548"/>
      <c r="QVJ109" s="547"/>
      <c r="QVK109" s="547"/>
      <c r="QVL109" s="547"/>
      <c r="QVM109" s="547"/>
      <c r="QVN109" s="547"/>
      <c r="QVO109" s="547"/>
      <c r="QVP109" s="547"/>
      <c r="QVQ109" s="547"/>
      <c r="QVR109" s="547"/>
      <c r="QVS109" s="547"/>
      <c r="QVT109" s="547"/>
      <c r="QVU109" s="547"/>
      <c r="QVV109" s="547"/>
      <c r="QVW109" s="547"/>
      <c r="QVX109" s="547"/>
      <c r="QVY109" s="548"/>
      <c r="QVZ109" s="547"/>
      <c r="QWA109" s="547"/>
      <c r="QWB109" s="547"/>
      <c r="QWC109" s="547"/>
      <c r="QWD109" s="547"/>
      <c r="QWE109" s="547"/>
      <c r="QWF109" s="547"/>
      <c r="QWG109" s="547"/>
      <c r="QWH109" s="547"/>
      <c r="QWI109" s="547"/>
      <c r="QWJ109" s="547"/>
      <c r="QWK109" s="547"/>
      <c r="QWL109" s="547"/>
      <c r="QWM109" s="547"/>
      <c r="QWN109" s="547"/>
      <c r="QWO109" s="548"/>
      <c r="QWP109" s="547"/>
      <c r="QWQ109" s="547"/>
      <c r="QWR109" s="547"/>
      <c r="QWS109" s="547"/>
      <c r="QWT109" s="547"/>
      <c r="QWU109" s="547"/>
      <c r="QWV109" s="547"/>
      <c r="QWW109" s="547"/>
      <c r="QWX109" s="547"/>
      <c r="QWY109" s="547"/>
      <c r="QWZ109" s="547"/>
      <c r="QXA109" s="547"/>
      <c r="QXB109" s="547"/>
      <c r="QXC109" s="547"/>
      <c r="QXD109" s="547"/>
      <c r="QXE109" s="548"/>
      <c r="QXF109" s="547"/>
      <c r="QXG109" s="547"/>
      <c r="QXH109" s="547"/>
      <c r="QXI109" s="547"/>
      <c r="QXJ109" s="547"/>
      <c r="QXK109" s="547"/>
      <c r="QXL109" s="547"/>
      <c r="QXM109" s="547"/>
      <c r="QXN109" s="547"/>
      <c r="QXO109" s="547"/>
      <c r="QXP109" s="547"/>
      <c r="QXQ109" s="547"/>
      <c r="QXR109" s="547"/>
      <c r="QXS109" s="547"/>
      <c r="QXT109" s="547"/>
      <c r="QXU109" s="548"/>
      <c r="QXV109" s="547"/>
      <c r="QXW109" s="547"/>
      <c r="QXX109" s="547"/>
      <c r="QXY109" s="547"/>
      <c r="QXZ109" s="547"/>
      <c r="QYA109" s="547"/>
      <c r="QYB109" s="547"/>
      <c r="QYC109" s="547"/>
      <c r="QYD109" s="547"/>
      <c r="QYE109" s="547"/>
      <c r="QYF109" s="547"/>
      <c r="QYG109" s="547"/>
      <c r="QYH109" s="547"/>
      <c r="QYI109" s="547"/>
      <c r="QYJ109" s="547"/>
      <c r="QYK109" s="548"/>
      <c r="QYL109" s="547"/>
      <c r="QYM109" s="547"/>
      <c r="QYN109" s="547"/>
      <c r="QYO109" s="547"/>
      <c r="QYP109" s="547"/>
      <c r="QYQ109" s="547"/>
      <c r="QYR109" s="547"/>
      <c r="QYS109" s="547"/>
      <c r="QYT109" s="547"/>
      <c r="QYU109" s="547"/>
      <c r="QYV109" s="547"/>
      <c r="QYW109" s="547"/>
      <c r="QYX109" s="547"/>
      <c r="QYY109" s="547"/>
      <c r="QYZ109" s="547"/>
      <c r="QZA109" s="548"/>
      <c r="QZB109" s="547"/>
      <c r="QZC109" s="547"/>
      <c r="QZD109" s="547"/>
      <c r="QZE109" s="547"/>
      <c r="QZF109" s="547"/>
      <c r="QZG109" s="547"/>
      <c r="QZH109" s="547"/>
      <c r="QZI109" s="547"/>
      <c r="QZJ109" s="547"/>
      <c r="QZK109" s="547"/>
      <c r="QZL109" s="547"/>
      <c r="QZM109" s="547"/>
      <c r="QZN109" s="547"/>
      <c r="QZO109" s="547"/>
      <c r="QZP109" s="547"/>
      <c r="QZQ109" s="548"/>
      <c r="QZR109" s="547"/>
      <c r="QZS109" s="547"/>
      <c r="QZT109" s="547"/>
      <c r="QZU109" s="547"/>
      <c r="QZV109" s="547"/>
      <c r="QZW109" s="547"/>
      <c r="QZX109" s="547"/>
      <c r="QZY109" s="547"/>
      <c r="QZZ109" s="547"/>
      <c r="RAA109" s="547"/>
      <c r="RAB109" s="547"/>
      <c r="RAC109" s="547"/>
      <c r="RAD109" s="547"/>
      <c r="RAE109" s="547"/>
      <c r="RAF109" s="547"/>
      <c r="RAG109" s="548"/>
      <c r="RAH109" s="547"/>
      <c r="RAI109" s="547"/>
      <c r="RAJ109" s="547"/>
      <c r="RAK109" s="547"/>
      <c r="RAL109" s="547"/>
      <c r="RAM109" s="547"/>
      <c r="RAN109" s="547"/>
      <c r="RAO109" s="547"/>
      <c r="RAP109" s="547"/>
      <c r="RAQ109" s="547"/>
      <c r="RAR109" s="547"/>
      <c r="RAS109" s="547"/>
      <c r="RAT109" s="547"/>
      <c r="RAU109" s="547"/>
      <c r="RAV109" s="547"/>
      <c r="RAW109" s="548"/>
      <c r="RAX109" s="547"/>
      <c r="RAY109" s="547"/>
      <c r="RAZ109" s="547"/>
      <c r="RBA109" s="547"/>
      <c r="RBB109" s="547"/>
      <c r="RBC109" s="547"/>
      <c r="RBD109" s="547"/>
      <c r="RBE109" s="547"/>
      <c r="RBF109" s="547"/>
      <c r="RBG109" s="547"/>
      <c r="RBH109" s="547"/>
      <c r="RBI109" s="547"/>
      <c r="RBJ109" s="547"/>
      <c r="RBK109" s="547"/>
      <c r="RBL109" s="547"/>
      <c r="RBM109" s="548"/>
      <c r="RBN109" s="547"/>
      <c r="RBO109" s="547"/>
      <c r="RBP109" s="547"/>
      <c r="RBQ109" s="547"/>
      <c r="RBR109" s="547"/>
      <c r="RBS109" s="547"/>
      <c r="RBT109" s="547"/>
      <c r="RBU109" s="547"/>
      <c r="RBV109" s="547"/>
      <c r="RBW109" s="547"/>
      <c r="RBX109" s="547"/>
      <c r="RBY109" s="547"/>
      <c r="RBZ109" s="547"/>
      <c r="RCA109" s="547"/>
      <c r="RCB109" s="547"/>
      <c r="RCC109" s="548"/>
      <c r="RCD109" s="547"/>
      <c r="RCE109" s="547"/>
      <c r="RCF109" s="547"/>
      <c r="RCG109" s="547"/>
      <c r="RCH109" s="547"/>
      <c r="RCI109" s="547"/>
      <c r="RCJ109" s="547"/>
      <c r="RCK109" s="547"/>
      <c r="RCL109" s="547"/>
      <c r="RCM109" s="547"/>
      <c r="RCN109" s="547"/>
      <c r="RCO109" s="547"/>
      <c r="RCP109" s="547"/>
      <c r="RCQ109" s="547"/>
      <c r="RCR109" s="547"/>
      <c r="RCS109" s="548"/>
      <c r="RCT109" s="547"/>
      <c r="RCU109" s="547"/>
      <c r="RCV109" s="547"/>
      <c r="RCW109" s="547"/>
      <c r="RCX109" s="547"/>
      <c r="RCY109" s="547"/>
      <c r="RCZ109" s="547"/>
      <c r="RDA109" s="547"/>
      <c r="RDB109" s="547"/>
      <c r="RDC109" s="547"/>
      <c r="RDD109" s="547"/>
      <c r="RDE109" s="547"/>
      <c r="RDF109" s="547"/>
      <c r="RDG109" s="547"/>
      <c r="RDH109" s="547"/>
      <c r="RDI109" s="548"/>
      <c r="RDJ109" s="547"/>
      <c r="RDK109" s="547"/>
      <c r="RDL109" s="547"/>
      <c r="RDM109" s="547"/>
      <c r="RDN109" s="547"/>
      <c r="RDO109" s="547"/>
      <c r="RDP109" s="547"/>
      <c r="RDQ109" s="547"/>
      <c r="RDR109" s="547"/>
      <c r="RDS109" s="547"/>
      <c r="RDT109" s="547"/>
      <c r="RDU109" s="547"/>
      <c r="RDV109" s="547"/>
      <c r="RDW109" s="547"/>
      <c r="RDX109" s="547"/>
      <c r="RDY109" s="548"/>
      <c r="RDZ109" s="547"/>
      <c r="REA109" s="547"/>
      <c r="REB109" s="547"/>
      <c r="REC109" s="547"/>
      <c r="RED109" s="547"/>
      <c r="REE109" s="547"/>
      <c r="REF109" s="547"/>
      <c r="REG109" s="547"/>
      <c r="REH109" s="547"/>
      <c r="REI109" s="547"/>
      <c r="REJ109" s="547"/>
      <c r="REK109" s="547"/>
      <c r="REL109" s="547"/>
      <c r="REM109" s="547"/>
      <c r="REN109" s="547"/>
      <c r="REO109" s="548"/>
      <c r="REP109" s="547"/>
      <c r="REQ109" s="547"/>
      <c r="RER109" s="547"/>
      <c r="RES109" s="547"/>
      <c r="RET109" s="547"/>
      <c r="REU109" s="547"/>
      <c r="REV109" s="547"/>
      <c r="REW109" s="547"/>
      <c r="REX109" s="547"/>
      <c r="REY109" s="547"/>
      <c r="REZ109" s="547"/>
      <c r="RFA109" s="547"/>
      <c r="RFB109" s="547"/>
      <c r="RFC109" s="547"/>
      <c r="RFD109" s="547"/>
      <c r="RFE109" s="548"/>
      <c r="RFF109" s="547"/>
      <c r="RFG109" s="547"/>
      <c r="RFH109" s="547"/>
      <c r="RFI109" s="547"/>
      <c r="RFJ109" s="547"/>
      <c r="RFK109" s="547"/>
      <c r="RFL109" s="547"/>
      <c r="RFM109" s="547"/>
      <c r="RFN109" s="547"/>
      <c r="RFO109" s="547"/>
      <c r="RFP109" s="547"/>
      <c r="RFQ109" s="547"/>
      <c r="RFR109" s="547"/>
      <c r="RFS109" s="547"/>
      <c r="RFT109" s="547"/>
      <c r="RFU109" s="548"/>
      <c r="RFV109" s="547"/>
      <c r="RFW109" s="547"/>
      <c r="RFX109" s="547"/>
      <c r="RFY109" s="547"/>
      <c r="RFZ109" s="547"/>
      <c r="RGA109" s="547"/>
      <c r="RGB109" s="547"/>
      <c r="RGC109" s="547"/>
      <c r="RGD109" s="547"/>
      <c r="RGE109" s="547"/>
      <c r="RGF109" s="547"/>
      <c r="RGG109" s="547"/>
      <c r="RGH109" s="547"/>
      <c r="RGI109" s="547"/>
      <c r="RGJ109" s="547"/>
      <c r="RGK109" s="548"/>
      <c r="RGL109" s="547"/>
      <c r="RGM109" s="547"/>
      <c r="RGN109" s="547"/>
      <c r="RGO109" s="547"/>
      <c r="RGP109" s="547"/>
      <c r="RGQ109" s="547"/>
      <c r="RGR109" s="547"/>
      <c r="RGS109" s="547"/>
      <c r="RGT109" s="547"/>
      <c r="RGU109" s="547"/>
      <c r="RGV109" s="547"/>
      <c r="RGW109" s="547"/>
      <c r="RGX109" s="547"/>
      <c r="RGY109" s="547"/>
      <c r="RGZ109" s="547"/>
      <c r="RHA109" s="548"/>
      <c r="RHB109" s="547"/>
      <c r="RHC109" s="547"/>
      <c r="RHD109" s="547"/>
      <c r="RHE109" s="547"/>
      <c r="RHF109" s="547"/>
      <c r="RHG109" s="547"/>
      <c r="RHH109" s="547"/>
      <c r="RHI109" s="547"/>
      <c r="RHJ109" s="547"/>
      <c r="RHK109" s="547"/>
      <c r="RHL109" s="547"/>
      <c r="RHM109" s="547"/>
      <c r="RHN109" s="547"/>
      <c r="RHO109" s="547"/>
      <c r="RHP109" s="547"/>
      <c r="RHQ109" s="548"/>
      <c r="RHR109" s="547"/>
      <c r="RHS109" s="547"/>
      <c r="RHT109" s="547"/>
      <c r="RHU109" s="547"/>
      <c r="RHV109" s="547"/>
      <c r="RHW109" s="547"/>
      <c r="RHX109" s="547"/>
      <c r="RHY109" s="547"/>
      <c r="RHZ109" s="547"/>
      <c r="RIA109" s="547"/>
      <c r="RIB109" s="547"/>
      <c r="RIC109" s="547"/>
      <c r="RID109" s="547"/>
      <c r="RIE109" s="547"/>
      <c r="RIF109" s="547"/>
      <c r="RIG109" s="548"/>
      <c r="RIH109" s="547"/>
      <c r="RII109" s="547"/>
      <c r="RIJ109" s="547"/>
      <c r="RIK109" s="547"/>
      <c r="RIL109" s="547"/>
      <c r="RIM109" s="547"/>
      <c r="RIN109" s="547"/>
      <c r="RIO109" s="547"/>
      <c r="RIP109" s="547"/>
      <c r="RIQ109" s="547"/>
      <c r="RIR109" s="547"/>
      <c r="RIS109" s="547"/>
      <c r="RIT109" s="547"/>
      <c r="RIU109" s="547"/>
      <c r="RIV109" s="547"/>
      <c r="RIW109" s="548"/>
      <c r="RIX109" s="547"/>
      <c r="RIY109" s="547"/>
      <c r="RIZ109" s="547"/>
      <c r="RJA109" s="547"/>
      <c r="RJB109" s="547"/>
      <c r="RJC109" s="547"/>
      <c r="RJD109" s="547"/>
      <c r="RJE109" s="547"/>
      <c r="RJF109" s="547"/>
      <c r="RJG109" s="547"/>
      <c r="RJH109" s="547"/>
      <c r="RJI109" s="547"/>
      <c r="RJJ109" s="547"/>
      <c r="RJK109" s="547"/>
      <c r="RJL109" s="547"/>
      <c r="RJM109" s="548"/>
      <c r="RJN109" s="547"/>
      <c r="RJO109" s="547"/>
      <c r="RJP109" s="547"/>
      <c r="RJQ109" s="547"/>
      <c r="RJR109" s="547"/>
      <c r="RJS109" s="547"/>
      <c r="RJT109" s="547"/>
      <c r="RJU109" s="547"/>
      <c r="RJV109" s="547"/>
      <c r="RJW109" s="547"/>
      <c r="RJX109" s="547"/>
      <c r="RJY109" s="547"/>
      <c r="RJZ109" s="547"/>
      <c r="RKA109" s="547"/>
      <c r="RKB109" s="547"/>
      <c r="RKC109" s="548"/>
      <c r="RKD109" s="547"/>
      <c r="RKE109" s="547"/>
      <c r="RKF109" s="547"/>
      <c r="RKG109" s="547"/>
      <c r="RKH109" s="547"/>
      <c r="RKI109" s="547"/>
      <c r="RKJ109" s="547"/>
      <c r="RKK109" s="547"/>
      <c r="RKL109" s="547"/>
      <c r="RKM109" s="547"/>
      <c r="RKN109" s="547"/>
      <c r="RKO109" s="547"/>
      <c r="RKP109" s="547"/>
      <c r="RKQ109" s="547"/>
      <c r="RKR109" s="547"/>
      <c r="RKS109" s="548"/>
      <c r="RKT109" s="547"/>
      <c r="RKU109" s="547"/>
      <c r="RKV109" s="547"/>
      <c r="RKW109" s="547"/>
      <c r="RKX109" s="547"/>
      <c r="RKY109" s="547"/>
      <c r="RKZ109" s="547"/>
      <c r="RLA109" s="547"/>
      <c r="RLB109" s="547"/>
      <c r="RLC109" s="547"/>
      <c r="RLD109" s="547"/>
      <c r="RLE109" s="547"/>
      <c r="RLF109" s="547"/>
      <c r="RLG109" s="547"/>
      <c r="RLH109" s="547"/>
      <c r="RLI109" s="548"/>
      <c r="RLJ109" s="547"/>
      <c r="RLK109" s="547"/>
      <c r="RLL109" s="547"/>
      <c r="RLM109" s="547"/>
      <c r="RLN109" s="547"/>
      <c r="RLO109" s="547"/>
      <c r="RLP109" s="547"/>
      <c r="RLQ109" s="547"/>
      <c r="RLR109" s="547"/>
      <c r="RLS109" s="547"/>
      <c r="RLT109" s="547"/>
      <c r="RLU109" s="547"/>
      <c r="RLV109" s="547"/>
      <c r="RLW109" s="547"/>
      <c r="RLX109" s="547"/>
      <c r="RLY109" s="548"/>
      <c r="RLZ109" s="547"/>
      <c r="RMA109" s="547"/>
      <c r="RMB109" s="547"/>
      <c r="RMC109" s="547"/>
      <c r="RMD109" s="547"/>
      <c r="RME109" s="547"/>
      <c r="RMF109" s="547"/>
      <c r="RMG109" s="547"/>
      <c r="RMH109" s="547"/>
      <c r="RMI109" s="547"/>
      <c r="RMJ109" s="547"/>
      <c r="RMK109" s="547"/>
      <c r="RML109" s="547"/>
      <c r="RMM109" s="547"/>
      <c r="RMN109" s="547"/>
      <c r="RMO109" s="548"/>
      <c r="RMP109" s="547"/>
      <c r="RMQ109" s="547"/>
      <c r="RMR109" s="547"/>
      <c r="RMS109" s="547"/>
      <c r="RMT109" s="547"/>
      <c r="RMU109" s="547"/>
      <c r="RMV109" s="547"/>
      <c r="RMW109" s="547"/>
      <c r="RMX109" s="547"/>
      <c r="RMY109" s="547"/>
      <c r="RMZ109" s="547"/>
      <c r="RNA109" s="547"/>
      <c r="RNB109" s="547"/>
      <c r="RNC109" s="547"/>
      <c r="RND109" s="547"/>
      <c r="RNE109" s="548"/>
      <c r="RNF109" s="547"/>
      <c r="RNG109" s="547"/>
      <c r="RNH109" s="547"/>
      <c r="RNI109" s="547"/>
      <c r="RNJ109" s="547"/>
      <c r="RNK109" s="547"/>
      <c r="RNL109" s="547"/>
      <c r="RNM109" s="547"/>
      <c r="RNN109" s="547"/>
      <c r="RNO109" s="547"/>
      <c r="RNP109" s="547"/>
      <c r="RNQ109" s="547"/>
      <c r="RNR109" s="547"/>
      <c r="RNS109" s="547"/>
      <c r="RNT109" s="547"/>
      <c r="RNU109" s="548"/>
      <c r="RNV109" s="547"/>
      <c r="RNW109" s="547"/>
      <c r="RNX109" s="547"/>
      <c r="RNY109" s="547"/>
      <c r="RNZ109" s="547"/>
      <c r="ROA109" s="547"/>
      <c r="ROB109" s="547"/>
      <c r="ROC109" s="547"/>
      <c r="ROD109" s="547"/>
      <c r="ROE109" s="547"/>
      <c r="ROF109" s="547"/>
      <c r="ROG109" s="547"/>
      <c r="ROH109" s="547"/>
      <c r="ROI109" s="547"/>
      <c r="ROJ109" s="547"/>
      <c r="ROK109" s="548"/>
      <c r="ROL109" s="547"/>
      <c r="ROM109" s="547"/>
      <c r="RON109" s="547"/>
      <c r="ROO109" s="547"/>
      <c r="ROP109" s="547"/>
      <c r="ROQ109" s="547"/>
      <c r="ROR109" s="547"/>
      <c r="ROS109" s="547"/>
      <c r="ROT109" s="547"/>
      <c r="ROU109" s="547"/>
      <c r="ROV109" s="547"/>
      <c r="ROW109" s="547"/>
      <c r="ROX109" s="547"/>
      <c r="ROY109" s="547"/>
      <c r="ROZ109" s="547"/>
      <c r="RPA109" s="548"/>
      <c r="RPB109" s="547"/>
      <c r="RPC109" s="547"/>
      <c r="RPD109" s="547"/>
      <c r="RPE109" s="547"/>
      <c r="RPF109" s="547"/>
      <c r="RPG109" s="547"/>
      <c r="RPH109" s="547"/>
      <c r="RPI109" s="547"/>
      <c r="RPJ109" s="547"/>
      <c r="RPK109" s="547"/>
      <c r="RPL109" s="547"/>
      <c r="RPM109" s="547"/>
      <c r="RPN109" s="547"/>
      <c r="RPO109" s="547"/>
      <c r="RPP109" s="547"/>
      <c r="RPQ109" s="548"/>
      <c r="RPR109" s="547"/>
      <c r="RPS109" s="547"/>
      <c r="RPT109" s="547"/>
      <c r="RPU109" s="547"/>
      <c r="RPV109" s="547"/>
      <c r="RPW109" s="547"/>
      <c r="RPX109" s="547"/>
      <c r="RPY109" s="547"/>
      <c r="RPZ109" s="547"/>
      <c r="RQA109" s="547"/>
      <c r="RQB109" s="547"/>
      <c r="RQC109" s="547"/>
      <c r="RQD109" s="547"/>
      <c r="RQE109" s="547"/>
      <c r="RQF109" s="547"/>
      <c r="RQG109" s="548"/>
      <c r="RQH109" s="547"/>
      <c r="RQI109" s="547"/>
      <c r="RQJ109" s="547"/>
      <c r="RQK109" s="547"/>
      <c r="RQL109" s="547"/>
      <c r="RQM109" s="547"/>
      <c r="RQN109" s="547"/>
      <c r="RQO109" s="547"/>
      <c r="RQP109" s="547"/>
      <c r="RQQ109" s="547"/>
      <c r="RQR109" s="547"/>
      <c r="RQS109" s="547"/>
      <c r="RQT109" s="547"/>
      <c r="RQU109" s="547"/>
      <c r="RQV109" s="547"/>
      <c r="RQW109" s="548"/>
      <c r="RQX109" s="547"/>
      <c r="RQY109" s="547"/>
      <c r="RQZ109" s="547"/>
      <c r="RRA109" s="547"/>
      <c r="RRB109" s="547"/>
      <c r="RRC109" s="547"/>
      <c r="RRD109" s="547"/>
      <c r="RRE109" s="547"/>
      <c r="RRF109" s="547"/>
      <c r="RRG109" s="547"/>
      <c r="RRH109" s="547"/>
      <c r="RRI109" s="547"/>
      <c r="RRJ109" s="547"/>
      <c r="RRK109" s="547"/>
      <c r="RRL109" s="547"/>
      <c r="RRM109" s="548"/>
      <c r="RRN109" s="547"/>
      <c r="RRO109" s="547"/>
      <c r="RRP109" s="547"/>
      <c r="RRQ109" s="547"/>
      <c r="RRR109" s="547"/>
      <c r="RRS109" s="547"/>
      <c r="RRT109" s="547"/>
      <c r="RRU109" s="547"/>
      <c r="RRV109" s="547"/>
      <c r="RRW109" s="547"/>
      <c r="RRX109" s="547"/>
      <c r="RRY109" s="547"/>
      <c r="RRZ109" s="547"/>
      <c r="RSA109" s="547"/>
      <c r="RSB109" s="547"/>
      <c r="RSC109" s="548"/>
      <c r="RSD109" s="547"/>
      <c r="RSE109" s="547"/>
      <c r="RSF109" s="547"/>
      <c r="RSG109" s="547"/>
      <c r="RSH109" s="547"/>
      <c r="RSI109" s="547"/>
      <c r="RSJ109" s="547"/>
      <c r="RSK109" s="547"/>
      <c r="RSL109" s="547"/>
      <c r="RSM109" s="547"/>
      <c r="RSN109" s="547"/>
      <c r="RSO109" s="547"/>
      <c r="RSP109" s="547"/>
      <c r="RSQ109" s="547"/>
      <c r="RSR109" s="547"/>
      <c r="RSS109" s="548"/>
      <c r="RST109" s="547"/>
      <c r="RSU109" s="547"/>
      <c r="RSV109" s="547"/>
      <c r="RSW109" s="547"/>
      <c r="RSX109" s="547"/>
      <c r="RSY109" s="547"/>
      <c r="RSZ109" s="547"/>
      <c r="RTA109" s="547"/>
      <c r="RTB109" s="547"/>
      <c r="RTC109" s="547"/>
      <c r="RTD109" s="547"/>
      <c r="RTE109" s="547"/>
      <c r="RTF109" s="547"/>
      <c r="RTG109" s="547"/>
      <c r="RTH109" s="547"/>
      <c r="RTI109" s="548"/>
      <c r="RTJ109" s="547"/>
      <c r="RTK109" s="547"/>
      <c r="RTL109" s="547"/>
      <c r="RTM109" s="547"/>
      <c r="RTN109" s="547"/>
      <c r="RTO109" s="547"/>
      <c r="RTP109" s="547"/>
      <c r="RTQ109" s="547"/>
      <c r="RTR109" s="547"/>
      <c r="RTS109" s="547"/>
      <c r="RTT109" s="547"/>
      <c r="RTU109" s="547"/>
      <c r="RTV109" s="547"/>
      <c r="RTW109" s="547"/>
      <c r="RTX109" s="547"/>
      <c r="RTY109" s="548"/>
      <c r="RTZ109" s="547"/>
      <c r="RUA109" s="547"/>
      <c r="RUB109" s="547"/>
      <c r="RUC109" s="547"/>
      <c r="RUD109" s="547"/>
      <c r="RUE109" s="547"/>
      <c r="RUF109" s="547"/>
      <c r="RUG109" s="547"/>
      <c r="RUH109" s="547"/>
      <c r="RUI109" s="547"/>
      <c r="RUJ109" s="547"/>
      <c r="RUK109" s="547"/>
      <c r="RUL109" s="547"/>
      <c r="RUM109" s="547"/>
      <c r="RUN109" s="547"/>
      <c r="RUO109" s="548"/>
      <c r="RUP109" s="547"/>
      <c r="RUQ109" s="547"/>
      <c r="RUR109" s="547"/>
      <c r="RUS109" s="547"/>
      <c r="RUT109" s="547"/>
      <c r="RUU109" s="547"/>
      <c r="RUV109" s="547"/>
      <c r="RUW109" s="547"/>
      <c r="RUX109" s="547"/>
      <c r="RUY109" s="547"/>
      <c r="RUZ109" s="547"/>
      <c r="RVA109" s="547"/>
      <c r="RVB109" s="547"/>
      <c r="RVC109" s="547"/>
      <c r="RVD109" s="547"/>
      <c r="RVE109" s="548"/>
      <c r="RVF109" s="547"/>
      <c r="RVG109" s="547"/>
      <c r="RVH109" s="547"/>
      <c r="RVI109" s="547"/>
      <c r="RVJ109" s="547"/>
      <c r="RVK109" s="547"/>
      <c r="RVL109" s="547"/>
      <c r="RVM109" s="547"/>
      <c r="RVN109" s="547"/>
      <c r="RVO109" s="547"/>
      <c r="RVP109" s="547"/>
      <c r="RVQ109" s="547"/>
      <c r="RVR109" s="547"/>
      <c r="RVS109" s="547"/>
      <c r="RVT109" s="547"/>
      <c r="RVU109" s="548"/>
      <c r="RVV109" s="547"/>
      <c r="RVW109" s="547"/>
      <c r="RVX109" s="547"/>
      <c r="RVY109" s="547"/>
      <c r="RVZ109" s="547"/>
      <c r="RWA109" s="547"/>
      <c r="RWB109" s="547"/>
      <c r="RWC109" s="547"/>
      <c r="RWD109" s="547"/>
      <c r="RWE109" s="547"/>
      <c r="RWF109" s="547"/>
      <c r="RWG109" s="547"/>
      <c r="RWH109" s="547"/>
      <c r="RWI109" s="547"/>
      <c r="RWJ109" s="547"/>
      <c r="RWK109" s="548"/>
      <c r="RWL109" s="547"/>
      <c r="RWM109" s="547"/>
      <c r="RWN109" s="547"/>
      <c r="RWO109" s="547"/>
      <c r="RWP109" s="547"/>
      <c r="RWQ109" s="547"/>
      <c r="RWR109" s="547"/>
      <c r="RWS109" s="547"/>
      <c r="RWT109" s="547"/>
      <c r="RWU109" s="547"/>
      <c r="RWV109" s="547"/>
      <c r="RWW109" s="547"/>
      <c r="RWX109" s="547"/>
      <c r="RWY109" s="547"/>
      <c r="RWZ109" s="547"/>
      <c r="RXA109" s="548"/>
      <c r="RXB109" s="547"/>
      <c r="RXC109" s="547"/>
      <c r="RXD109" s="547"/>
      <c r="RXE109" s="547"/>
      <c r="RXF109" s="547"/>
      <c r="RXG109" s="547"/>
      <c r="RXH109" s="547"/>
      <c r="RXI109" s="547"/>
      <c r="RXJ109" s="547"/>
      <c r="RXK109" s="547"/>
      <c r="RXL109" s="547"/>
      <c r="RXM109" s="547"/>
      <c r="RXN109" s="547"/>
      <c r="RXO109" s="547"/>
      <c r="RXP109" s="547"/>
      <c r="RXQ109" s="548"/>
      <c r="RXR109" s="547"/>
      <c r="RXS109" s="547"/>
      <c r="RXT109" s="547"/>
      <c r="RXU109" s="547"/>
      <c r="RXV109" s="547"/>
      <c r="RXW109" s="547"/>
      <c r="RXX109" s="547"/>
      <c r="RXY109" s="547"/>
      <c r="RXZ109" s="547"/>
      <c r="RYA109" s="547"/>
      <c r="RYB109" s="547"/>
      <c r="RYC109" s="547"/>
      <c r="RYD109" s="547"/>
      <c r="RYE109" s="547"/>
      <c r="RYF109" s="547"/>
      <c r="RYG109" s="548"/>
      <c r="RYH109" s="547"/>
      <c r="RYI109" s="547"/>
      <c r="RYJ109" s="547"/>
      <c r="RYK109" s="547"/>
      <c r="RYL109" s="547"/>
      <c r="RYM109" s="547"/>
      <c r="RYN109" s="547"/>
      <c r="RYO109" s="547"/>
      <c r="RYP109" s="547"/>
      <c r="RYQ109" s="547"/>
      <c r="RYR109" s="547"/>
      <c r="RYS109" s="547"/>
      <c r="RYT109" s="547"/>
      <c r="RYU109" s="547"/>
      <c r="RYV109" s="547"/>
      <c r="RYW109" s="548"/>
      <c r="RYX109" s="547"/>
      <c r="RYY109" s="547"/>
      <c r="RYZ109" s="547"/>
      <c r="RZA109" s="547"/>
      <c r="RZB109" s="547"/>
      <c r="RZC109" s="547"/>
      <c r="RZD109" s="547"/>
      <c r="RZE109" s="547"/>
      <c r="RZF109" s="547"/>
      <c r="RZG109" s="547"/>
      <c r="RZH109" s="547"/>
      <c r="RZI109" s="547"/>
      <c r="RZJ109" s="547"/>
      <c r="RZK109" s="547"/>
      <c r="RZL109" s="547"/>
      <c r="RZM109" s="548"/>
      <c r="RZN109" s="547"/>
      <c r="RZO109" s="547"/>
      <c r="RZP109" s="547"/>
      <c r="RZQ109" s="547"/>
      <c r="RZR109" s="547"/>
      <c r="RZS109" s="547"/>
      <c r="RZT109" s="547"/>
      <c r="RZU109" s="547"/>
      <c r="RZV109" s="547"/>
      <c r="RZW109" s="547"/>
      <c r="RZX109" s="547"/>
      <c r="RZY109" s="547"/>
      <c r="RZZ109" s="547"/>
      <c r="SAA109" s="547"/>
      <c r="SAB109" s="547"/>
      <c r="SAC109" s="548"/>
      <c r="SAD109" s="547"/>
      <c r="SAE109" s="547"/>
      <c r="SAF109" s="547"/>
      <c r="SAG109" s="547"/>
      <c r="SAH109" s="547"/>
      <c r="SAI109" s="547"/>
      <c r="SAJ109" s="547"/>
      <c r="SAK109" s="547"/>
      <c r="SAL109" s="547"/>
      <c r="SAM109" s="547"/>
      <c r="SAN109" s="547"/>
      <c r="SAO109" s="547"/>
      <c r="SAP109" s="547"/>
      <c r="SAQ109" s="547"/>
      <c r="SAR109" s="547"/>
      <c r="SAS109" s="548"/>
      <c r="SAT109" s="547"/>
      <c r="SAU109" s="547"/>
      <c r="SAV109" s="547"/>
      <c r="SAW109" s="547"/>
      <c r="SAX109" s="547"/>
      <c r="SAY109" s="547"/>
      <c r="SAZ109" s="547"/>
      <c r="SBA109" s="547"/>
      <c r="SBB109" s="547"/>
      <c r="SBC109" s="547"/>
      <c r="SBD109" s="547"/>
      <c r="SBE109" s="547"/>
      <c r="SBF109" s="547"/>
      <c r="SBG109" s="547"/>
      <c r="SBH109" s="547"/>
      <c r="SBI109" s="548"/>
      <c r="SBJ109" s="547"/>
      <c r="SBK109" s="547"/>
      <c r="SBL109" s="547"/>
      <c r="SBM109" s="547"/>
      <c r="SBN109" s="547"/>
      <c r="SBO109" s="547"/>
      <c r="SBP109" s="547"/>
      <c r="SBQ109" s="547"/>
      <c r="SBR109" s="547"/>
      <c r="SBS109" s="547"/>
      <c r="SBT109" s="547"/>
      <c r="SBU109" s="547"/>
      <c r="SBV109" s="547"/>
      <c r="SBW109" s="547"/>
      <c r="SBX109" s="547"/>
      <c r="SBY109" s="548"/>
      <c r="SBZ109" s="547"/>
      <c r="SCA109" s="547"/>
      <c r="SCB109" s="547"/>
      <c r="SCC109" s="547"/>
      <c r="SCD109" s="547"/>
      <c r="SCE109" s="547"/>
      <c r="SCF109" s="547"/>
      <c r="SCG109" s="547"/>
      <c r="SCH109" s="547"/>
      <c r="SCI109" s="547"/>
      <c r="SCJ109" s="547"/>
      <c r="SCK109" s="547"/>
      <c r="SCL109" s="547"/>
      <c r="SCM109" s="547"/>
      <c r="SCN109" s="547"/>
      <c r="SCO109" s="548"/>
      <c r="SCP109" s="547"/>
      <c r="SCQ109" s="547"/>
      <c r="SCR109" s="547"/>
      <c r="SCS109" s="547"/>
      <c r="SCT109" s="547"/>
      <c r="SCU109" s="547"/>
      <c r="SCV109" s="547"/>
      <c r="SCW109" s="547"/>
      <c r="SCX109" s="547"/>
      <c r="SCY109" s="547"/>
      <c r="SCZ109" s="547"/>
      <c r="SDA109" s="547"/>
      <c r="SDB109" s="547"/>
      <c r="SDC109" s="547"/>
      <c r="SDD109" s="547"/>
      <c r="SDE109" s="548"/>
      <c r="SDF109" s="547"/>
      <c r="SDG109" s="547"/>
      <c r="SDH109" s="547"/>
      <c r="SDI109" s="547"/>
      <c r="SDJ109" s="547"/>
      <c r="SDK109" s="547"/>
      <c r="SDL109" s="547"/>
      <c r="SDM109" s="547"/>
      <c r="SDN109" s="547"/>
      <c r="SDO109" s="547"/>
      <c r="SDP109" s="547"/>
      <c r="SDQ109" s="547"/>
      <c r="SDR109" s="547"/>
      <c r="SDS109" s="547"/>
      <c r="SDT109" s="547"/>
      <c r="SDU109" s="548"/>
      <c r="SDV109" s="547"/>
      <c r="SDW109" s="547"/>
      <c r="SDX109" s="547"/>
      <c r="SDY109" s="547"/>
      <c r="SDZ109" s="547"/>
      <c r="SEA109" s="547"/>
      <c r="SEB109" s="547"/>
      <c r="SEC109" s="547"/>
      <c r="SED109" s="547"/>
      <c r="SEE109" s="547"/>
      <c r="SEF109" s="547"/>
      <c r="SEG109" s="547"/>
      <c r="SEH109" s="547"/>
      <c r="SEI109" s="547"/>
      <c r="SEJ109" s="547"/>
      <c r="SEK109" s="548"/>
      <c r="SEL109" s="547"/>
      <c r="SEM109" s="547"/>
      <c r="SEN109" s="547"/>
      <c r="SEO109" s="547"/>
      <c r="SEP109" s="547"/>
      <c r="SEQ109" s="547"/>
      <c r="SER109" s="547"/>
      <c r="SES109" s="547"/>
      <c r="SET109" s="547"/>
      <c r="SEU109" s="547"/>
      <c r="SEV109" s="547"/>
      <c r="SEW109" s="547"/>
      <c r="SEX109" s="547"/>
      <c r="SEY109" s="547"/>
      <c r="SEZ109" s="547"/>
      <c r="SFA109" s="548"/>
      <c r="SFB109" s="547"/>
      <c r="SFC109" s="547"/>
      <c r="SFD109" s="547"/>
      <c r="SFE109" s="547"/>
      <c r="SFF109" s="547"/>
      <c r="SFG109" s="547"/>
      <c r="SFH109" s="547"/>
      <c r="SFI109" s="547"/>
      <c r="SFJ109" s="547"/>
      <c r="SFK109" s="547"/>
      <c r="SFL109" s="547"/>
      <c r="SFM109" s="547"/>
      <c r="SFN109" s="547"/>
      <c r="SFO109" s="547"/>
      <c r="SFP109" s="547"/>
      <c r="SFQ109" s="548"/>
      <c r="SFR109" s="547"/>
      <c r="SFS109" s="547"/>
      <c r="SFT109" s="547"/>
      <c r="SFU109" s="547"/>
      <c r="SFV109" s="547"/>
      <c r="SFW109" s="547"/>
      <c r="SFX109" s="547"/>
      <c r="SFY109" s="547"/>
      <c r="SFZ109" s="547"/>
      <c r="SGA109" s="547"/>
      <c r="SGB109" s="547"/>
      <c r="SGC109" s="547"/>
      <c r="SGD109" s="547"/>
      <c r="SGE109" s="547"/>
      <c r="SGF109" s="547"/>
      <c r="SGG109" s="548"/>
      <c r="SGH109" s="547"/>
      <c r="SGI109" s="547"/>
      <c r="SGJ109" s="547"/>
      <c r="SGK109" s="547"/>
      <c r="SGL109" s="547"/>
      <c r="SGM109" s="547"/>
      <c r="SGN109" s="547"/>
      <c r="SGO109" s="547"/>
      <c r="SGP109" s="547"/>
      <c r="SGQ109" s="547"/>
      <c r="SGR109" s="547"/>
      <c r="SGS109" s="547"/>
      <c r="SGT109" s="547"/>
      <c r="SGU109" s="547"/>
      <c r="SGV109" s="547"/>
      <c r="SGW109" s="548"/>
      <c r="SGX109" s="547"/>
      <c r="SGY109" s="547"/>
      <c r="SGZ109" s="547"/>
      <c r="SHA109" s="547"/>
      <c r="SHB109" s="547"/>
      <c r="SHC109" s="547"/>
      <c r="SHD109" s="547"/>
      <c r="SHE109" s="547"/>
      <c r="SHF109" s="547"/>
      <c r="SHG109" s="547"/>
      <c r="SHH109" s="547"/>
      <c r="SHI109" s="547"/>
      <c r="SHJ109" s="547"/>
      <c r="SHK109" s="547"/>
      <c r="SHL109" s="547"/>
      <c r="SHM109" s="548"/>
      <c r="SHN109" s="547"/>
      <c r="SHO109" s="547"/>
      <c r="SHP109" s="547"/>
      <c r="SHQ109" s="547"/>
      <c r="SHR109" s="547"/>
      <c r="SHS109" s="547"/>
      <c r="SHT109" s="547"/>
      <c r="SHU109" s="547"/>
      <c r="SHV109" s="547"/>
      <c r="SHW109" s="547"/>
      <c r="SHX109" s="547"/>
      <c r="SHY109" s="547"/>
      <c r="SHZ109" s="547"/>
      <c r="SIA109" s="547"/>
      <c r="SIB109" s="547"/>
      <c r="SIC109" s="548"/>
      <c r="SID109" s="547"/>
      <c r="SIE109" s="547"/>
      <c r="SIF109" s="547"/>
      <c r="SIG109" s="547"/>
      <c r="SIH109" s="547"/>
      <c r="SII109" s="547"/>
      <c r="SIJ109" s="547"/>
      <c r="SIK109" s="547"/>
      <c r="SIL109" s="547"/>
      <c r="SIM109" s="547"/>
      <c r="SIN109" s="547"/>
      <c r="SIO109" s="547"/>
      <c r="SIP109" s="547"/>
      <c r="SIQ109" s="547"/>
      <c r="SIR109" s="547"/>
      <c r="SIS109" s="548"/>
      <c r="SIT109" s="547"/>
      <c r="SIU109" s="547"/>
      <c r="SIV109" s="547"/>
      <c r="SIW109" s="547"/>
      <c r="SIX109" s="547"/>
      <c r="SIY109" s="547"/>
      <c r="SIZ109" s="547"/>
      <c r="SJA109" s="547"/>
      <c r="SJB109" s="547"/>
      <c r="SJC109" s="547"/>
      <c r="SJD109" s="547"/>
      <c r="SJE109" s="547"/>
      <c r="SJF109" s="547"/>
      <c r="SJG109" s="547"/>
      <c r="SJH109" s="547"/>
      <c r="SJI109" s="548"/>
      <c r="SJJ109" s="547"/>
      <c r="SJK109" s="547"/>
      <c r="SJL109" s="547"/>
      <c r="SJM109" s="547"/>
      <c r="SJN109" s="547"/>
      <c r="SJO109" s="547"/>
      <c r="SJP109" s="547"/>
      <c r="SJQ109" s="547"/>
      <c r="SJR109" s="547"/>
      <c r="SJS109" s="547"/>
      <c r="SJT109" s="547"/>
      <c r="SJU109" s="547"/>
      <c r="SJV109" s="547"/>
      <c r="SJW109" s="547"/>
      <c r="SJX109" s="547"/>
      <c r="SJY109" s="548"/>
      <c r="SJZ109" s="547"/>
      <c r="SKA109" s="547"/>
      <c r="SKB109" s="547"/>
      <c r="SKC109" s="547"/>
      <c r="SKD109" s="547"/>
      <c r="SKE109" s="547"/>
      <c r="SKF109" s="547"/>
      <c r="SKG109" s="547"/>
      <c r="SKH109" s="547"/>
      <c r="SKI109" s="547"/>
      <c r="SKJ109" s="547"/>
      <c r="SKK109" s="547"/>
      <c r="SKL109" s="547"/>
      <c r="SKM109" s="547"/>
      <c r="SKN109" s="547"/>
      <c r="SKO109" s="548"/>
      <c r="SKP109" s="547"/>
      <c r="SKQ109" s="547"/>
      <c r="SKR109" s="547"/>
      <c r="SKS109" s="547"/>
      <c r="SKT109" s="547"/>
      <c r="SKU109" s="547"/>
      <c r="SKV109" s="547"/>
      <c r="SKW109" s="547"/>
      <c r="SKX109" s="547"/>
      <c r="SKY109" s="547"/>
      <c r="SKZ109" s="547"/>
      <c r="SLA109" s="547"/>
      <c r="SLB109" s="547"/>
      <c r="SLC109" s="547"/>
      <c r="SLD109" s="547"/>
      <c r="SLE109" s="548"/>
      <c r="SLF109" s="547"/>
      <c r="SLG109" s="547"/>
      <c r="SLH109" s="547"/>
      <c r="SLI109" s="547"/>
      <c r="SLJ109" s="547"/>
      <c r="SLK109" s="547"/>
      <c r="SLL109" s="547"/>
      <c r="SLM109" s="547"/>
      <c r="SLN109" s="547"/>
      <c r="SLO109" s="547"/>
      <c r="SLP109" s="547"/>
      <c r="SLQ109" s="547"/>
      <c r="SLR109" s="547"/>
      <c r="SLS109" s="547"/>
      <c r="SLT109" s="547"/>
      <c r="SLU109" s="548"/>
      <c r="SLV109" s="547"/>
      <c r="SLW109" s="547"/>
      <c r="SLX109" s="547"/>
      <c r="SLY109" s="547"/>
      <c r="SLZ109" s="547"/>
      <c r="SMA109" s="547"/>
      <c r="SMB109" s="547"/>
      <c r="SMC109" s="547"/>
      <c r="SMD109" s="547"/>
      <c r="SME109" s="547"/>
      <c r="SMF109" s="547"/>
      <c r="SMG109" s="547"/>
      <c r="SMH109" s="547"/>
      <c r="SMI109" s="547"/>
      <c r="SMJ109" s="547"/>
      <c r="SMK109" s="548"/>
      <c r="SML109" s="547"/>
      <c r="SMM109" s="547"/>
      <c r="SMN109" s="547"/>
      <c r="SMO109" s="547"/>
      <c r="SMP109" s="547"/>
      <c r="SMQ109" s="547"/>
      <c r="SMR109" s="547"/>
      <c r="SMS109" s="547"/>
      <c r="SMT109" s="547"/>
      <c r="SMU109" s="547"/>
      <c r="SMV109" s="547"/>
      <c r="SMW109" s="547"/>
      <c r="SMX109" s="547"/>
      <c r="SMY109" s="547"/>
      <c r="SMZ109" s="547"/>
      <c r="SNA109" s="548"/>
      <c r="SNB109" s="547"/>
      <c r="SNC109" s="547"/>
      <c r="SND109" s="547"/>
      <c r="SNE109" s="547"/>
      <c r="SNF109" s="547"/>
      <c r="SNG109" s="547"/>
      <c r="SNH109" s="547"/>
      <c r="SNI109" s="547"/>
      <c r="SNJ109" s="547"/>
      <c r="SNK109" s="547"/>
      <c r="SNL109" s="547"/>
      <c r="SNM109" s="547"/>
      <c r="SNN109" s="547"/>
      <c r="SNO109" s="547"/>
      <c r="SNP109" s="547"/>
      <c r="SNQ109" s="548"/>
      <c r="SNR109" s="547"/>
      <c r="SNS109" s="547"/>
      <c r="SNT109" s="547"/>
      <c r="SNU109" s="547"/>
      <c r="SNV109" s="547"/>
      <c r="SNW109" s="547"/>
      <c r="SNX109" s="547"/>
      <c r="SNY109" s="547"/>
      <c r="SNZ109" s="547"/>
      <c r="SOA109" s="547"/>
      <c r="SOB109" s="547"/>
      <c r="SOC109" s="547"/>
      <c r="SOD109" s="547"/>
      <c r="SOE109" s="547"/>
      <c r="SOF109" s="547"/>
      <c r="SOG109" s="548"/>
      <c r="SOH109" s="547"/>
      <c r="SOI109" s="547"/>
      <c r="SOJ109" s="547"/>
      <c r="SOK109" s="547"/>
      <c r="SOL109" s="547"/>
      <c r="SOM109" s="547"/>
      <c r="SON109" s="547"/>
      <c r="SOO109" s="547"/>
      <c r="SOP109" s="547"/>
      <c r="SOQ109" s="547"/>
      <c r="SOR109" s="547"/>
      <c r="SOS109" s="547"/>
      <c r="SOT109" s="547"/>
      <c r="SOU109" s="547"/>
      <c r="SOV109" s="547"/>
      <c r="SOW109" s="548"/>
      <c r="SOX109" s="547"/>
      <c r="SOY109" s="547"/>
      <c r="SOZ109" s="547"/>
      <c r="SPA109" s="547"/>
      <c r="SPB109" s="547"/>
      <c r="SPC109" s="547"/>
      <c r="SPD109" s="547"/>
      <c r="SPE109" s="547"/>
      <c r="SPF109" s="547"/>
      <c r="SPG109" s="547"/>
      <c r="SPH109" s="547"/>
      <c r="SPI109" s="547"/>
      <c r="SPJ109" s="547"/>
      <c r="SPK109" s="547"/>
      <c r="SPL109" s="547"/>
      <c r="SPM109" s="548"/>
      <c r="SPN109" s="547"/>
      <c r="SPO109" s="547"/>
      <c r="SPP109" s="547"/>
      <c r="SPQ109" s="547"/>
      <c r="SPR109" s="547"/>
      <c r="SPS109" s="547"/>
      <c r="SPT109" s="547"/>
      <c r="SPU109" s="547"/>
      <c r="SPV109" s="547"/>
      <c r="SPW109" s="547"/>
      <c r="SPX109" s="547"/>
      <c r="SPY109" s="547"/>
      <c r="SPZ109" s="547"/>
      <c r="SQA109" s="547"/>
      <c r="SQB109" s="547"/>
      <c r="SQC109" s="548"/>
      <c r="SQD109" s="547"/>
      <c r="SQE109" s="547"/>
      <c r="SQF109" s="547"/>
      <c r="SQG109" s="547"/>
      <c r="SQH109" s="547"/>
      <c r="SQI109" s="547"/>
      <c r="SQJ109" s="547"/>
      <c r="SQK109" s="547"/>
      <c r="SQL109" s="547"/>
      <c r="SQM109" s="547"/>
      <c r="SQN109" s="547"/>
      <c r="SQO109" s="547"/>
      <c r="SQP109" s="547"/>
      <c r="SQQ109" s="547"/>
      <c r="SQR109" s="547"/>
      <c r="SQS109" s="548"/>
      <c r="SQT109" s="547"/>
      <c r="SQU109" s="547"/>
      <c r="SQV109" s="547"/>
      <c r="SQW109" s="547"/>
      <c r="SQX109" s="547"/>
      <c r="SQY109" s="547"/>
      <c r="SQZ109" s="547"/>
      <c r="SRA109" s="547"/>
      <c r="SRB109" s="547"/>
      <c r="SRC109" s="547"/>
      <c r="SRD109" s="547"/>
      <c r="SRE109" s="547"/>
      <c r="SRF109" s="547"/>
      <c r="SRG109" s="547"/>
      <c r="SRH109" s="547"/>
      <c r="SRI109" s="548"/>
      <c r="SRJ109" s="547"/>
      <c r="SRK109" s="547"/>
      <c r="SRL109" s="547"/>
      <c r="SRM109" s="547"/>
      <c r="SRN109" s="547"/>
      <c r="SRO109" s="547"/>
      <c r="SRP109" s="547"/>
      <c r="SRQ109" s="547"/>
      <c r="SRR109" s="547"/>
      <c r="SRS109" s="547"/>
      <c r="SRT109" s="547"/>
      <c r="SRU109" s="547"/>
      <c r="SRV109" s="547"/>
      <c r="SRW109" s="547"/>
      <c r="SRX109" s="547"/>
      <c r="SRY109" s="548"/>
      <c r="SRZ109" s="547"/>
      <c r="SSA109" s="547"/>
      <c r="SSB109" s="547"/>
      <c r="SSC109" s="547"/>
      <c r="SSD109" s="547"/>
      <c r="SSE109" s="547"/>
      <c r="SSF109" s="547"/>
      <c r="SSG109" s="547"/>
      <c r="SSH109" s="547"/>
      <c r="SSI109" s="547"/>
      <c r="SSJ109" s="547"/>
      <c r="SSK109" s="547"/>
      <c r="SSL109" s="547"/>
      <c r="SSM109" s="547"/>
      <c r="SSN109" s="547"/>
      <c r="SSO109" s="548"/>
      <c r="SSP109" s="547"/>
      <c r="SSQ109" s="547"/>
      <c r="SSR109" s="547"/>
      <c r="SSS109" s="547"/>
      <c r="SST109" s="547"/>
      <c r="SSU109" s="547"/>
      <c r="SSV109" s="547"/>
      <c r="SSW109" s="547"/>
      <c r="SSX109" s="547"/>
      <c r="SSY109" s="547"/>
      <c r="SSZ109" s="547"/>
      <c r="STA109" s="547"/>
      <c r="STB109" s="547"/>
      <c r="STC109" s="547"/>
      <c r="STD109" s="547"/>
      <c r="STE109" s="548"/>
      <c r="STF109" s="547"/>
      <c r="STG109" s="547"/>
      <c r="STH109" s="547"/>
      <c r="STI109" s="547"/>
      <c r="STJ109" s="547"/>
      <c r="STK109" s="547"/>
      <c r="STL109" s="547"/>
      <c r="STM109" s="547"/>
      <c r="STN109" s="547"/>
      <c r="STO109" s="547"/>
      <c r="STP109" s="547"/>
      <c r="STQ109" s="547"/>
      <c r="STR109" s="547"/>
      <c r="STS109" s="547"/>
      <c r="STT109" s="547"/>
      <c r="STU109" s="548"/>
      <c r="STV109" s="547"/>
      <c r="STW109" s="547"/>
      <c r="STX109" s="547"/>
      <c r="STY109" s="547"/>
      <c r="STZ109" s="547"/>
      <c r="SUA109" s="547"/>
      <c r="SUB109" s="547"/>
      <c r="SUC109" s="547"/>
      <c r="SUD109" s="547"/>
      <c r="SUE109" s="547"/>
      <c r="SUF109" s="547"/>
      <c r="SUG109" s="547"/>
      <c r="SUH109" s="547"/>
      <c r="SUI109" s="547"/>
      <c r="SUJ109" s="547"/>
      <c r="SUK109" s="548"/>
      <c r="SUL109" s="547"/>
      <c r="SUM109" s="547"/>
      <c r="SUN109" s="547"/>
      <c r="SUO109" s="547"/>
      <c r="SUP109" s="547"/>
      <c r="SUQ109" s="547"/>
      <c r="SUR109" s="547"/>
      <c r="SUS109" s="547"/>
      <c r="SUT109" s="547"/>
      <c r="SUU109" s="547"/>
      <c r="SUV109" s="547"/>
      <c r="SUW109" s="547"/>
      <c r="SUX109" s="547"/>
      <c r="SUY109" s="547"/>
      <c r="SUZ109" s="547"/>
      <c r="SVA109" s="548"/>
      <c r="SVB109" s="547"/>
      <c r="SVC109" s="547"/>
      <c r="SVD109" s="547"/>
      <c r="SVE109" s="547"/>
      <c r="SVF109" s="547"/>
      <c r="SVG109" s="547"/>
      <c r="SVH109" s="547"/>
      <c r="SVI109" s="547"/>
      <c r="SVJ109" s="547"/>
      <c r="SVK109" s="547"/>
      <c r="SVL109" s="547"/>
      <c r="SVM109" s="547"/>
      <c r="SVN109" s="547"/>
      <c r="SVO109" s="547"/>
      <c r="SVP109" s="547"/>
      <c r="SVQ109" s="548"/>
      <c r="SVR109" s="547"/>
      <c r="SVS109" s="547"/>
      <c r="SVT109" s="547"/>
      <c r="SVU109" s="547"/>
      <c r="SVV109" s="547"/>
      <c r="SVW109" s="547"/>
      <c r="SVX109" s="547"/>
      <c r="SVY109" s="547"/>
      <c r="SVZ109" s="547"/>
      <c r="SWA109" s="547"/>
      <c r="SWB109" s="547"/>
      <c r="SWC109" s="547"/>
      <c r="SWD109" s="547"/>
      <c r="SWE109" s="547"/>
      <c r="SWF109" s="547"/>
      <c r="SWG109" s="548"/>
      <c r="SWH109" s="547"/>
      <c r="SWI109" s="547"/>
      <c r="SWJ109" s="547"/>
      <c r="SWK109" s="547"/>
      <c r="SWL109" s="547"/>
      <c r="SWM109" s="547"/>
      <c r="SWN109" s="547"/>
      <c r="SWO109" s="547"/>
      <c r="SWP109" s="547"/>
      <c r="SWQ109" s="547"/>
      <c r="SWR109" s="547"/>
      <c r="SWS109" s="547"/>
      <c r="SWT109" s="547"/>
      <c r="SWU109" s="547"/>
      <c r="SWV109" s="547"/>
      <c r="SWW109" s="548"/>
      <c r="SWX109" s="547"/>
      <c r="SWY109" s="547"/>
      <c r="SWZ109" s="547"/>
      <c r="SXA109" s="547"/>
      <c r="SXB109" s="547"/>
      <c r="SXC109" s="547"/>
      <c r="SXD109" s="547"/>
      <c r="SXE109" s="547"/>
      <c r="SXF109" s="547"/>
      <c r="SXG109" s="547"/>
      <c r="SXH109" s="547"/>
      <c r="SXI109" s="547"/>
      <c r="SXJ109" s="547"/>
      <c r="SXK109" s="547"/>
      <c r="SXL109" s="547"/>
      <c r="SXM109" s="548"/>
      <c r="SXN109" s="547"/>
      <c r="SXO109" s="547"/>
      <c r="SXP109" s="547"/>
      <c r="SXQ109" s="547"/>
      <c r="SXR109" s="547"/>
      <c r="SXS109" s="547"/>
      <c r="SXT109" s="547"/>
      <c r="SXU109" s="547"/>
      <c r="SXV109" s="547"/>
      <c r="SXW109" s="547"/>
      <c r="SXX109" s="547"/>
      <c r="SXY109" s="547"/>
      <c r="SXZ109" s="547"/>
      <c r="SYA109" s="547"/>
      <c r="SYB109" s="547"/>
      <c r="SYC109" s="548"/>
      <c r="SYD109" s="547"/>
      <c r="SYE109" s="547"/>
      <c r="SYF109" s="547"/>
      <c r="SYG109" s="547"/>
      <c r="SYH109" s="547"/>
      <c r="SYI109" s="547"/>
      <c r="SYJ109" s="547"/>
      <c r="SYK109" s="547"/>
      <c r="SYL109" s="547"/>
      <c r="SYM109" s="547"/>
      <c r="SYN109" s="547"/>
      <c r="SYO109" s="547"/>
      <c r="SYP109" s="547"/>
      <c r="SYQ109" s="547"/>
      <c r="SYR109" s="547"/>
      <c r="SYS109" s="548"/>
      <c r="SYT109" s="547"/>
      <c r="SYU109" s="547"/>
      <c r="SYV109" s="547"/>
      <c r="SYW109" s="547"/>
      <c r="SYX109" s="547"/>
      <c r="SYY109" s="547"/>
      <c r="SYZ109" s="547"/>
      <c r="SZA109" s="547"/>
      <c r="SZB109" s="547"/>
      <c r="SZC109" s="547"/>
      <c r="SZD109" s="547"/>
      <c r="SZE109" s="547"/>
      <c r="SZF109" s="547"/>
      <c r="SZG109" s="547"/>
      <c r="SZH109" s="547"/>
      <c r="SZI109" s="548"/>
      <c r="SZJ109" s="547"/>
      <c r="SZK109" s="547"/>
      <c r="SZL109" s="547"/>
      <c r="SZM109" s="547"/>
      <c r="SZN109" s="547"/>
      <c r="SZO109" s="547"/>
      <c r="SZP109" s="547"/>
      <c r="SZQ109" s="547"/>
      <c r="SZR109" s="547"/>
      <c r="SZS109" s="547"/>
      <c r="SZT109" s="547"/>
      <c r="SZU109" s="547"/>
      <c r="SZV109" s="547"/>
      <c r="SZW109" s="547"/>
      <c r="SZX109" s="547"/>
      <c r="SZY109" s="548"/>
      <c r="SZZ109" s="547"/>
      <c r="TAA109" s="547"/>
      <c r="TAB109" s="547"/>
      <c r="TAC109" s="547"/>
      <c r="TAD109" s="547"/>
      <c r="TAE109" s="547"/>
      <c r="TAF109" s="547"/>
      <c r="TAG109" s="547"/>
      <c r="TAH109" s="547"/>
      <c r="TAI109" s="547"/>
      <c r="TAJ109" s="547"/>
      <c r="TAK109" s="547"/>
      <c r="TAL109" s="547"/>
      <c r="TAM109" s="547"/>
      <c r="TAN109" s="547"/>
      <c r="TAO109" s="548"/>
      <c r="TAP109" s="547"/>
      <c r="TAQ109" s="547"/>
      <c r="TAR109" s="547"/>
      <c r="TAS109" s="547"/>
      <c r="TAT109" s="547"/>
      <c r="TAU109" s="547"/>
      <c r="TAV109" s="547"/>
      <c r="TAW109" s="547"/>
      <c r="TAX109" s="547"/>
      <c r="TAY109" s="547"/>
      <c r="TAZ109" s="547"/>
      <c r="TBA109" s="547"/>
      <c r="TBB109" s="547"/>
      <c r="TBC109" s="547"/>
      <c r="TBD109" s="547"/>
      <c r="TBE109" s="548"/>
      <c r="TBF109" s="547"/>
      <c r="TBG109" s="547"/>
      <c r="TBH109" s="547"/>
      <c r="TBI109" s="547"/>
      <c r="TBJ109" s="547"/>
      <c r="TBK109" s="547"/>
      <c r="TBL109" s="547"/>
      <c r="TBM109" s="547"/>
      <c r="TBN109" s="547"/>
      <c r="TBO109" s="547"/>
      <c r="TBP109" s="547"/>
      <c r="TBQ109" s="547"/>
      <c r="TBR109" s="547"/>
      <c r="TBS109" s="547"/>
      <c r="TBT109" s="547"/>
      <c r="TBU109" s="548"/>
      <c r="TBV109" s="547"/>
      <c r="TBW109" s="547"/>
      <c r="TBX109" s="547"/>
      <c r="TBY109" s="547"/>
      <c r="TBZ109" s="547"/>
      <c r="TCA109" s="547"/>
      <c r="TCB109" s="547"/>
      <c r="TCC109" s="547"/>
      <c r="TCD109" s="547"/>
      <c r="TCE109" s="547"/>
      <c r="TCF109" s="547"/>
      <c r="TCG109" s="547"/>
      <c r="TCH109" s="547"/>
      <c r="TCI109" s="547"/>
      <c r="TCJ109" s="547"/>
      <c r="TCK109" s="548"/>
      <c r="TCL109" s="547"/>
      <c r="TCM109" s="547"/>
      <c r="TCN109" s="547"/>
      <c r="TCO109" s="547"/>
      <c r="TCP109" s="547"/>
      <c r="TCQ109" s="547"/>
      <c r="TCR109" s="547"/>
      <c r="TCS109" s="547"/>
      <c r="TCT109" s="547"/>
      <c r="TCU109" s="547"/>
      <c r="TCV109" s="547"/>
      <c r="TCW109" s="547"/>
      <c r="TCX109" s="547"/>
      <c r="TCY109" s="547"/>
      <c r="TCZ109" s="547"/>
      <c r="TDA109" s="548"/>
      <c r="TDB109" s="547"/>
      <c r="TDC109" s="547"/>
      <c r="TDD109" s="547"/>
      <c r="TDE109" s="547"/>
      <c r="TDF109" s="547"/>
      <c r="TDG109" s="547"/>
      <c r="TDH109" s="547"/>
      <c r="TDI109" s="547"/>
      <c r="TDJ109" s="547"/>
      <c r="TDK109" s="547"/>
      <c r="TDL109" s="547"/>
      <c r="TDM109" s="547"/>
      <c r="TDN109" s="547"/>
      <c r="TDO109" s="547"/>
      <c r="TDP109" s="547"/>
      <c r="TDQ109" s="548"/>
      <c r="TDR109" s="547"/>
      <c r="TDS109" s="547"/>
      <c r="TDT109" s="547"/>
      <c r="TDU109" s="547"/>
      <c r="TDV109" s="547"/>
      <c r="TDW109" s="547"/>
      <c r="TDX109" s="547"/>
      <c r="TDY109" s="547"/>
      <c r="TDZ109" s="547"/>
      <c r="TEA109" s="547"/>
      <c r="TEB109" s="547"/>
      <c r="TEC109" s="547"/>
      <c r="TED109" s="547"/>
      <c r="TEE109" s="547"/>
      <c r="TEF109" s="547"/>
      <c r="TEG109" s="548"/>
      <c r="TEH109" s="547"/>
      <c r="TEI109" s="547"/>
      <c r="TEJ109" s="547"/>
      <c r="TEK109" s="547"/>
      <c r="TEL109" s="547"/>
      <c r="TEM109" s="547"/>
      <c r="TEN109" s="547"/>
      <c r="TEO109" s="547"/>
      <c r="TEP109" s="547"/>
      <c r="TEQ109" s="547"/>
      <c r="TER109" s="547"/>
      <c r="TES109" s="547"/>
      <c r="TET109" s="547"/>
      <c r="TEU109" s="547"/>
      <c r="TEV109" s="547"/>
      <c r="TEW109" s="548"/>
      <c r="TEX109" s="547"/>
      <c r="TEY109" s="547"/>
      <c r="TEZ109" s="547"/>
      <c r="TFA109" s="547"/>
      <c r="TFB109" s="547"/>
      <c r="TFC109" s="547"/>
      <c r="TFD109" s="547"/>
      <c r="TFE109" s="547"/>
      <c r="TFF109" s="547"/>
      <c r="TFG109" s="547"/>
      <c r="TFH109" s="547"/>
      <c r="TFI109" s="547"/>
      <c r="TFJ109" s="547"/>
      <c r="TFK109" s="547"/>
      <c r="TFL109" s="547"/>
      <c r="TFM109" s="548"/>
      <c r="TFN109" s="547"/>
      <c r="TFO109" s="547"/>
      <c r="TFP109" s="547"/>
      <c r="TFQ109" s="547"/>
      <c r="TFR109" s="547"/>
      <c r="TFS109" s="547"/>
      <c r="TFT109" s="547"/>
      <c r="TFU109" s="547"/>
      <c r="TFV109" s="547"/>
      <c r="TFW109" s="547"/>
      <c r="TFX109" s="547"/>
      <c r="TFY109" s="547"/>
      <c r="TFZ109" s="547"/>
      <c r="TGA109" s="547"/>
      <c r="TGB109" s="547"/>
      <c r="TGC109" s="548"/>
      <c r="TGD109" s="547"/>
      <c r="TGE109" s="547"/>
      <c r="TGF109" s="547"/>
      <c r="TGG109" s="547"/>
      <c r="TGH109" s="547"/>
      <c r="TGI109" s="547"/>
      <c r="TGJ109" s="547"/>
      <c r="TGK109" s="547"/>
      <c r="TGL109" s="547"/>
      <c r="TGM109" s="547"/>
      <c r="TGN109" s="547"/>
      <c r="TGO109" s="547"/>
      <c r="TGP109" s="547"/>
      <c r="TGQ109" s="547"/>
      <c r="TGR109" s="547"/>
      <c r="TGS109" s="548"/>
      <c r="TGT109" s="547"/>
      <c r="TGU109" s="547"/>
      <c r="TGV109" s="547"/>
      <c r="TGW109" s="547"/>
      <c r="TGX109" s="547"/>
      <c r="TGY109" s="547"/>
      <c r="TGZ109" s="547"/>
      <c r="THA109" s="547"/>
      <c r="THB109" s="547"/>
      <c r="THC109" s="547"/>
      <c r="THD109" s="547"/>
      <c r="THE109" s="547"/>
      <c r="THF109" s="547"/>
      <c r="THG109" s="547"/>
      <c r="THH109" s="547"/>
      <c r="THI109" s="548"/>
      <c r="THJ109" s="547"/>
      <c r="THK109" s="547"/>
      <c r="THL109" s="547"/>
      <c r="THM109" s="547"/>
      <c r="THN109" s="547"/>
      <c r="THO109" s="547"/>
      <c r="THP109" s="547"/>
      <c r="THQ109" s="547"/>
      <c r="THR109" s="547"/>
      <c r="THS109" s="547"/>
      <c r="THT109" s="547"/>
      <c r="THU109" s="547"/>
      <c r="THV109" s="547"/>
      <c r="THW109" s="547"/>
      <c r="THX109" s="547"/>
      <c r="THY109" s="548"/>
      <c r="THZ109" s="547"/>
      <c r="TIA109" s="547"/>
      <c r="TIB109" s="547"/>
      <c r="TIC109" s="547"/>
      <c r="TID109" s="547"/>
      <c r="TIE109" s="547"/>
      <c r="TIF109" s="547"/>
      <c r="TIG109" s="547"/>
      <c r="TIH109" s="547"/>
      <c r="TII109" s="547"/>
      <c r="TIJ109" s="547"/>
      <c r="TIK109" s="547"/>
      <c r="TIL109" s="547"/>
      <c r="TIM109" s="547"/>
      <c r="TIN109" s="547"/>
      <c r="TIO109" s="548"/>
      <c r="TIP109" s="547"/>
      <c r="TIQ109" s="547"/>
      <c r="TIR109" s="547"/>
      <c r="TIS109" s="547"/>
      <c r="TIT109" s="547"/>
      <c r="TIU109" s="547"/>
      <c r="TIV109" s="547"/>
      <c r="TIW109" s="547"/>
      <c r="TIX109" s="547"/>
      <c r="TIY109" s="547"/>
      <c r="TIZ109" s="547"/>
      <c r="TJA109" s="547"/>
      <c r="TJB109" s="547"/>
      <c r="TJC109" s="547"/>
      <c r="TJD109" s="547"/>
      <c r="TJE109" s="548"/>
      <c r="TJF109" s="547"/>
      <c r="TJG109" s="547"/>
      <c r="TJH109" s="547"/>
      <c r="TJI109" s="547"/>
      <c r="TJJ109" s="547"/>
      <c r="TJK109" s="547"/>
      <c r="TJL109" s="547"/>
      <c r="TJM109" s="547"/>
      <c r="TJN109" s="547"/>
      <c r="TJO109" s="547"/>
      <c r="TJP109" s="547"/>
      <c r="TJQ109" s="547"/>
      <c r="TJR109" s="547"/>
      <c r="TJS109" s="547"/>
      <c r="TJT109" s="547"/>
      <c r="TJU109" s="548"/>
      <c r="TJV109" s="547"/>
      <c r="TJW109" s="547"/>
      <c r="TJX109" s="547"/>
      <c r="TJY109" s="547"/>
      <c r="TJZ109" s="547"/>
      <c r="TKA109" s="547"/>
      <c r="TKB109" s="547"/>
      <c r="TKC109" s="547"/>
      <c r="TKD109" s="547"/>
      <c r="TKE109" s="547"/>
      <c r="TKF109" s="547"/>
      <c r="TKG109" s="547"/>
      <c r="TKH109" s="547"/>
      <c r="TKI109" s="547"/>
      <c r="TKJ109" s="547"/>
      <c r="TKK109" s="548"/>
      <c r="TKL109" s="547"/>
      <c r="TKM109" s="547"/>
      <c r="TKN109" s="547"/>
      <c r="TKO109" s="547"/>
      <c r="TKP109" s="547"/>
      <c r="TKQ109" s="547"/>
      <c r="TKR109" s="547"/>
      <c r="TKS109" s="547"/>
      <c r="TKT109" s="547"/>
      <c r="TKU109" s="547"/>
      <c r="TKV109" s="547"/>
      <c r="TKW109" s="547"/>
      <c r="TKX109" s="547"/>
      <c r="TKY109" s="547"/>
      <c r="TKZ109" s="547"/>
      <c r="TLA109" s="548"/>
      <c r="TLB109" s="547"/>
      <c r="TLC109" s="547"/>
      <c r="TLD109" s="547"/>
      <c r="TLE109" s="547"/>
      <c r="TLF109" s="547"/>
      <c r="TLG109" s="547"/>
      <c r="TLH109" s="547"/>
      <c r="TLI109" s="547"/>
      <c r="TLJ109" s="547"/>
      <c r="TLK109" s="547"/>
      <c r="TLL109" s="547"/>
      <c r="TLM109" s="547"/>
      <c r="TLN109" s="547"/>
      <c r="TLO109" s="547"/>
      <c r="TLP109" s="547"/>
      <c r="TLQ109" s="548"/>
      <c r="TLR109" s="547"/>
      <c r="TLS109" s="547"/>
      <c r="TLT109" s="547"/>
      <c r="TLU109" s="547"/>
      <c r="TLV109" s="547"/>
      <c r="TLW109" s="547"/>
      <c r="TLX109" s="547"/>
      <c r="TLY109" s="547"/>
      <c r="TLZ109" s="547"/>
      <c r="TMA109" s="547"/>
      <c r="TMB109" s="547"/>
      <c r="TMC109" s="547"/>
      <c r="TMD109" s="547"/>
      <c r="TME109" s="547"/>
      <c r="TMF109" s="547"/>
      <c r="TMG109" s="548"/>
      <c r="TMH109" s="547"/>
      <c r="TMI109" s="547"/>
      <c r="TMJ109" s="547"/>
      <c r="TMK109" s="547"/>
      <c r="TML109" s="547"/>
      <c r="TMM109" s="547"/>
      <c r="TMN109" s="547"/>
      <c r="TMO109" s="547"/>
      <c r="TMP109" s="547"/>
      <c r="TMQ109" s="547"/>
      <c r="TMR109" s="547"/>
      <c r="TMS109" s="547"/>
      <c r="TMT109" s="547"/>
      <c r="TMU109" s="547"/>
      <c r="TMV109" s="547"/>
      <c r="TMW109" s="548"/>
      <c r="TMX109" s="547"/>
      <c r="TMY109" s="547"/>
      <c r="TMZ109" s="547"/>
      <c r="TNA109" s="547"/>
      <c r="TNB109" s="547"/>
      <c r="TNC109" s="547"/>
      <c r="TND109" s="547"/>
      <c r="TNE109" s="547"/>
      <c r="TNF109" s="547"/>
      <c r="TNG109" s="547"/>
      <c r="TNH109" s="547"/>
      <c r="TNI109" s="547"/>
      <c r="TNJ109" s="547"/>
      <c r="TNK109" s="547"/>
      <c r="TNL109" s="547"/>
      <c r="TNM109" s="548"/>
      <c r="TNN109" s="547"/>
      <c r="TNO109" s="547"/>
      <c r="TNP109" s="547"/>
      <c r="TNQ109" s="547"/>
      <c r="TNR109" s="547"/>
      <c r="TNS109" s="547"/>
      <c r="TNT109" s="547"/>
      <c r="TNU109" s="547"/>
      <c r="TNV109" s="547"/>
      <c r="TNW109" s="547"/>
      <c r="TNX109" s="547"/>
      <c r="TNY109" s="547"/>
      <c r="TNZ109" s="547"/>
      <c r="TOA109" s="547"/>
      <c r="TOB109" s="547"/>
      <c r="TOC109" s="548"/>
      <c r="TOD109" s="547"/>
      <c r="TOE109" s="547"/>
      <c r="TOF109" s="547"/>
      <c r="TOG109" s="547"/>
      <c r="TOH109" s="547"/>
      <c r="TOI109" s="547"/>
      <c r="TOJ109" s="547"/>
      <c r="TOK109" s="547"/>
      <c r="TOL109" s="547"/>
      <c r="TOM109" s="547"/>
      <c r="TON109" s="547"/>
      <c r="TOO109" s="547"/>
      <c r="TOP109" s="547"/>
      <c r="TOQ109" s="547"/>
      <c r="TOR109" s="547"/>
      <c r="TOS109" s="548"/>
      <c r="TOT109" s="547"/>
      <c r="TOU109" s="547"/>
      <c r="TOV109" s="547"/>
      <c r="TOW109" s="547"/>
      <c r="TOX109" s="547"/>
      <c r="TOY109" s="547"/>
      <c r="TOZ109" s="547"/>
      <c r="TPA109" s="547"/>
      <c r="TPB109" s="547"/>
      <c r="TPC109" s="547"/>
      <c r="TPD109" s="547"/>
      <c r="TPE109" s="547"/>
      <c r="TPF109" s="547"/>
      <c r="TPG109" s="547"/>
      <c r="TPH109" s="547"/>
      <c r="TPI109" s="548"/>
      <c r="TPJ109" s="547"/>
      <c r="TPK109" s="547"/>
      <c r="TPL109" s="547"/>
      <c r="TPM109" s="547"/>
      <c r="TPN109" s="547"/>
      <c r="TPO109" s="547"/>
      <c r="TPP109" s="547"/>
      <c r="TPQ109" s="547"/>
      <c r="TPR109" s="547"/>
      <c r="TPS109" s="547"/>
      <c r="TPT109" s="547"/>
      <c r="TPU109" s="547"/>
      <c r="TPV109" s="547"/>
      <c r="TPW109" s="547"/>
      <c r="TPX109" s="547"/>
      <c r="TPY109" s="548"/>
      <c r="TPZ109" s="547"/>
      <c r="TQA109" s="547"/>
      <c r="TQB109" s="547"/>
      <c r="TQC109" s="547"/>
      <c r="TQD109" s="547"/>
      <c r="TQE109" s="547"/>
      <c r="TQF109" s="547"/>
      <c r="TQG109" s="547"/>
      <c r="TQH109" s="547"/>
      <c r="TQI109" s="547"/>
      <c r="TQJ109" s="547"/>
      <c r="TQK109" s="547"/>
      <c r="TQL109" s="547"/>
      <c r="TQM109" s="547"/>
      <c r="TQN109" s="547"/>
      <c r="TQO109" s="548"/>
      <c r="TQP109" s="547"/>
      <c r="TQQ109" s="547"/>
      <c r="TQR109" s="547"/>
      <c r="TQS109" s="547"/>
      <c r="TQT109" s="547"/>
      <c r="TQU109" s="547"/>
      <c r="TQV109" s="547"/>
      <c r="TQW109" s="547"/>
      <c r="TQX109" s="547"/>
      <c r="TQY109" s="547"/>
      <c r="TQZ109" s="547"/>
      <c r="TRA109" s="547"/>
      <c r="TRB109" s="547"/>
      <c r="TRC109" s="547"/>
      <c r="TRD109" s="547"/>
      <c r="TRE109" s="548"/>
      <c r="TRF109" s="547"/>
      <c r="TRG109" s="547"/>
      <c r="TRH109" s="547"/>
      <c r="TRI109" s="547"/>
      <c r="TRJ109" s="547"/>
      <c r="TRK109" s="547"/>
      <c r="TRL109" s="547"/>
      <c r="TRM109" s="547"/>
      <c r="TRN109" s="547"/>
      <c r="TRO109" s="547"/>
      <c r="TRP109" s="547"/>
      <c r="TRQ109" s="547"/>
      <c r="TRR109" s="547"/>
      <c r="TRS109" s="547"/>
      <c r="TRT109" s="547"/>
      <c r="TRU109" s="548"/>
      <c r="TRV109" s="547"/>
      <c r="TRW109" s="547"/>
      <c r="TRX109" s="547"/>
      <c r="TRY109" s="547"/>
      <c r="TRZ109" s="547"/>
      <c r="TSA109" s="547"/>
      <c r="TSB109" s="547"/>
      <c r="TSC109" s="547"/>
      <c r="TSD109" s="547"/>
      <c r="TSE109" s="547"/>
      <c r="TSF109" s="547"/>
      <c r="TSG109" s="547"/>
      <c r="TSH109" s="547"/>
      <c r="TSI109" s="547"/>
      <c r="TSJ109" s="547"/>
      <c r="TSK109" s="548"/>
      <c r="TSL109" s="547"/>
      <c r="TSM109" s="547"/>
      <c r="TSN109" s="547"/>
      <c r="TSO109" s="547"/>
      <c r="TSP109" s="547"/>
      <c r="TSQ109" s="547"/>
      <c r="TSR109" s="547"/>
      <c r="TSS109" s="547"/>
      <c r="TST109" s="547"/>
      <c r="TSU109" s="547"/>
      <c r="TSV109" s="547"/>
      <c r="TSW109" s="547"/>
      <c r="TSX109" s="547"/>
      <c r="TSY109" s="547"/>
      <c r="TSZ109" s="547"/>
      <c r="TTA109" s="548"/>
      <c r="TTB109" s="547"/>
      <c r="TTC109" s="547"/>
      <c r="TTD109" s="547"/>
      <c r="TTE109" s="547"/>
      <c r="TTF109" s="547"/>
      <c r="TTG109" s="547"/>
      <c r="TTH109" s="547"/>
      <c r="TTI109" s="547"/>
      <c r="TTJ109" s="547"/>
      <c r="TTK109" s="547"/>
      <c r="TTL109" s="547"/>
      <c r="TTM109" s="547"/>
      <c r="TTN109" s="547"/>
      <c r="TTO109" s="547"/>
      <c r="TTP109" s="547"/>
      <c r="TTQ109" s="548"/>
      <c r="TTR109" s="547"/>
      <c r="TTS109" s="547"/>
      <c r="TTT109" s="547"/>
      <c r="TTU109" s="547"/>
      <c r="TTV109" s="547"/>
      <c r="TTW109" s="547"/>
      <c r="TTX109" s="547"/>
      <c r="TTY109" s="547"/>
      <c r="TTZ109" s="547"/>
      <c r="TUA109" s="547"/>
      <c r="TUB109" s="547"/>
      <c r="TUC109" s="547"/>
      <c r="TUD109" s="547"/>
      <c r="TUE109" s="547"/>
      <c r="TUF109" s="547"/>
      <c r="TUG109" s="548"/>
      <c r="TUH109" s="547"/>
      <c r="TUI109" s="547"/>
      <c r="TUJ109" s="547"/>
      <c r="TUK109" s="547"/>
      <c r="TUL109" s="547"/>
      <c r="TUM109" s="547"/>
      <c r="TUN109" s="547"/>
      <c r="TUO109" s="547"/>
      <c r="TUP109" s="547"/>
      <c r="TUQ109" s="547"/>
      <c r="TUR109" s="547"/>
      <c r="TUS109" s="547"/>
      <c r="TUT109" s="547"/>
      <c r="TUU109" s="547"/>
      <c r="TUV109" s="547"/>
      <c r="TUW109" s="548"/>
      <c r="TUX109" s="547"/>
      <c r="TUY109" s="547"/>
      <c r="TUZ109" s="547"/>
      <c r="TVA109" s="547"/>
      <c r="TVB109" s="547"/>
      <c r="TVC109" s="547"/>
      <c r="TVD109" s="547"/>
      <c r="TVE109" s="547"/>
      <c r="TVF109" s="547"/>
      <c r="TVG109" s="547"/>
      <c r="TVH109" s="547"/>
      <c r="TVI109" s="547"/>
      <c r="TVJ109" s="547"/>
      <c r="TVK109" s="547"/>
      <c r="TVL109" s="547"/>
      <c r="TVM109" s="548"/>
      <c r="TVN109" s="547"/>
      <c r="TVO109" s="547"/>
      <c r="TVP109" s="547"/>
      <c r="TVQ109" s="547"/>
      <c r="TVR109" s="547"/>
      <c r="TVS109" s="547"/>
      <c r="TVT109" s="547"/>
      <c r="TVU109" s="547"/>
      <c r="TVV109" s="547"/>
      <c r="TVW109" s="547"/>
      <c r="TVX109" s="547"/>
      <c r="TVY109" s="547"/>
      <c r="TVZ109" s="547"/>
      <c r="TWA109" s="547"/>
      <c r="TWB109" s="547"/>
      <c r="TWC109" s="548"/>
      <c r="TWD109" s="547"/>
      <c r="TWE109" s="547"/>
      <c r="TWF109" s="547"/>
      <c r="TWG109" s="547"/>
      <c r="TWH109" s="547"/>
      <c r="TWI109" s="547"/>
      <c r="TWJ109" s="547"/>
      <c r="TWK109" s="547"/>
      <c r="TWL109" s="547"/>
      <c r="TWM109" s="547"/>
      <c r="TWN109" s="547"/>
      <c r="TWO109" s="547"/>
      <c r="TWP109" s="547"/>
      <c r="TWQ109" s="547"/>
      <c r="TWR109" s="547"/>
      <c r="TWS109" s="548"/>
      <c r="TWT109" s="547"/>
      <c r="TWU109" s="547"/>
      <c r="TWV109" s="547"/>
      <c r="TWW109" s="547"/>
      <c r="TWX109" s="547"/>
      <c r="TWY109" s="547"/>
      <c r="TWZ109" s="547"/>
      <c r="TXA109" s="547"/>
      <c r="TXB109" s="547"/>
      <c r="TXC109" s="547"/>
      <c r="TXD109" s="547"/>
      <c r="TXE109" s="547"/>
      <c r="TXF109" s="547"/>
      <c r="TXG109" s="547"/>
      <c r="TXH109" s="547"/>
      <c r="TXI109" s="548"/>
      <c r="TXJ109" s="547"/>
      <c r="TXK109" s="547"/>
      <c r="TXL109" s="547"/>
      <c r="TXM109" s="547"/>
      <c r="TXN109" s="547"/>
      <c r="TXO109" s="547"/>
      <c r="TXP109" s="547"/>
      <c r="TXQ109" s="547"/>
      <c r="TXR109" s="547"/>
      <c r="TXS109" s="547"/>
      <c r="TXT109" s="547"/>
      <c r="TXU109" s="547"/>
      <c r="TXV109" s="547"/>
      <c r="TXW109" s="547"/>
      <c r="TXX109" s="547"/>
      <c r="TXY109" s="548"/>
      <c r="TXZ109" s="547"/>
      <c r="TYA109" s="547"/>
      <c r="TYB109" s="547"/>
      <c r="TYC109" s="547"/>
      <c r="TYD109" s="547"/>
      <c r="TYE109" s="547"/>
      <c r="TYF109" s="547"/>
      <c r="TYG109" s="547"/>
      <c r="TYH109" s="547"/>
      <c r="TYI109" s="547"/>
      <c r="TYJ109" s="547"/>
      <c r="TYK109" s="547"/>
      <c r="TYL109" s="547"/>
      <c r="TYM109" s="547"/>
      <c r="TYN109" s="547"/>
      <c r="TYO109" s="548"/>
      <c r="TYP109" s="547"/>
      <c r="TYQ109" s="547"/>
      <c r="TYR109" s="547"/>
      <c r="TYS109" s="547"/>
      <c r="TYT109" s="547"/>
      <c r="TYU109" s="547"/>
      <c r="TYV109" s="547"/>
      <c r="TYW109" s="547"/>
      <c r="TYX109" s="547"/>
      <c r="TYY109" s="547"/>
      <c r="TYZ109" s="547"/>
      <c r="TZA109" s="547"/>
      <c r="TZB109" s="547"/>
      <c r="TZC109" s="547"/>
      <c r="TZD109" s="547"/>
      <c r="TZE109" s="548"/>
      <c r="TZF109" s="547"/>
      <c r="TZG109" s="547"/>
      <c r="TZH109" s="547"/>
      <c r="TZI109" s="547"/>
      <c r="TZJ109" s="547"/>
      <c r="TZK109" s="547"/>
      <c r="TZL109" s="547"/>
      <c r="TZM109" s="547"/>
      <c r="TZN109" s="547"/>
      <c r="TZO109" s="547"/>
      <c r="TZP109" s="547"/>
      <c r="TZQ109" s="547"/>
      <c r="TZR109" s="547"/>
      <c r="TZS109" s="547"/>
      <c r="TZT109" s="547"/>
      <c r="TZU109" s="548"/>
      <c r="TZV109" s="547"/>
      <c r="TZW109" s="547"/>
      <c r="TZX109" s="547"/>
      <c r="TZY109" s="547"/>
      <c r="TZZ109" s="547"/>
      <c r="UAA109" s="547"/>
      <c r="UAB109" s="547"/>
      <c r="UAC109" s="547"/>
      <c r="UAD109" s="547"/>
      <c r="UAE109" s="547"/>
      <c r="UAF109" s="547"/>
      <c r="UAG109" s="547"/>
      <c r="UAH109" s="547"/>
      <c r="UAI109" s="547"/>
      <c r="UAJ109" s="547"/>
      <c r="UAK109" s="548"/>
      <c r="UAL109" s="547"/>
      <c r="UAM109" s="547"/>
      <c r="UAN109" s="547"/>
      <c r="UAO109" s="547"/>
      <c r="UAP109" s="547"/>
      <c r="UAQ109" s="547"/>
      <c r="UAR109" s="547"/>
      <c r="UAS109" s="547"/>
      <c r="UAT109" s="547"/>
      <c r="UAU109" s="547"/>
      <c r="UAV109" s="547"/>
      <c r="UAW109" s="547"/>
      <c r="UAX109" s="547"/>
      <c r="UAY109" s="547"/>
      <c r="UAZ109" s="547"/>
      <c r="UBA109" s="548"/>
      <c r="UBB109" s="547"/>
      <c r="UBC109" s="547"/>
      <c r="UBD109" s="547"/>
      <c r="UBE109" s="547"/>
      <c r="UBF109" s="547"/>
      <c r="UBG109" s="547"/>
      <c r="UBH109" s="547"/>
      <c r="UBI109" s="547"/>
      <c r="UBJ109" s="547"/>
      <c r="UBK109" s="547"/>
      <c r="UBL109" s="547"/>
      <c r="UBM109" s="547"/>
      <c r="UBN109" s="547"/>
      <c r="UBO109" s="547"/>
      <c r="UBP109" s="547"/>
      <c r="UBQ109" s="548"/>
      <c r="UBR109" s="547"/>
      <c r="UBS109" s="547"/>
      <c r="UBT109" s="547"/>
      <c r="UBU109" s="547"/>
      <c r="UBV109" s="547"/>
      <c r="UBW109" s="547"/>
      <c r="UBX109" s="547"/>
      <c r="UBY109" s="547"/>
      <c r="UBZ109" s="547"/>
      <c r="UCA109" s="547"/>
      <c r="UCB109" s="547"/>
      <c r="UCC109" s="547"/>
      <c r="UCD109" s="547"/>
      <c r="UCE109" s="547"/>
      <c r="UCF109" s="547"/>
      <c r="UCG109" s="548"/>
      <c r="UCH109" s="547"/>
      <c r="UCI109" s="547"/>
      <c r="UCJ109" s="547"/>
      <c r="UCK109" s="547"/>
      <c r="UCL109" s="547"/>
      <c r="UCM109" s="547"/>
      <c r="UCN109" s="547"/>
      <c r="UCO109" s="547"/>
      <c r="UCP109" s="547"/>
      <c r="UCQ109" s="547"/>
      <c r="UCR109" s="547"/>
      <c r="UCS109" s="547"/>
      <c r="UCT109" s="547"/>
      <c r="UCU109" s="547"/>
      <c r="UCV109" s="547"/>
      <c r="UCW109" s="548"/>
      <c r="UCX109" s="547"/>
      <c r="UCY109" s="547"/>
      <c r="UCZ109" s="547"/>
      <c r="UDA109" s="547"/>
      <c r="UDB109" s="547"/>
      <c r="UDC109" s="547"/>
      <c r="UDD109" s="547"/>
      <c r="UDE109" s="547"/>
      <c r="UDF109" s="547"/>
      <c r="UDG109" s="547"/>
      <c r="UDH109" s="547"/>
      <c r="UDI109" s="547"/>
      <c r="UDJ109" s="547"/>
      <c r="UDK109" s="547"/>
      <c r="UDL109" s="547"/>
      <c r="UDM109" s="548"/>
      <c r="UDN109" s="547"/>
      <c r="UDO109" s="547"/>
      <c r="UDP109" s="547"/>
      <c r="UDQ109" s="547"/>
      <c r="UDR109" s="547"/>
      <c r="UDS109" s="547"/>
      <c r="UDT109" s="547"/>
      <c r="UDU109" s="547"/>
      <c r="UDV109" s="547"/>
      <c r="UDW109" s="547"/>
      <c r="UDX109" s="547"/>
      <c r="UDY109" s="547"/>
      <c r="UDZ109" s="547"/>
      <c r="UEA109" s="547"/>
      <c r="UEB109" s="547"/>
      <c r="UEC109" s="548"/>
      <c r="UED109" s="547"/>
      <c r="UEE109" s="547"/>
      <c r="UEF109" s="547"/>
      <c r="UEG109" s="547"/>
      <c r="UEH109" s="547"/>
      <c r="UEI109" s="547"/>
      <c r="UEJ109" s="547"/>
      <c r="UEK109" s="547"/>
      <c r="UEL109" s="547"/>
      <c r="UEM109" s="547"/>
      <c r="UEN109" s="547"/>
      <c r="UEO109" s="547"/>
      <c r="UEP109" s="547"/>
      <c r="UEQ109" s="547"/>
      <c r="UER109" s="547"/>
      <c r="UES109" s="548"/>
      <c r="UET109" s="547"/>
      <c r="UEU109" s="547"/>
      <c r="UEV109" s="547"/>
      <c r="UEW109" s="547"/>
      <c r="UEX109" s="547"/>
      <c r="UEY109" s="547"/>
      <c r="UEZ109" s="547"/>
      <c r="UFA109" s="547"/>
      <c r="UFB109" s="547"/>
      <c r="UFC109" s="547"/>
      <c r="UFD109" s="547"/>
      <c r="UFE109" s="547"/>
      <c r="UFF109" s="547"/>
      <c r="UFG109" s="547"/>
      <c r="UFH109" s="547"/>
      <c r="UFI109" s="548"/>
      <c r="UFJ109" s="547"/>
      <c r="UFK109" s="547"/>
      <c r="UFL109" s="547"/>
      <c r="UFM109" s="547"/>
      <c r="UFN109" s="547"/>
      <c r="UFO109" s="547"/>
      <c r="UFP109" s="547"/>
      <c r="UFQ109" s="547"/>
      <c r="UFR109" s="547"/>
      <c r="UFS109" s="547"/>
      <c r="UFT109" s="547"/>
      <c r="UFU109" s="547"/>
      <c r="UFV109" s="547"/>
      <c r="UFW109" s="547"/>
      <c r="UFX109" s="547"/>
      <c r="UFY109" s="548"/>
      <c r="UFZ109" s="547"/>
      <c r="UGA109" s="547"/>
      <c r="UGB109" s="547"/>
      <c r="UGC109" s="547"/>
      <c r="UGD109" s="547"/>
      <c r="UGE109" s="547"/>
      <c r="UGF109" s="547"/>
      <c r="UGG109" s="547"/>
      <c r="UGH109" s="547"/>
      <c r="UGI109" s="547"/>
      <c r="UGJ109" s="547"/>
      <c r="UGK109" s="547"/>
      <c r="UGL109" s="547"/>
      <c r="UGM109" s="547"/>
      <c r="UGN109" s="547"/>
      <c r="UGO109" s="548"/>
      <c r="UGP109" s="547"/>
      <c r="UGQ109" s="547"/>
      <c r="UGR109" s="547"/>
      <c r="UGS109" s="547"/>
      <c r="UGT109" s="547"/>
      <c r="UGU109" s="547"/>
      <c r="UGV109" s="547"/>
      <c r="UGW109" s="547"/>
      <c r="UGX109" s="547"/>
      <c r="UGY109" s="547"/>
      <c r="UGZ109" s="547"/>
      <c r="UHA109" s="547"/>
      <c r="UHB109" s="547"/>
      <c r="UHC109" s="547"/>
      <c r="UHD109" s="547"/>
      <c r="UHE109" s="548"/>
      <c r="UHF109" s="547"/>
      <c r="UHG109" s="547"/>
      <c r="UHH109" s="547"/>
      <c r="UHI109" s="547"/>
      <c r="UHJ109" s="547"/>
      <c r="UHK109" s="547"/>
      <c r="UHL109" s="547"/>
      <c r="UHM109" s="547"/>
      <c r="UHN109" s="547"/>
      <c r="UHO109" s="547"/>
      <c r="UHP109" s="547"/>
      <c r="UHQ109" s="547"/>
      <c r="UHR109" s="547"/>
      <c r="UHS109" s="547"/>
      <c r="UHT109" s="547"/>
      <c r="UHU109" s="548"/>
      <c r="UHV109" s="547"/>
      <c r="UHW109" s="547"/>
      <c r="UHX109" s="547"/>
      <c r="UHY109" s="547"/>
      <c r="UHZ109" s="547"/>
      <c r="UIA109" s="547"/>
      <c r="UIB109" s="547"/>
      <c r="UIC109" s="547"/>
      <c r="UID109" s="547"/>
      <c r="UIE109" s="547"/>
      <c r="UIF109" s="547"/>
      <c r="UIG109" s="547"/>
      <c r="UIH109" s="547"/>
      <c r="UII109" s="547"/>
      <c r="UIJ109" s="547"/>
      <c r="UIK109" s="548"/>
      <c r="UIL109" s="547"/>
      <c r="UIM109" s="547"/>
      <c r="UIN109" s="547"/>
      <c r="UIO109" s="547"/>
      <c r="UIP109" s="547"/>
      <c r="UIQ109" s="547"/>
      <c r="UIR109" s="547"/>
      <c r="UIS109" s="547"/>
      <c r="UIT109" s="547"/>
      <c r="UIU109" s="547"/>
      <c r="UIV109" s="547"/>
      <c r="UIW109" s="547"/>
      <c r="UIX109" s="547"/>
      <c r="UIY109" s="547"/>
      <c r="UIZ109" s="547"/>
      <c r="UJA109" s="548"/>
      <c r="UJB109" s="547"/>
      <c r="UJC109" s="547"/>
      <c r="UJD109" s="547"/>
      <c r="UJE109" s="547"/>
      <c r="UJF109" s="547"/>
      <c r="UJG109" s="547"/>
      <c r="UJH109" s="547"/>
      <c r="UJI109" s="547"/>
      <c r="UJJ109" s="547"/>
      <c r="UJK109" s="547"/>
      <c r="UJL109" s="547"/>
      <c r="UJM109" s="547"/>
      <c r="UJN109" s="547"/>
      <c r="UJO109" s="547"/>
      <c r="UJP109" s="547"/>
      <c r="UJQ109" s="548"/>
      <c r="UJR109" s="547"/>
      <c r="UJS109" s="547"/>
      <c r="UJT109" s="547"/>
      <c r="UJU109" s="547"/>
      <c r="UJV109" s="547"/>
      <c r="UJW109" s="547"/>
      <c r="UJX109" s="547"/>
      <c r="UJY109" s="547"/>
      <c r="UJZ109" s="547"/>
      <c r="UKA109" s="547"/>
      <c r="UKB109" s="547"/>
      <c r="UKC109" s="547"/>
      <c r="UKD109" s="547"/>
      <c r="UKE109" s="547"/>
      <c r="UKF109" s="547"/>
      <c r="UKG109" s="548"/>
      <c r="UKH109" s="547"/>
      <c r="UKI109" s="547"/>
      <c r="UKJ109" s="547"/>
      <c r="UKK109" s="547"/>
      <c r="UKL109" s="547"/>
      <c r="UKM109" s="547"/>
      <c r="UKN109" s="547"/>
      <c r="UKO109" s="547"/>
      <c r="UKP109" s="547"/>
      <c r="UKQ109" s="547"/>
      <c r="UKR109" s="547"/>
      <c r="UKS109" s="547"/>
      <c r="UKT109" s="547"/>
      <c r="UKU109" s="547"/>
      <c r="UKV109" s="547"/>
      <c r="UKW109" s="548"/>
      <c r="UKX109" s="547"/>
      <c r="UKY109" s="547"/>
      <c r="UKZ109" s="547"/>
      <c r="ULA109" s="547"/>
      <c r="ULB109" s="547"/>
      <c r="ULC109" s="547"/>
      <c r="ULD109" s="547"/>
      <c r="ULE109" s="547"/>
      <c r="ULF109" s="547"/>
      <c r="ULG109" s="547"/>
      <c r="ULH109" s="547"/>
      <c r="ULI109" s="547"/>
      <c r="ULJ109" s="547"/>
      <c r="ULK109" s="547"/>
      <c r="ULL109" s="547"/>
      <c r="ULM109" s="548"/>
      <c r="ULN109" s="547"/>
      <c r="ULO109" s="547"/>
      <c r="ULP109" s="547"/>
      <c r="ULQ109" s="547"/>
      <c r="ULR109" s="547"/>
      <c r="ULS109" s="547"/>
      <c r="ULT109" s="547"/>
      <c r="ULU109" s="547"/>
      <c r="ULV109" s="547"/>
      <c r="ULW109" s="547"/>
      <c r="ULX109" s="547"/>
      <c r="ULY109" s="547"/>
      <c r="ULZ109" s="547"/>
      <c r="UMA109" s="547"/>
      <c r="UMB109" s="547"/>
      <c r="UMC109" s="548"/>
      <c r="UMD109" s="547"/>
      <c r="UME109" s="547"/>
      <c r="UMF109" s="547"/>
      <c r="UMG109" s="547"/>
      <c r="UMH109" s="547"/>
      <c r="UMI109" s="547"/>
      <c r="UMJ109" s="547"/>
      <c r="UMK109" s="547"/>
      <c r="UML109" s="547"/>
      <c r="UMM109" s="547"/>
      <c r="UMN109" s="547"/>
      <c r="UMO109" s="547"/>
      <c r="UMP109" s="547"/>
      <c r="UMQ109" s="547"/>
      <c r="UMR109" s="547"/>
      <c r="UMS109" s="548"/>
      <c r="UMT109" s="547"/>
      <c r="UMU109" s="547"/>
      <c r="UMV109" s="547"/>
      <c r="UMW109" s="547"/>
      <c r="UMX109" s="547"/>
      <c r="UMY109" s="547"/>
      <c r="UMZ109" s="547"/>
      <c r="UNA109" s="547"/>
      <c r="UNB109" s="547"/>
      <c r="UNC109" s="547"/>
      <c r="UND109" s="547"/>
      <c r="UNE109" s="547"/>
      <c r="UNF109" s="547"/>
      <c r="UNG109" s="547"/>
      <c r="UNH109" s="547"/>
      <c r="UNI109" s="548"/>
      <c r="UNJ109" s="547"/>
      <c r="UNK109" s="547"/>
      <c r="UNL109" s="547"/>
      <c r="UNM109" s="547"/>
      <c r="UNN109" s="547"/>
      <c r="UNO109" s="547"/>
      <c r="UNP109" s="547"/>
      <c r="UNQ109" s="547"/>
      <c r="UNR109" s="547"/>
      <c r="UNS109" s="547"/>
      <c r="UNT109" s="547"/>
      <c r="UNU109" s="547"/>
      <c r="UNV109" s="547"/>
      <c r="UNW109" s="547"/>
      <c r="UNX109" s="547"/>
      <c r="UNY109" s="548"/>
      <c r="UNZ109" s="547"/>
      <c r="UOA109" s="547"/>
      <c r="UOB109" s="547"/>
      <c r="UOC109" s="547"/>
      <c r="UOD109" s="547"/>
      <c r="UOE109" s="547"/>
      <c r="UOF109" s="547"/>
      <c r="UOG109" s="547"/>
      <c r="UOH109" s="547"/>
      <c r="UOI109" s="547"/>
      <c r="UOJ109" s="547"/>
      <c r="UOK109" s="547"/>
      <c r="UOL109" s="547"/>
      <c r="UOM109" s="547"/>
      <c r="UON109" s="547"/>
      <c r="UOO109" s="548"/>
      <c r="UOP109" s="547"/>
      <c r="UOQ109" s="547"/>
      <c r="UOR109" s="547"/>
      <c r="UOS109" s="547"/>
      <c r="UOT109" s="547"/>
      <c r="UOU109" s="547"/>
      <c r="UOV109" s="547"/>
      <c r="UOW109" s="547"/>
      <c r="UOX109" s="547"/>
      <c r="UOY109" s="547"/>
      <c r="UOZ109" s="547"/>
      <c r="UPA109" s="547"/>
      <c r="UPB109" s="547"/>
      <c r="UPC109" s="547"/>
      <c r="UPD109" s="547"/>
      <c r="UPE109" s="548"/>
      <c r="UPF109" s="547"/>
      <c r="UPG109" s="547"/>
      <c r="UPH109" s="547"/>
      <c r="UPI109" s="547"/>
      <c r="UPJ109" s="547"/>
      <c r="UPK109" s="547"/>
      <c r="UPL109" s="547"/>
      <c r="UPM109" s="547"/>
      <c r="UPN109" s="547"/>
      <c r="UPO109" s="547"/>
      <c r="UPP109" s="547"/>
      <c r="UPQ109" s="547"/>
      <c r="UPR109" s="547"/>
      <c r="UPS109" s="547"/>
      <c r="UPT109" s="547"/>
      <c r="UPU109" s="548"/>
      <c r="UPV109" s="547"/>
      <c r="UPW109" s="547"/>
      <c r="UPX109" s="547"/>
      <c r="UPY109" s="547"/>
      <c r="UPZ109" s="547"/>
      <c r="UQA109" s="547"/>
      <c r="UQB109" s="547"/>
      <c r="UQC109" s="547"/>
      <c r="UQD109" s="547"/>
      <c r="UQE109" s="547"/>
      <c r="UQF109" s="547"/>
      <c r="UQG109" s="547"/>
      <c r="UQH109" s="547"/>
      <c r="UQI109" s="547"/>
      <c r="UQJ109" s="547"/>
      <c r="UQK109" s="548"/>
      <c r="UQL109" s="547"/>
      <c r="UQM109" s="547"/>
      <c r="UQN109" s="547"/>
      <c r="UQO109" s="547"/>
      <c r="UQP109" s="547"/>
      <c r="UQQ109" s="547"/>
      <c r="UQR109" s="547"/>
      <c r="UQS109" s="547"/>
      <c r="UQT109" s="547"/>
      <c r="UQU109" s="547"/>
      <c r="UQV109" s="547"/>
      <c r="UQW109" s="547"/>
      <c r="UQX109" s="547"/>
      <c r="UQY109" s="547"/>
      <c r="UQZ109" s="547"/>
      <c r="URA109" s="548"/>
      <c r="URB109" s="547"/>
      <c r="URC109" s="547"/>
      <c r="URD109" s="547"/>
      <c r="URE109" s="547"/>
      <c r="URF109" s="547"/>
      <c r="URG109" s="547"/>
      <c r="URH109" s="547"/>
      <c r="URI109" s="547"/>
      <c r="URJ109" s="547"/>
      <c r="URK109" s="547"/>
      <c r="URL109" s="547"/>
      <c r="URM109" s="547"/>
      <c r="URN109" s="547"/>
      <c r="URO109" s="547"/>
      <c r="URP109" s="547"/>
      <c r="URQ109" s="548"/>
      <c r="URR109" s="547"/>
      <c r="URS109" s="547"/>
      <c r="URT109" s="547"/>
      <c r="URU109" s="547"/>
      <c r="URV109" s="547"/>
      <c r="URW109" s="547"/>
      <c r="URX109" s="547"/>
      <c r="URY109" s="547"/>
      <c r="URZ109" s="547"/>
      <c r="USA109" s="547"/>
      <c r="USB109" s="547"/>
      <c r="USC109" s="547"/>
      <c r="USD109" s="547"/>
      <c r="USE109" s="547"/>
      <c r="USF109" s="547"/>
      <c r="USG109" s="548"/>
      <c r="USH109" s="547"/>
      <c r="USI109" s="547"/>
      <c r="USJ109" s="547"/>
      <c r="USK109" s="547"/>
      <c r="USL109" s="547"/>
      <c r="USM109" s="547"/>
      <c r="USN109" s="547"/>
      <c r="USO109" s="547"/>
      <c r="USP109" s="547"/>
      <c r="USQ109" s="547"/>
      <c r="USR109" s="547"/>
      <c r="USS109" s="547"/>
      <c r="UST109" s="547"/>
      <c r="USU109" s="547"/>
      <c r="USV109" s="547"/>
      <c r="USW109" s="548"/>
      <c r="USX109" s="547"/>
      <c r="USY109" s="547"/>
      <c r="USZ109" s="547"/>
      <c r="UTA109" s="547"/>
      <c r="UTB109" s="547"/>
      <c r="UTC109" s="547"/>
      <c r="UTD109" s="547"/>
      <c r="UTE109" s="547"/>
      <c r="UTF109" s="547"/>
      <c r="UTG109" s="547"/>
      <c r="UTH109" s="547"/>
      <c r="UTI109" s="547"/>
      <c r="UTJ109" s="547"/>
      <c r="UTK109" s="547"/>
      <c r="UTL109" s="547"/>
      <c r="UTM109" s="548"/>
      <c r="UTN109" s="547"/>
      <c r="UTO109" s="547"/>
      <c r="UTP109" s="547"/>
      <c r="UTQ109" s="547"/>
      <c r="UTR109" s="547"/>
      <c r="UTS109" s="547"/>
      <c r="UTT109" s="547"/>
      <c r="UTU109" s="547"/>
      <c r="UTV109" s="547"/>
      <c r="UTW109" s="547"/>
      <c r="UTX109" s="547"/>
      <c r="UTY109" s="547"/>
      <c r="UTZ109" s="547"/>
      <c r="UUA109" s="547"/>
      <c r="UUB109" s="547"/>
      <c r="UUC109" s="548"/>
      <c r="UUD109" s="547"/>
      <c r="UUE109" s="547"/>
      <c r="UUF109" s="547"/>
      <c r="UUG109" s="547"/>
      <c r="UUH109" s="547"/>
      <c r="UUI109" s="547"/>
      <c r="UUJ109" s="547"/>
      <c r="UUK109" s="547"/>
      <c r="UUL109" s="547"/>
      <c r="UUM109" s="547"/>
      <c r="UUN109" s="547"/>
      <c r="UUO109" s="547"/>
      <c r="UUP109" s="547"/>
      <c r="UUQ109" s="547"/>
      <c r="UUR109" s="547"/>
      <c r="UUS109" s="548"/>
      <c r="UUT109" s="547"/>
      <c r="UUU109" s="547"/>
      <c r="UUV109" s="547"/>
      <c r="UUW109" s="547"/>
      <c r="UUX109" s="547"/>
      <c r="UUY109" s="547"/>
      <c r="UUZ109" s="547"/>
      <c r="UVA109" s="547"/>
      <c r="UVB109" s="547"/>
      <c r="UVC109" s="547"/>
      <c r="UVD109" s="547"/>
      <c r="UVE109" s="547"/>
      <c r="UVF109" s="547"/>
      <c r="UVG109" s="547"/>
      <c r="UVH109" s="547"/>
      <c r="UVI109" s="548"/>
      <c r="UVJ109" s="547"/>
      <c r="UVK109" s="547"/>
      <c r="UVL109" s="547"/>
      <c r="UVM109" s="547"/>
      <c r="UVN109" s="547"/>
      <c r="UVO109" s="547"/>
      <c r="UVP109" s="547"/>
      <c r="UVQ109" s="547"/>
      <c r="UVR109" s="547"/>
      <c r="UVS109" s="547"/>
      <c r="UVT109" s="547"/>
      <c r="UVU109" s="547"/>
      <c r="UVV109" s="547"/>
      <c r="UVW109" s="547"/>
      <c r="UVX109" s="547"/>
      <c r="UVY109" s="548"/>
      <c r="UVZ109" s="547"/>
      <c r="UWA109" s="547"/>
      <c r="UWB109" s="547"/>
      <c r="UWC109" s="547"/>
      <c r="UWD109" s="547"/>
      <c r="UWE109" s="547"/>
      <c r="UWF109" s="547"/>
      <c r="UWG109" s="547"/>
      <c r="UWH109" s="547"/>
      <c r="UWI109" s="547"/>
      <c r="UWJ109" s="547"/>
      <c r="UWK109" s="547"/>
      <c r="UWL109" s="547"/>
      <c r="UWM109" s="547"/>
      <c r="UWN109" s="547"/>
      <c r="UWO109" s="548"/>
      <c r="UWP109" s="547"/>
      <c r="UWQ109" s="547"/>
      <c r="UWR109" s="547"/>
      <c r="UWS109" s="547"/>
      <c r="UWT109" s="547"/>
      <c r="UWU109" s="547"/>
      <c r="UWV109" s="547"/>
      <c r="UWW109" s="547"/>
      <c r="UWX109" s="547"/>
      <c r="UWY109" s="547"/>
      <c r="UWZ109" s="547"/>
      <c r="UXA109" s="547"/>
      <c r="UXB109" s="547"/>
      <c r="UXC109" s="547"/>
      <c r="UXD109" s="547"/>
      <c r="UXE109" s="548"/>
      <c r="UXF109" s="547"/>
      <c r="UXG109" s="547"/>
      <c r="UXH109" s="547"/>
      <c r="UXI109" s="547"/>
      <c r="UXJ109" s="547"/>
      <c r="UXK109" s="547"/>
      <c r="UXL109" s="547"/>
      <c r="UXM109" s="547"/>
      <c r="UXN109" s="547"/>
      <c r="UXO109" s="547"/>
      <c r="UXP109" s="547"/>
      <c r="UXQ109" s="547"/>
      <c r="UXR109" s="547"/>
      <c r="UXS109" s="547"/>
      <c r="UXT109" s="547"/>
      <c r="UXU109" s="548"/>
      <c r="UXV109" s="547"/>
      <c r="UXW109" s="547"/>
      <c r="UXX109" s="547"/>
      <c r="UXY109" s="547"/>
      <c r="UXZ109" s="547"/>
      <c r="UYA109" s="547"/>
      <c r="UYB109" s="547"/>
      <c r="UYC109" s="547"/>
      <c r="UYD109" s="547"/>
      <c r="UYE109" s="547"/>
      <c r="UYF109" s="547"/>
      <c r="UYG109" s="547"/>
      <c r="UYH109" s="547"/>
      <c r="UYI109" s="547"/>
      <c r="UYJ109" s="547"/>
      <c r="UYK109" s="548"/>
      <c r="UYL109" s="547"/>
      <c r="UYM109" s="547"/>
      <c r="UYN109" s="547"/>
      <c r="UYO109" s="547"/>
      <c r="UYP109" s="547"/>
      <c r="UYQ109" s="547"/>
      <c r="UYR109" s="547"/>
      <c r="UYS109" s="547"/>
      <c r="UYT109" s="547"/>
      <c r="UYU109" s="547"/>
      <c r="UYV109" s="547"/>
      <c r="UYW109" s="547"/>
      <c r="UYX109" s="547"/>
      <c r="UYY109" s="547"/>
      <c r="UYZ109" s="547"/>
      <c r="UZA109" s="548"/>
      <c r="UZB109" s="547"/>
      <c r="UZC109" s="547"/>
      <c r="UZD109" s="547"/>
      <c r="UZE109" s="547"/>
      <c r="UZF109" s="547"/>
      <c r="UZG109" s="547"/>
      <c r="UZH109" s="547"/>
      <c r="UZI109" s="547"/>
      <c r="UZJ109" s="547"/>
      <c r="UZK109" s="547"/>
      <c r="UZL109" s="547"/>
      <c r="UZM109" s="547"/>
      <c r="UZN109" s="547"/>
      <c r="UZO109" s="547"/>
      <c r="UZP109" s="547"/>
      <c r="UZQ109" s="548"/>
      <c r="UZR109" s="547"/>
      <c r="UZS109" s="547"/>
      <c r="UZT109" s="547"/>
      <c r="UZU109" s="547"/>
      <c r="UZV109" s="547"/>
      <c r="UZW109" s="547"/>
      <c r="UZX109" s="547"/>
      <c r="UZY109" s="547"/>
      <c r="UZZ109" s="547"/>
      <c r="VAA109" s="547"/>
      <c r="VAB109" s="547"/>
      <c r="VAC109" s="547"/>
      <c r="VAD109" s="547"/>
      <c r="VAE109" s="547"/>
      <c r="VAF109" s="547"/>
      <c r="VAG109" s="548"/>
      <c r="VAH109" s="547"/>
      <c r="VAI109" s="547"/>
      <c r="VAJ109" s="547"/>
      <c r="VAK109" s="547"/>
      <c r="VAL109" s="547"/>
      <c r="VAM109" s="547"/>
      <c r="VAN109" s="547"/>
      <c r="VAO109" s="547"/>
      <c r="VAP109" s="547"/>
      <c r="VAQ109" s="547"/>
      <c r="VAR109" s="547"/>
      <c r="VAS109" s="547"/>
      <c r="VAT109" s="547"/>
      <c r="VAU109" s="547"/>
      <c r="VAV109" s="547"/>
      <c r="VAW109" s="548"/>
      <c r="VAX109" s="547"/>
      <c r="VAY109" s="547"/>
      <c r="VAZ109" s="547"/>
      <c r="VBA109" s="547"/>
      <c r="VBB109" s="547"/>
      <c r="VBC109" s="547"/>
      <c r="VBD109" s="547"/>
      <c r="VBE109" s="547"/>
      <c r="VBF109" s="547"/>
      <c r="VBG109" s="547"/>
      <c r="VBH109" s="547"/>
      <c r="VBI109" s="547"/>
      <c r="VBJ109" s="547"/>
      <c r="VBK109" s="547"/>
      <c r="VBL109" s="547"/>
      <c r="VBM109" s="548"/>
      <c r="VBN109" s="547"/>
      <c r="VBO109" s="547"/>
      <c r="VBP109" s="547"/>
      <c r="VBQ109" s="547"/>
      <c r="VBR109" s="547"/>
      <c r="VBS109" s="547"/>
      <c r="VBT109" s="547"/>
      <c r="VBU109" s="547"/>
      <c r="VBV109" s="547"/>
      <c r="VBW109" s="547"/>
      <c r="VBX109" s="547"/>
      <c r="VBY109" s="547"/>
      <c r="VBZ109" s="547"/>
      <c r="VCA109" s="547"/>
      <c r="VCB109" s="547"/>
      <c r="VCC109" s="548"/>
      <c r="VCD109" s="547"/>
      <c r="VCE109" s="547"/>
      <c r="VCF109" s="547"/>
      <c r="VCG109" s="547"/>
      <c r="VCH109" s="547"/>
      <c r="VCI109" s="547"/>
      <c r="VCJ109" s="547"/>
      <c r="VCK109" s="547"/>
      <c r="VCL109" s="547"/>
      <c r="VCM109" s="547"/>
      <c r="VCN109" s="547"/>
      <c r="VCO109" s="547"/>
      <c r="VCP109" s="547"/>
      <c r="VCQ109" s="547"/>
      <c r="VCR109" s="547"/>
      <c r="VCS109" s="548"/>
      <c r="VCT109" s="547"/>
      <c r="VCU109" s="547"/>
      <c r="VCV109" s="547"/>
      <c r="VCW109" s="547"/>
      <c r="VCX109" s="547"/>
      <c r="VCY109" s="547"/>
      <c r="VCZ109" s="547"/>
      <c r="VDA109" s="547"/>
      <c r="VDB109" s="547"/>
      <c r="VDC109" s="547"/>
      <c r="VDD109" s="547"/>
      <c r="VDE109" s="547"/>
      <c r="VDF109" s="547"/>
      <c r="VDG109" s="547"/>
      <c r="VDH109" s="547"/>
      <c r="VDI109" s="548"/>
      <c r="VDJ109" s="547"/>
      <c r="VDK109" s="547"/>
      <c r="VDL109" s="547"/>
      <c r="VDM109" s="547"/>
      <c r="VDN109" s="547"/>
      <c r="VDO109" s="547"/>
      <c r="VDP109" s="547"/>
      <c r="VDQ109" s="547"/>
      <c r="VDR109" s="547"/>
      <c r="VDS109" s="547"/>
      <c r="VDT109" s="547"/>
      <c r="VDU109" s="547"/>
      <c r="VDV109" s="547"/>
      <c r="VDW109" s="547"/>
      <c r="VDX109" s="547"/>
      <c r="VDY109" s="548"/>
      <c r="VDZ109" s="547"/>
      <c r="VEA109" s="547"/>
      <c r="VEB109" s="547"/>
      <c r="VEC109" s="547"/>
      <c r="VED109" s="547"/>
      <c r="VEE109" s="547"/>
      <c r="VEF109" s="547"/>
      <c r="VEG109" s="547"/>
      <c r="VEH109" s="547"/>
      <c r="VEI109" s="547"/>
      <c r="VEJ109" s="547"/>
      <c r="VEK109" s="547"/>
      <c r="VEL109" s="547"/>
      <c r="VEM109" s="547"/>
      <c r="VEN109" s="547"/>
      <c r="VEO109" s="548"/>
      <c r="VEP109" s="547"/>
      <c r="VEQ109" s="547"/>
      <c r="VER109" s="547"/>
      <c r="VES109" s="547"/>
      <c r="VET109" s="547"/>
      <c r="VEU109" s="547"/>
      <c r="VEV109" s="547"/>
      <c r="VEW109" s="547"/>
      <c r="VEX109" s="547"/>
      <c r="VEY109" s="547"/>
      <c r="VEZ109" s="547"/>
      <c r="VFA109" s="547"/>
      <c r="VFB109" s="547"/>
      <c r="VFC109" s="547"/>
      <c r="VFD109" s="547"/>
      <c r="VFE109" s="548"/>
      <c r="VFF109" s="547"/>
      <c r="VFG109" s="547"/>
      <c r="VFH109" s="547"/>
      <c r="VFI109" s="547"/>
      <c r="VFJ109" s="547"/>
      <c r="VFK109" s="547"/>
      <c r="VFL109" s="547"/>
      <c r="VFM109" s="547"/>
      <c r="VFN109" s="547"/>
      <c r="VFO109" s="547"/>
      <c r="VFP109" s="547"/>
      <c r="VFQ109" s="547"/>
      <c r="VFR109" s="547"/>
      <c r="VFS109" s="547"/>
      <c r="VFT109" s="547"/>
      <c r="VFU109" s="548"/>
      <c r="VFV109" s="547"/>
      <c r="VFW109" s="547"/>
      <c r="VFX109" s="547"/>
      <c r="VFY109" s="547"/>
      <c r="VFZ109" s="547"/>
      <c r="VGA109" s="547"/>
      <c r="VGB109" s="547"/>
      <c r="VGC109" s="547"/>
      <c r="VGD109" s="547"/>
      <c r="VGE109" s="547"/>
      <c r="VGF109" s="547"/>
      <c r="VGG109" s="547"/>
      <c r="VGH109" s="547"/>
      <c r="VGI109" s="547"/>
      <c r="VGJ109" s="547"/>
      <c r="VGK109" s="548"/>
      <c r="VGL109" s="547"/>
      <c r="VGM109" s="547"/>
      <c r="VGN109" s="547"/>
      <c r="VGO109" s="547"/>
      <c r="VGP109" s="547"/>
      <c r="VGQ109" s="547"/>
      <c r="VGR109" s="547"/>
      <c r="VGS109" s="547"/>
      <c r="VGT109" s="547"/>
      <c r="VGU109" s="547"/>
      <c r="VGV109" s="547"/>
      <c r="VGW109" s="547"/>
      <c r="VGX109" s="547"/>
      <c r="VGY109" s="547"/>
      <c r="VGZ109" s="547"/>
      <c r="VHA109" s="548"/>
      <c r="VHB109" s="547"/>
      <c r="VHC109" s="547"/>
      <c r="VHD109" s="547"/>
      <c r="VHE109" s="547"/>
      <c r="VHF109" s="547"/>
      <c r="VHG109" s="547"/>
      <c r="VHH109" s="547"/>
      <c r="VHI109" s="547"/>
      <c r="VHJ109" s="547"/>
      <c r="VHK109" s="547"/>
      <c r="VHL109" s="547"/>
      <c r="VHM109" s="547"/>
      <c r="VHN109" s="547"/>
      <c r="VHO109" s="547"/>
      <c r="VHP109" s="547"/>
      <c r="VHQ109" s="548"/>
      <c r="VHR109" s="547"/>
      <c r="VHS109" s="547"/>
      <c r="VHT109" s="547"/>
      <c r="VHU109" s="547"/>
      <c r="VHV109" s="547"/>
      <c r="VHW109" s="547"/>
      <c r="VHX109" s="547"/>
      <c r="VHY109" s="547"/>
      <c r="VHZ109" s="547"/>
      <c r="VIA109" s="547"/>
      <c r="VIB109" s="547"/>
      <c r="VIC109" s="547"/>
      <c r="VID109" s="547"/>
      <c r="VIE109" s="547"/>
      <c r="VIF109" s="547"/>
      <c r="VIG109" s="548"/>
      <c r="VIH109" s="547"/>
      <c r="VII109" s="547"/>
      <c r="VIJ109" s="547"/>
      <c r="VIK109" s="547"/>
      <c r="VIL109" s="547"/>
      <c r="VIM109" s="547"/>
      <c r="VIN109" s="547"/>
      <c r="VIO109" s="547"/>
      <c r="VIP109" s="547"/>
      <c r="VIQ109" s="547"/>
      <c r="VIR109" s="547"/>
      <c r="VIS109" s="547"/>
      <c r="VIT109" s="547"/>
      <c r="VIU109" s="547"/>
      <c r="VIV109" s="547"/>
      <c r="VIW109" s="548"/>
      <c r="VIX109" s="547"/>
      <c r="VIY109" s="547"/>
      <c r="VIZ109" s="547"/>
      <c r="VJA109" s="547"/>
      <c r="VJB109" s="547"/>
      <c r="VJC109" s="547"/>
      <c r="VJD109" s="547"/>
      <c r="VJE109" s="547"/>
      <c r="VJF109" s="547"/>
      <c r="VJG109" s="547"/>
      <c r="VJH109" s="547"/>
      <c r="VJI109" s="547"/>
      <c r="VJJ109" s="547"/>
      <c r="VJK109" s="547"/>
      <c r="VJL109" s="547"/>
      <c r="VJM109" s="548"/>
      <c r="VJN109" s="547"/>
      <c r="VJO109" s="547"/>
      <c r="VJP109" s="547"/>
      <c r="VJQ109" s="547"/>
      <c r="VJR109" s="547"/>
      <c r="VJS109" s="547"/>
      <c r="VJT109" s="547"/>
      <c r="VJU109" s="547"/>
      <c r="VJV109" s="547"/>
      <c r="VJW109" s="547"/>
      <c r="VJX109" s="547"/>
      <c r="VJY109" s="547"/>
      <c r="VJZ109" s="547"/>
      <c r="VKA109" s="547"/>
      <c r="VKB109" s="547"/>
      <c r="VKC109" s="548"/>
      <c r="VKD109" s="547"/>
      <c r="VKE109" s="547"/>
      <c r="VKF109" s="547"/>
      <c r="VKG109" s="547"/>
      <c r="VKH109" s="547"/>
      <c r="VKI109" s="547"/>
      <c r="VKJ109" s="547"/>
      <c r="VKK109" s="547"/>
      <c r="VKL109" s="547"/>
      <c r="VKM109" s="547"/>
      <c r="VKN109" s="547"/>
      <c r="VKO109" s="547"/>
      <c r="VKP109" s="547"/>
      <c r="VKQ109" s="547"/>
      <c r="VKR109" s="547"/>
      <c r="VKS109" s="548"/>
      <c r="VKT109" s="547"/>
      <c r="VKU109" s="547"/>
      <c r="VKV109" s="547"/>
      <c r="VKW109" s="547"/>
      <c r="VKX109" s="547"/>
      <c r="VKY109" s="547"/>
      <c r="VKZ109" s="547"/>
      <c r="VLA109" s="547"/>
      <c r="VLB109" s="547"/>
      <c r="VLC109" s="547"/>
      <c r="VLD109" s="547"/>
      <c r="VLE109" s="547"/>
      <c r="VLF109" s="547"/>
      <c r="VLG109" s="547"/>
      <c r="VLH109" s="547"/>
      <c r="VLI109" s="548"/>
      <c r="VLJ109" s="547"/>
      <c r="VLK109" s="547"/>
      <c r="VLL109" s="547"/>
      <c r="VLM109" s="547"/>
      <c r="VLN109" s="547"/>
      <c r="VLO109" s="547"/>
      <c r="VLP109" s="547"/>
      <c r="VLQ109" s="547"/>
      <c r="VLR109" s="547"/>
      <c r="VLS109" s="547"/>
      <c r="VLT109" s="547"/>
      <c r="VLU109" s="547"/>
      <c r="VLV109" s="547"/>
      <c r="VLW109" s="547"/>
      <c r="VLX109" s="547"/>
      <c r="VLY109" s="548"/>
      <c r="VLZ109" s="547"/>
      <c r="VMA109" s="547"/>
      <c r="VMB109" s="547"/>
      <c r="VMC109" s="547"/>
      <c r="VMD109" s="547"/>
      <c r="VME109" s="547"/>
      <c r="VMF109" s="547"/>
      <c r="VMG109" s="547"/>
      <c r="VMH109" s="547"/>
      <c r="VMI109" s="547"/>
      <c r="VMJ109" s="547"/>
      <c r="VMK109" s="547"/>
      <c r="VML109" s="547"/>
      <c r="VMM109" s="547"/>
      <c r="VMN109" s="547"/>
      <c r="VMO109" s="548"/>
      <c r="VMP109" s="547"/>
      <c r="VMQ109" s="547"/>
      <c r="VMR109" s="547"/>
      <c r="VMS109" s="547"/>
      <c r="VMT109" s="547"/>
      <c r="VMU109" s="547"/>
      <c r="VMV109" s="547"/>
      <c r="VMW109" s="547"/>
      <c r="VMX109" s="547"/>
      <c r="VMY109" s="547"/>
      <c r="VMZ109" s="547"/>
      <c r="VNA109" s="547"/>
      <c r="VNB109" s="547"/>
      <c r="VNC109" s="547"/>
      <c r="VND109" s="547"/>
      <c r="VNE109" s="548"/>
      <c r="VNF109" s="547"/>
      <c r="VNG109" s="547"/>
      <c r="VNH109" s="547"/>
      <c r="VNI109" s="547"/>
      <c r="VNJ109" s="547"/>
      <c r="VNK109" s="547"/>
      <c r="VNL109" s="547"/>
      <c r="VNM109" s="547"/>
      <c r="VNN109" s="547"/>
      <c r="VNO109" s="547"/>
      <c r="VNP109" s="547"/>
      <c r="VNQ109" s="547"/>
      <c r="VNR109" s="547"/>
      <c r="VNS109" s="547"/>
      <c r="VNT109" s="547"/>
      <c r="VNU109" s="548"/>
      <c r="VNV109" s="547"/>
      <c r="VNW109" s="547"/>
      <c r="VNX109" s="547"/>
      <c r="VNY109" s="547"/>
      <c r="VNZ109" s="547"/>
      <c r="VOA109" s="547"/>
      <c r="VOB109" s="547"/>
      <c r="VOC109" s="547"/>
      <c r="VOD109" s="547"/>
      <c r="VOE109" s="547"/>
      <c r="VOF109" s="547"/>
      <c r="VOG109" s="547"/>
      <c r="VOH109" s="547"/>
      <c r="VOI109" s="547"/>
      <c r="VOJ109" s="547"/>
      <c r="VOK109" s="548"/>
      <c r="VOL109" s="547"/>
      <c r="VOM109" s="547"/>
      <c r="VON109" s="547"/>
      <c r="VOO109" s="547"/>
      <c r="VOP109" s="547"/>
      <c r="VOQ109" s="547"/>
      <c r="VOR109" s="547"/>
      <c r="VOS109" s="547"/>
      <c r="VOT109" s="547"/>
      <c r="VOU109" s="547"/>
      <c r="VOV109" s="547"/>
      <c r="VOW109" s="547"/>
      <c r="VOX109" s="547"/>
      <c r="VOY109" s="547"/>
      <c r="VOZ109" s="547"/>
      <c r="VPA109" s="548"/>
      <c r="VPB109" s="547"/>
      <c r="VPC109" s="547"/>
      <c r="VPD109" s="547"/>
      <c r="VPE109" s="547"/>
      <c r="VPF109" s="547"/>
      <c r="VPG109" s="547"/>
      <c r="VPH109" s="547"/>
      <c r="VPI109" s="547"/>
      <c r="VPJ109" s="547"/>
      <c r="VPK109" s="547"/>
      <c r="VPL109" s="547"/>
      <c r="VPM109" s="547"/>
      <c r="VPN109" s="547"/>
      <c r="VPO109" s="547"/>
      <c r="VPP109" s="547"/>
      <c r="VPQ109" s="548"/>
      <c r="VPR109" s="547"/>
      <c r="VPS109" s="547"/>
      <c r="VPT109" s="547"/>
      <c r="VPU109" s="547"/>
      <c r="VPV109" s="547"/>
      <c r="VPW109" s="547"/>
      <c r="VPX109" s="547"/>
      <c r="VPY109" s="547"/>
      <c r="VPZ109" s="547"/>
      <c r="VQA109" s="547"/>
      <c r="VQB109" s="547"/>
      <c r="VQC109" s="547"/>
      <c r="VQD109" s="547"/>
      <c r="VQE109" s="547"/>
      <c r="VQF109" s="547"/>
      <c r="VQG109" s="548"/>
      <c r="VQH109" s="547"/>
      <c r="VQI109" s="547"/>
      <c r="VQJ109" s="547"/>
      <c r="VQK109" s="547"/>
      <c r="VQL109" s="547"/>
      <c r="VQM109" s="547"/>
      <c r="VQN109" s="547"/>
      <c r="VQO109" s="547"/>
      <c r="VQP109" s="547"/>
      <c r="VQQ109" s="547"/>
      <c r="VQR109" s="547"/>
      <c r="VQS109" s="547"/>
      <c r="VQT109" s="547"/>
      <c r="VQU109" s="547"/>
      <c r="VQV109" s="547"/>
      <c r="VQW109" s="548"/>
      <c r="VQX109" s="547"/>
      <c r="VQY109" s="547"/>
      <c r="VQZ109" s="547"/>
      <c r="VRA109" s="547"/>
      <c r="VRB109" s="547"/>
      <c r="VRC109" s="547"/>
      <c r="VRD109" s="547"/>
      <c r="VRE109" s="547"/>
      <c r="VRF109" s="547"/>
      <c r="VRG109" s="547"/>
      <c r="VRH109" s="547"/>
      <c r="VRI109" s="547"/>
      <c r="VRJ109" s="547"/>
      <c r="VRK109" s="547"/>
      <c r="VRL109" s="547"/>
      <c r="VRM109" s="548"/>
      <c r="VRN109" s="547"/>
      <c r="VRO109" s="547"/>
      <c r="VRP109" s="547"/>
      <c r="VRQ109" s="547"/>
      <c r="VRR109" s="547"/>
      <c r="VRS109" s="547"/>
      <c r="VRT109" s="547"/>
      <c r="VRU109" s="547"/>
      <c r="VRV109" s="547"/>
      <c r="VRW109" s="547"/>
      <c r="VRX109" s="547"/>
      <c r="VRY109" s="547"/>
      <c r="VRZ109" s="547"/>
      <c r="VSA109" s="547"/>
      <c r="VSB109" s="547"/>
      <c r="VSC109" s="548"/>
      <c r="VSD109" s="547"/>
      <c r="VSE109" s="547"/>
      <c r="VSF109" s="547"/>
      <c r="VSG109" s="547"/>
      <c r="VSH109" s="547"/>
      <c r="VSI109" s="547"/>
      <c r="VSJ109" s="547"/>
      <c r="VSK109" s="547"/>
      <c r="VSL109" s="547"/>
      <c r="VSM109" s="547"/>
      <c r="VSN109" s="547"/>
      <c r="VSO109" s="547"/>
      <c r="VSP109" s="547"/>
      <c r="VSQ109" s="547"/>
      <c r="VSR109" s="547"/>
      <c r="VSS109" s="548"/>
      <c r="VST109" s="547"/>
      <c r="VSU109" s="547"/>
      <c r="VSV109" s="547"/>
      <c r="VSW109" s="547"/>
      <c r="VSX109" s="547"/>
      <c r="VSY109" s="547"/>
      <c r="VSZ109" s="547"/>
      <c r="VTA109" s="547"/>
      <c r="VTB109" s="547"/>
      <c r="VTC109" s="547"/>
      <c r="VTD109" s="547"/>
      <c r="VTE109" s="547"/>
      <c r="VTF109" s="547"/>
      <c r="VTG109" s="547"/>
      <c r="VTH109" s="547"/>
      <c r="VTI109" s="548"/>
      <c r="VTJ109" s="547"/>
      <c r="VTK109" s="547"/>
      <c r="VTL109" s="547"/>
      <c r="VTM109" s="547"/>
      <c r="VTN109" s="547"/>
      <c r="VTO109" s="547"/>
      <c r="VTP109" s="547"/>
      <c r="VTQ109" s="547"/>
      <c r="VTR109" s="547"/>
      <c r="VTS109" s="547"/>
      <c r="VTT109" s="547"/>
      <c r="VTU109" s="547"/>
      <c r="VTV109" s="547"/>
      <c r="VTW109" s="547"/>
      <c r="VTX109" s="547"/>
      <c r="VTY109" s="548"/>
      <c r="VTZ109" s="547"/>
      <c r="VUA109" s="547"/>
      <c r="VUB109" s="547"/>
      <c r="VUC109" s="547"/>
      <c r="VUD109" s="547"/>
      <c r="VUE109" s="547"/>
      <c r="VUF109" s="547"/>
      <c r="VUG109" s="547"/>
      <c r="VUH109" s="547"/>
      <c r="VUI109" s="547"/>
      <c r="VUJ109" s="547"/>
      <c r="VUK109" s="547"/>
      <c r="VUL109" s="547"/>
      <c r="VUM109" s="547"/>
      <c r="VUN109" s="547"/>
      <c r="VUO109" s="548"/>
      <c r="VUP109" s="547"/>
      <c r="VUQ109" s="547"/>
      <c r="VUR109" s="547"/>
      <c r="VUS109" s="547"/>
      <c r="VUT109" s="547"/>
      <c r="VUU109" s="547"/>
      <c r="VUV109" s="547"/>
      <c r="VUW109" s="547"/>
      <c r="VUX109" s="547"/>
      <c r="VUY109" s="547"/>
      <c r="VUZ109" s="547"/>
      <c r="VVA109" s="547"/>
      <c r="VVB109" s="547"/>
      <c r="VVC109" s="547"/>
      <c r="VVD109" s="547"/>
      <c r="VVE109" s="548"/>
      <c r="VVF109" s="547"/>
      <c r="VVG109" s="547"/>
      <c r="VVH109" s="547"/>
      <c r="VVI109" s="547"/>
      <c r="VVJ109" s="547"/>
      <c r="VVK109" s="547"/>
      <c r="VVL109" s="547"/>
      <c r="VVM109" s="547"/>
      <c r="VVN109" s="547"/>
      <c r="VVO109" s="547"/>
      <c r="VVP109" s="547"/>
      <c r="VVQ109" s="547"/>
      <c r="VVR109" s="547"/>
      <c r="VVS109" s="547"/>
      <c r="VVT109" s="547"/>
      <c r="VVU109" s="548"/>
      <c r="VVV109" s="547"/>
      <c r="VVW109" s="547"/>
      <c r="VVX109" s="547"/>
      <c r="VVY109" s="547"/>
      <c r="VVZ109" s="547"/>
      <c r="VWA109" s="547"/>
      <c r="VWB109" s="547"/>
      <c r="VWC109" s="547"/>
      <c r="VWD109" s="547"/>
      <c r="VWE109" s="547"/>
      <c r="VWF109" s="547"/>
      <c r="VWG109" s="547"/>
      <c r="VWH109" s="547"/>
      <c r="VWI109" s="547"/>
      <c r="VWJ109" s="547"/>
      <c r="VWK109" s="548"/>
      <c r="VWL109" s="547"/>
      <c r="VWM109" s="547"/>
      <c r="VWN109" s="547"/>
      <c r="VWO109" s="547"/>
      <c r="VWP109" s="547"/>
      <c r="VWQ109" s="547"/>
      <c r="VWR109" s="547"/>
      <c r="VWS109" s="547"/>
      <c r="VWT109" s="547"/>
      <c r="VWU109" s="547"/>
      <c r="VWV109" s="547"/>
      <c r="VWW109" s="547"/>
      <c r="VWX109" s="547"/>
      <c r="VWY109" s="547"/>
      <c r="VWZ109" s="547"/>
      <c r="VXA109" s="548"/>
      <c r="VXB109" s="547"/>
      <c r="VXC109" s="547"/>
      <c r="VXD109" s="547"/>
      <c r="VXE109" s="547"/>
      <c r="VXF109" s="547"/>
      <c r="VXG109" s="547"/>
      <c r="VXH109" s="547"/>
      <c r="VXI109" s="547"/>
      <c r="VXJ109" s="547"/>
      <c r="VXK109" s="547"/>
      <c r="VXL109" s="547"/>
      <c r="VXM109" s="547"/>
      <c r="VXN109" s="547"/>
      <c r="VXO109" s="547"/>
      <c r="VXP109" s="547"/>
      <c r="VXQ109" s="548"/>
      <c r="VXR109" s="547"/>
      <c r="VXS109" s="547"/>
      <c r="VXT109" s="547"/>
      <c r="VXU109" s="547"/>
      <c r="VXV109" s="547"/>
      <c r="VXW109" s="547"/>
      <c r="VXX109" s="547"/>
      <c r="VXY109" s="547"/>
      <c r="VXZ109" s="547"/>
      <c r="VYA109" s="547"/>
      <c r="VYB109" s="547"/>
      <c r="VYC109" s="547"/>
      <c r="VYD109" s="547"/>
      <c r="VYE109" s="547"/>
      <c r="VYF109" s="547"/>
      <c r="VYG109" s="548"/>
      <c r="VYH109" s="547"/>
      <c r="VYI109" s="547"/>
      <c r="VYJ109" s="547"/>
      <c r="VYK109" s="547"/>
      <c r="VYL109" s="547"/>
      <c r="VYM109" s="547"/>
      <c r="VYN109" s="547"/>
      <c r="VYO109" s="547"/>
      <c r="VYP109" s="547"/>
      <c r="VYQ109" s="547"/>
      <c r="VYR109" s="547"/>
      <c r="VYS109" s="547"/>
      <c r="VYT109" s="547"/>
      <c r="VYU109" s="547"/>
      <c r="VYV109" s="547"/>
      <c r="VYW109" s="548"/>
      <c r="VYX109" s="547"/>
      <c r="VYY109" s="547"/>
      <c r="VYZ109" s="547"/>
      <c r="VZA109" s="547"/>
      <c r="VZB109" s="547"/>
      <c r="VZC109" s="547"/>
      <c r="VZD109" s="547"/>
      <c r="VZE109" s="547"/>
      <c r="VZF109" s="547"/>
      <c r="VZG109" s="547"/>
      <c r="VZH109" s="547"/>
      <c r="VZI109" s="547"/>
      <c r="VZJ109" s="547"/>
      <c r="VZK109" s="547"/>
      <c r="VZL109" s="547"/>
      <c r="VZM109" s="548"/>
      <c r="VZN109" s="547"/>
      <c r="VZO109" s="547"/>
      <c r="VZP109" s="547"/>
      <c r="VZQ109" s="547"/>
      <c r="VZR109" s="547"/>
      <c r="VZS109" s="547"/>
      <c r="VZT109" s="547"/>
      <c r="VZU109" s="547"/>
      <c r="VZV109" s="547"/>
      <c r="VZW109" s="547"/>
      <c r="VZX109" s="547"/>
      <c r="VZY109" s="547"/>
      <c r="VZZ109" s="547"/>
      <c r="WAA109" s="547"/>
      <c r="WAB109" s="547"/>
      <c r="WAC109" s="548"/>
      <c r="WAD109" s="547"/>
      <c r="WAE109" s="547"/>
      <c r="WAF109" s="547"/>
      <c r="WAG109" s="547"/>
      <c r="WAH109" s="547"/>
      <c r="WAI109" s="547"/>
      <c r="WAJ109" s="547"/>
      <c r="WAK109" s="547"/>
      <c r="WAL109" s="547"/>
      <c r="WAM109" s="547"/>
      <c r="WAN109" s="547"/>
      <c r="WAO109" s="547"/>
      <c r="WAP109" s="547"/>
      <c r="WAQ109" s="547"/>
      <c r="WAR109" s="547"/>
      <c r="WAS109" s="548"/>
      <c r="WAT109" s="547"/>
      <c r="WAU109" s="547"/>
      <c r="WAV109" s="547"/>
      <c r="WAW109" s="547"/>
      <c r="WAX109" s="547"/>
      <c r="WAY109" s="547"/>
      <c r="WAZ109" s="547"/>
      <c r="WBA109" s="547"/>
      <c r="WBB109" s="547"/>
      <c r="WBC109" s="547"/>
      <c r="WBD109" s="547"/>
      <c r="WBE109" s="547"/>
      <c r="WBF109" s="547"/>
      <c r="WBG109" s="547"/>
      <c r="WBH109" s="547"/>
      <c r="WBI109" s="548"/>
      <c r="WBJ109" s="547"/>
      <c r="WBK109" s="547"/>
      <c r="WBL109" s="547"/>
      <c r="WBM109" s="547"/>
      <c r="WBN109" s="547"/>
      <c r="WBO109" s="547"/>
      <c r="WBP109" s="547"/>
      <c r="WBQ109" s="547"/>
      <c r="WBR109" s="547"/>
      <c r="WBS109" s="547"/>
      <c r="WBT109" s="547"/>
      <c r="WBU109" s="547"/>
      <c r="WBV109" s="547"/>
      <c r="WBW109" s="547"/>
      <c r="WBX109" s="547"/>
      <c r="WBY109" s="548"/>
      <c r="WBZ109" s="547"/>
      <c r="WCA109" s="547"/>
      <c r="WCB109" s="547"/>
      <c r="WCC109" s="547"/>
      <c r="WCD109" s="547"/>
      <c r="WCE109" s="547"/>
      <c r="WCF109" s="547"/>
      <c r="WCG109" s="547"/>
      <c r="WCH109" s="547"/>
      <c r="WCI109" s="547"/>
      <c r="WCJ109" s="547"/>
      <c r="WCK109" s="547"/>
      <c r="WCL109" s="547"/>
      <c r="WCM109" s="547"/>
      <c r="WCN109" s="547"/>
      <c r="WCO109" s="548"/>
      <c r="WCP109" s="547"/>
      <c r="WCQ109" s="547"/>
      <c r="WCR109" s="547"/>
      <c r="WCS109" s="547"/>
      <c r="WCT109" s="547"/>
      <c r="WCU109" s="547"/>
      <c r="WCV109" s="547"/>
      <c r="WCW109" s="547"/>
      <c r="WCX109" s="547"/>
      <c r="WCY109" s="547"/>
      <c r="WCZ109" s="547"/>
      <c r="WDA109" s="547"/>
      <c r="WDB109" s="547"/>
      <c r="WDC109" s="547"/>
      <c r="WDD109" s="547"/>
      <c r="WDE109" s="548"/>
      <c r="WDF109" s="547"/>
      <c r="WDG109" s="547"/>
      <c r="WDH109" s="547"/>
      <c r="WDI109" s="547"/>
      <c r="WDJ109" s="547"/>
      <c r="WDK109" s="547"/>
      <c r="WDL109" s="547"/>
      <c r="WDM109" s="547"/>
      <c r="WDN109" s="547"/>
      <c r="WDO109" s="547"/>
      <c r="WDP109" s="547"/>
      <c r="WDQ109" s="547"/>
      <c r="WDR109" s="547"/>
      <c r="WDS109" s="547"/>
      <c r="WDT109" s="547"/>
      <c r="WDU109" s="548"/>
      <c r="WDV109" s="547"/>
      <c r="WDW109" s="547"/>
      <c r="WDX109" s="547"/>
      <c r="WDY109" s="547"/>
      <c r="WDZ109" s="547"/>
      <c r="WEA109" s="547"/>
      <c r="WEB109" s="547"/>
      <c r="WEC109" s="547"/>
      <c r="WED109" s="547"/>
      <c r="WEE109" s="547"/>
      <c r="WEF109" s="547"/>
      <c r="WEG109" s="547"/>
      <c r="WEH109" s="547"/>
      <c r="WEI109" s="547"/>
      <c r="WEJ109" s="547"/>
      <c r="WEK109" s="548"/>
      <c r="WEL109" s="547"/>
      <c r="WEM109" s="547"/>
      <c r="WEN109" s="547"/>
      <c r="WEO109" s="547"/>
      <c r="WEP109" s="547"/>
      <c r="WEQ109" s="547"/>
      <c r="WER109" s="547"/>
      <c r="WES109" s="547"/>
      <c r="WET109" s="547"/>
      <c r="WEU109" s="547"/>
      <c r="WEV109" s="547"/>
      <c r="WEW109" s="547"/>
      <c r="WEX109" s="547"/>
      <c r="WEY109" s="547"/>
      <c r="WEZ109" s="547"/>
      <c r="WFA109" s="548"/>
      <c r="WFB109" s="547"/>
      <c r="WFC109" s="547"/>
      <c r="WFD109" s="547"/>
      <c r="WFE109" s="547"/>
      <c r="WFF109" s="547"/>
      <c r="WFG109" s="547"/>
      <c r="WFH109" s="547"/>
      <c r="WFI109" s="547"/>
      <c r="WFJ109" s="547"/>
      <c r="WFK109" s="547"/>
      <c r="WFL109" s="547"/>
      <c r="WFM109" s="547"/>
      <c r="WFN109" s="547"/>
      <c r="WFO109" s="547"/>
      <c r="WFP109" s="547"/>
      <c r="WFQ109" s="548"/>
      <c r="WFR109" s="547"/>
      <c r="WFS109" s="547"/>
      <c r="WFT109" s="547"/>
      <c r="WFU109" s="547"/>
      <c r="WFV109" s="547"/>
      <c r="WFW109" s="547"/>
      <c r="WFX109" s="547"/>
      <c r="WFY109" s="547"/>
      <c r="WFZ109" s="547"/>
      <c r="WGA109" s="547"/>
      <c r="WGB109" s="547"/>
      <c r="WGC109" s="547"/>
      <c r="WGD109" s="547"/>
      <c r="WGE109" s="547"/>
      <c r="WGF109" s="547"/>
      <c r="WGG109" s="548"/>
      <c r="WGH109" s="547"/>
      <c r="WGI109" s="547"/>
      <c r="WGJ109" s="547"/>
      <c r="WGK109" s="547"/>
      <c r="WGL109" s="547"/>
      <c r="WGM109" s="547"/>
      <c r="WGN109" s="547"/>
      <c r="WGO109" s="547"/>
      <c r="WGP109" s="547"/>
      <c r="WGQ109" s="547"/>
      <c r="WGR109" s="547"/>
      <c r="WGS109" s="547"/>
      <c r="WGT109" s="547"/>
      <c r="WGU109" s="547"/>
      <c r="WGV109" s="547"/>
      <c r="WGW109" s="548"/>
      <c r="WGX109" s="547"/>
      <c r="WGY109" s="547"/>
      <c r="WGZ109" s="547"/>
      <c r="WHA109" s="547"/>
      <c r="WHB109" s="547"/>
      <c r="WHC109" s="547"/>
      <c r="WHD109" s="547"/>
      <c r="WHE109" s="547"/>
      <c r="WHF109" s="547"/>
      <c r="WHG109" s="547"/>
      <c r="WHH109" s="547"/>
      <c r="WHI109" s="547"/>
      <c r="WHJ109" s="547"/>
      <c r="WHK109" s="547"/>
      <c r="WHL109" s="547"/>
      <c r="WHM109" s="548"/>
      <c r="WHN109" s="547"/>
      <c r="WHO109" s="547"/>
      <c r="WHP109" s="547"/>
      <c r="WHQ109" s="547"/>
      <c r="WHR109" s="547"/>
      <c r="WHS109" s="547"/>
      <c r="WHT109" s="547"/>
      <c r="WHU109" s="547"/>
      <c r="WHV109" s="547"/>
      <c r="WHW109" s="547"/>
      <c r="WHX109" s="547"/>
      <c r="WHY109" s="547"/>
      <c r="WHZ109" s="547"/>
      <c r="WIA109" s="547"/>
      <c r="WIB109" s="547"/>
      <c r="WIC109" s="548"/>
      <c r="WID109" s="547"/>
      <c r="WIE109" s="547"/>
      <c r="WIF109" s="547"/>
      <c r="WIG109" s="547"/>
      <c r="WIH109" s="547"/>
      <c r="WII109" s="547"/>
      <c r="WIJ109" s="547"/>
      <c r="WIK109" s="547"/>
      <c r="WIL109" s="547"/>
      <c r="WIM109" s="547"/>
      <c r="WIN109" s="547"/>
      <c r="WIO109" s="547"/>
      <c r="WIP109" s="547"/>
      <c r="WIQ109" s="547"/>
      <c r="WIR109" s="547"/>
      <c r="WIS109" s="548"/>
      <c r="WIT109" s="547"/>
      <c r="WIU109" s="547"/>
      <c r="WIV109" s="547"/>
      <c r="WIW109" s="547"/>
      <c r="WIX109" s="547"/>
      <c r="WIY109" s="547"/>
      <c r="WIZ109" s="547"/>
      <c r="WJA109" s="547"/>
      <c r="WJB109" s="547"/>
      <c r="WJC109" s="547"/>
      <c r="WJD109" s="547"/>
      <c r="WJE109" s="547"/>
      <c r="WJF109" s="547"/>
      <c r="WJG109" s="547"/>
      <c r="WJH109" s="547"/>
      <c r="WJI109" s="548"/>
      <c r="WJJ109" s="547"/>
      <c r="WJK109" s="547"/>
      <c r="WJL109" s="547"/>
      <c r="WJM109" s="547"/>
      <c r="WJN109" s="547"/>
      <c r="WJO109" s="547"/>
      <c r="WJP109" s="547"/>
      <c r="WJQ109" s="547"/>
      <c r="WJR109" s="547"/>
      <c r="WJS109" s="547"/>
      <c r="WJT109" s="547"/>
      <c r="WJU109" s="547"/>
      <c r="WJV109" s="547"/>
      <c r="WJW109" s="547"/>
      <c r="WJX109" s="547"/>
      <c r="WJY109" s="548"/>
      <c r="WJZ109" s="547"/>
      <c r="WKA109" s="547"/>
      <c r="WKB109" s="547"/>
      <c r="WKC109" s="547"/>
      <c r="WKD109" s="547"/>
      <c r="WKE109" s="547"/>
      <c r="WKF109" s="547"/>
      <c r="WKG109" s="547"/>
      <c r="WKH109" s="547"/>
      <c r="WKI109" s="547"/>
      <c r="WKJ109" s="547"/>
      <c r="WKK109" s="547"/>
      <c r="WKL109" s="547"/>
      <c r="WKM109" s="547"/>
      <c r="WKN109" s="547"/>
      <c r="WKO109" s="548"/>
      <c r="WKP109" s="547"/>
      <c r="WKQ109" s="547"/>
      <c r="WKR109" s="547"/>
      <c r="WKS109" s="547"/>
      <c r="WKT109" s="547"/>
      <c r="WKU109" s="547"/>
      <c r="WKV109" s="547"/>
      <c r="WKW109" s="547"/>
      <c r="WKX109" s="547"/>
      <c r="WKY109" s="547"/>
      <c r="WKZ109" s="547"/>
      <c r="WLA109" s="547"/>
      <c r="WLB109" s="547"/>
      <c r="WLC109" s="547"/>
      <c r="WLD109" s="547"/>
      <c r="WLE109" s="548"/>
      <c r="WLF109" s="547"/>
      <c r="WLG109" s="547"/>
      <c r="WLH109" s="547"/>
      <c r="WLI109" s="547"/>
      <c r="WLJ109" s="547"/>
      <c r="WLK109" s="547"/>
      <c r="WLL109" s="547"/>
      <c r="WLM109" s="547"/>
      <c r="WLN109" s="547"/>
      <c r="WLO109" s="547"/>
      <c r="WLP109" s="547"/>
      <c r="WLQ109" s="547"/>
      <c r="WLR109" s="547"/>
      <c r="WLS109" s="547"/>
      <c r="WLT109" s="547"/>
      <c r="WLU109" s="548"/>
      <c r="WLV109" s="547"/>
      <c r="WLW109" s="547"/>
      <c r="WLX109" s="547"/>
      <c r="WLY109" s="547"/>
      <c r="WLZ109" s="547"/>
      <c r="WMA109" s="547"/>
      <c r="WMB109" s="547"/>
      <c r="WMC109" s="547"/>
      <c r="WMD109" s="547"/>
      <c r="WME109" s="547"/>
      <c r="WMF109" s="547"/>
      <c r="WMG109" s="547"/>
      <c r="WMH109" s="547"/>
      <c r="WMI109" s="547"/>
      <c r="WMJ109" s="547"/>
      <c r="WMK109" s="548"/>
      <c r="WML109" s="547"/>
      <c r="WMM109" s="547"/>
      <c r="WMN109" s="547"/>
      <c r="WMO109" s="547"/>
      <c r="WMP109" s="547"/>
      <c r="WMQ109" s="547"/>
      <c r="WMR109" s="547"/>
      <c r="WMS109" s="547"/>
      <c r="WMT109" s="547"/>
      <c r="WMU109" s="547"/>
      <c r="WMV109" s="547"/>
      <c r="WMW109" s="547"/>
      <c r="WMX109" s="547"/>
      <c r="WMY109" s="547"/>
      <c r="WMZ109" s="547"/>
      <c r="WNA109" s="548"/>
      <c r="WNB109" s="547"/>
      <c r="WNC109" s="547"/>
      <c r="WND109" s="547"/>
      <c r="WNE109" s="547"/>
      <c r="WNF109" s="547"/>
      <c r="WNG109" s="547"/>
      <c r="WNH109" s="547"/>
      <c r="WNI109" s="547"/>
      <c r="WNJ109" s="547"/>
      <c r="WNK109" s="547"/>
      <c r="WNL109" s="547"/>
      <c r="WNM109" s="547"/>
      <c r="WNN109" s="547"/>
      <c r="WNO109" s="547"/>
      <c r="WNP109" s="547"/>
      <c r="WNQ109" s="548"/>
      <c r="WNR109" s="547"/>
      <c r="WNS109" s="547"/>
      <c r="WNT109" s="547"/>
      <c r="WNU109" s="547"/>
      <c r="WNV109" s="547"/>
      <c r="WNW109" s="547"/>
      <c r="WNX109" s="547"/>
      <c r="WNY109" s="547"/>
      <c r="WNZ109" s="547"/>
      <c r="WOA109" s="547"/>
      <c r="WOB109" s="547"/>
      <c r="WOC109" s="547"/>
      <c r="WOD109" s="547"/>
      <c r="WOE109" s="547"/>
      <c r="WOF109" s="547"/>
      <c r="WOG109" s="548"/>
      <c r="WOH109" s="547"/>
      <c r="WOI109" s="547"/>
      <c r="WOJ109" s="547"/>
      <c r="WOK109" s="547"/>
      <c r="WOL109" s="547"/>
      <c r="WOM109" s="547"/>
      <c r="WON109" s="547"/>
      <c r="WOO109" s="547"/>
      <c r="WOP109" s="547"/>
      <c r="WOQ109" s="547"/>
      <c r="WOR109" s="547"/>
      <c r="WOS109" s="547"/>
      <c r="WOT109" s="547"/>
      <c r="WOU109" s="547"/>
      <c r="WOV109" s="547"/>
      <c r="WOW109" s="548"/>
      <c r="WOX109" s="547"/>
      <c r="WOY109" s="547"/>
      <c r="WOZ109" s="547"/>
      <c r="WPA109" s="547"/>
      <c r="WPB109" s="547"/>
      <c r="WPC109" s="547"/>
      <c r="WPD109" s="547"/>
      <c r="WPE109" s="547"/>
      <c r="WPF109" s="547"/>
      <c r="WPG109" s="547"/>
      <c r="WPH109" s="547"/>
      <c r="WPI109" s="547"/>
      <c r="WPJ109" s="547"/>
      <c r="WPK109" s="547"/>
      <c r="WPL109" s="547"/>
      <c r="WPM109" s="548"/>
      <c r="WPN109" s="547"/>
      <c r="WPO109" s="547"/>
      <c r="WPP109" s="547"/>
      <c r="WPQ109" s="547"/>
      <c r="WPR109" s="547"/>
      <c r="WPS109" s="547"/>
      <c r="WPT109" s="547"/>
      <c r="WPU109" s="547"/>
      <c r="WPV109" s="547"/>
      <c r="WPW109" s="547"/>
      <c r="WPX109" s="547"/>
      <c r="WPY109" s="547"/>
      <c r="WPZ109" s="547"/>
      <c r="WQA109" s="547"/>
      <c r="WQB109" s="547"/>
      <c r="WQC109" s="548"/>
      <c r="WQD109" s="547"/>
      <c r="WQE109" s="547"/>
      <c r="WQF109" s="547"/>
      <c r="WQG109" s="547"/>
      <c r="WQH109" s="547"/>
      <c r="WQI109" s="547"/>
      <c r="WQJ109" s="547"/>
      <c r="WQK109" s="547"/>
      <c r="WQL109" s="547"/>
      <c r="WQM109" s="547"/>
      <c r="WQN109" s="547"/>
      <c r="WQO109" s="547"/>
      <c r="WQP109" s="547"/>
      <c r="WQQ109" s="547"/>
      <c r="WQR109" s="547"/>
      <c r="WQS109" s="548"/>
      <c r="WQT109" s="547"/>
      <c r="WQU109" s="547"/>
      <c r="WQV109" s="547"/>
      <c r="WQW109" s="547"/>
      <c r="WQX109" s="547"/>
      <c r="WQY109" s="547"/>
      <c r="WQZ109" s="547"/>
      <c r="WRA109" s="547"/>
      <c r="WRB109" s="547"/>
      <c r="WRC109" s="547"/>
      <c r="WRD109" s="547"/>
      <c r="WRE109" s="547"/>
      <c r="WRF109" s="547"/>
      <c r="WRG109" s="547"/>
      <c r="WRH109" s="547"/>
      <c r="WRI109" s="548"/>
      <c r="WRJ109" s="547"/>
      <c r="WRK109" s="547"/>
      <c r="WRL109" s="547"/>
      <c r="WRM109" s="547"/>
      <c r="WRN109" s="547"/>
      <c r="WRO109" s="547"/>
      <c r="WRP109" s="547"/>
      <c r="WRQ109" s="547"/>
      <c r="WRR109" s="547"/>
      <c r="WRS109" s="547"/>
      <c r="WRT109" s="547"/>
      <c r="WRU109" s="547"/>
      <c r="WRV109" s="547"/>
      <c r="WRW109" s="547"/>
      <c r="WRX109" s="547"/>
      <c r="WRY109" s="548"/>
      <c r="WRZ109" s="547"/>
      <c r="WSA109" s="547"/>
      <c r="WSB109" s="547"/>
      <c r="WSC109" s="547"/>
      <c r="WSD109" s="547"/>
      <c r="WSE109" s="547"/>
      <c r="WSF109" s="547"/>
      <c r="WSG109" s="547"/>
      <c r="WSH109" s="547"/>
      <c r="WSI109" s="547"/>
      <c r="WSJ109" s="547"/>
      <c r="WSK109" s="547"/>
      <c r="WSL109" s="547"/>
      <c r="WSM109" s="547"/>
      <c r="WSN109" s="547"/>
      <c r="WSO109" s="548"/>
      <c r="WSP109" s="547"/>
      <c r="WSQ109" s="547"/>
      <c r="WSR109" s="547"/>
      <c r="WSS109" s="547"/>
      <c r="WST109" s="547"/>
      <c r="WSU109" s="547"/>
      <c r="WSV109" s="547"/>
      <c r="WSW109" s="547"/>
      <c r="WSX109" s="547"/>
      <c r="WSY109" s="547"/>
      <c r="WSZ109" s="547"/>
      <c r="WTA109" s="547"/>
      <c r="WTB109" s="547"/>
      <c r="WTC109" s="547"/>
      <c r="WTD109" s="547"/>
      <c r="WTE109" s="548"/>
      <c r="WTF109" s="547"/>
      <c r="WTG109" s="547"/>
      <c r="WTH109" s="547"/>
      <c r="WTI109" s="547"/>
      <c r="WTJ109" s="547"/>
      <c r="WTK109" s="547"/>
      <c r="WTL109" s="547"/>
      <c r="WTM109" s="547"/>
      <c r="WTN109" s="547"/>
      <c r="WTO109" s="547"/>
      <c r="WTP109" s="547"/>
      <c r="WTQ109" s="547"/>
      <c r="WTR109" s="547"/>
      <c r="WTS109" s="547"/>
      <c r="WTT109" s="547"/>
      <c r="WTU109" s="548"/>
      <c r="WTV109" s="547"/>
      <c r="WTW109" s="547"/>
      <c r="WTX109" s="547"/>
      <c r="WTY109" s="547"/>
      <c r="WTZ109" s="547"/>
      <c r="WUA109" s="547"/>
      <c r="WUB109" s="547"/>
      <c r="WUC109" s="547"/>
      <c r="WUD109" s="547"/>
      <c r="WUE109" s="547"/>
      <c r="WUF109" s="547"/>
      <c r="WUG109" s="547"/>
      <c r="WUH109" s="547"/>
      <c r="WUI109" s="547"/>
      <c r="WUJ109" s="547"/>
      <c r="WUK109" s="548"/>
      <c r="WUL109" s="547"/>
      <c r="WUM109" s="547"/>
      <c r="WUN109" s="547"/>
      <c r="WUO109" s="547"/>
      <c r="WUP109" s="547"/>
      <c r="WUQ109" s="547"/>
      <c r="WUR109" s="547"/>
      <c r="WUS109" s="547"/>
      <c r="WUT109" s="547"/>
      <c r="WUU109" s="547"/>
      <c r="WUV109" s="547"/>
      <c r="WUW109" s="547"/>
      <c r="WUX109" s="547"/>
      <c r="WUY109" s="547"/>
      <c r="WUZ109" s="547"/>
      <c r="WVA109" s="548"/>
      <c r="WVB109" s="547"/>
      <c r="WVC109" s="547"/>
      <c r="WVD109" s="547"/>
      <c r="WVE109" s="547"/>
      <c r="WVF109" s="547"/>
      <c r="WVG109" s="547"/>
      <c r="WVH109" s="547"/>
      <c r="WVI109" s="547"/>
      <c r="WVJ109" s="547"/>
      <c r="WVK109" s="547"/>
      <c r="WVL109" s="547"/>
      <c r="WVM109" s="547"/>
      <c r="WVN109" s="547"/>
      <c r="WVO109" s="547"/>
      <c r="WVP109" s="547"/>
      <c r="WVQ109" s="548"/>
      <c r="WVR109" s="547"/>
      <c r="WVS109" s="547"/>
      <c r="WVT109" s="547"/>
      <c r="WVU109" s="547"/>
      <c r="WVV109" s="547"/>
      <c r="WVW109" s="547"/>
      <c r="WVX109" s="547"/>
      <c r="WVY109" s="547"/>
      <c r="WVZ109" s="547"/>
      <c r="WWA109" s="547"/>
      <c r="WWB109" s="547"/>
      <c r="WWC109" s="547"/>
      <c r="WWD109" s="547"/>
      <c r="WWE109" s="547"/>
      <c r="WWF109" s="547"/>
      <c r="WWG109" s="548"/>
      <c r="WWH109" s="547"/>
      <c r="WWI109" s="547"/>
      <c r="WWJ109" s="547"/>
      <c r="WWK109" s="547"/>
      <c r="WWL109" s="547"/>
      <c r="WWM109" s="547"/>
      <c r="WWN109" s="547"/>
      <c r="WWO109" s="547"/>
      <c r="WWP109" s="547"/>
      <c r="WWQ109" s="547"/>
      <c r="WWR109" s="547"/>
      <c r="WWS109" s="547"/>
      <c r="WWT109" s="547"/>
      <c r="WWU109" s="547"/>
      <c r="WWV109" s="547"/>
      <c r="WWW109" s="548"/>
      <c r="WWX109" s="547"/>
      <c r="WWY109" s="547"/>
      <c r="WWZ109" s="547"/>
      <c r="WXA109" s="547"/>
      <c r="WXB109" s="547"/>
      <c r="WXC109" s="547"/>
      <c r="WXD109" s="547"/>
      <c r="WXE109" s="547"/>
      <c r="WXF109" s="547"/>
      <c r="WXG109" s="547"/>
      <c r="WXH109" s="547"/>
      <c r="WXI109" s="547"/>
      <c r="WXJ109" s="547"/>
      <c r="WXK109" s="547"/>
      <c r="WXL109" s="547"/>
      <c r="WXM109" s="548"/>
      <c r="WXN109" s="547"/>
      <c r="WXO109" s="547"/>
      <c r="WXP109" s="547"/>
      <c r="WXQ109" s="547"/>
      <c r="WXR109" s="547"/>
      <c r="WXS109" s="547"/>
      <c r="WXT109" s="547"/>
      <c r="WXU109" s="547"/>
      <c r="WXV109" s="547"/>
      <c r="WXW109" s="547"/>
      <c r="WXX109" s="547"/>
      <c r="WXY109" s="547"/>
      <c r="WXZ109" s="547"/>
      <c r="WYA109" s="547"/>
      <c r="WYB109" s="547"/>
      <c r="WYC109" s="548"/>
      <c r="WYD109" s="547"/>
      <c r="WYE109" s="547"/>
      <c r="WYF109" s="547"/>
      <c r="WYG109" s="547"/>
      <c r="WYH109" s="547"/>
      <c r="WYI109" s="547"/>
      <c r="WYJ109" s="547"/>
      <c r="WYK109" s="547"/>
      <c r="WYL109" s="547"/>
      <c r="WYM109" s="547"/>
      <c r="WYN109" s="547"/>
      <c r="WYO109" s="547"/>
      <c r="WYP109" s="547"/>
      <c r="WYQ109" s="547"/>
      <c r="WYR109" s="547"/>
      <c r="WYS109" s="548"/>
      <c r="WYT109" s="547"/>
      <c r="WYU109" s="547"/>
      <c r="WYV109" s="547"/>
      <c r="WYW109" s="547"/>
      <c r="WYX109" s="547"/>
      <c r="WYY109" s="547"/>
      <c r="WYZ109" s="547"/>
      <c r="WZA109" s="547"/>
      <c r="WZB109" s="547"/>
      <c r="WZC109" s="547"/>
      <c r="WZD109" s="547"/>
      <c r="WZE109" s="547"/>
      <c r="WZF109" s="547"/>
      <c r="WZG109" s="547"/>
      <c r="WZH109" s="547"/>
      <c r="WZI109" s="548"/>
      <c r="WZJ109" s="547"/>
      <c r="WZK109" s="547"/>
      <c r="WZL109" s="547"/>
      <c r="WZM109" s="547"/>
      <c r="WZN109" s="547"/>
      <c r="WZO109" s="547"/>
      <c r="WZP109" s="547"/>
      <c r="WZQ109" s="547"/>
      <c r="WZR109" s="547"/>
      <c r="WZS109" s="547"/>
      <c r="WZT109" s="547"/>
      <c r="WZU109" s="547"/>
      <c r="WZV109" s="547"/>
      <c r="WZW109" s="547"/>
      <c r="WZX109" s="547"/>
      <c r="WZY109" s="548"/>
      <c r="WZZ109" s="547"/>
      <c r="XAA109" s="547"/>
      <c r="XAB109" s="547"/>
      <c r="XAC109" s="547"/>
      <c r="XAD109" s="547"/>
      <c r="XAE109" s="547"/>
      <c r="XAF109" s="547"/>
      <c r="XAG109" s="547"/>
      <c r="XAH109" s="547"/>
      <c r="XAI109" s="547"/>
      <c r="XAJ109" s="547"/>
      <c r="XAK109" s="547"/>
      <c r="XAL109" s="547"/>
      <c r="XAM109" s="547"/>
      <c r="XAN109" s="547"/>
      <c r="XAO109" s="548"/>
      <c r="XAP109" s="547"/>
      <c r="XAQ109" s="547"/>
      <c r="XAR109" s="547"/>
      <c r="XAS109" s="547"/>
      <c r="XAT109" s="547"/>
      <c r="XAU109" s="547"/>
      <c r="XAV109" s="547"/>
      <c r="XAW109" s="547"/>
      <c r="XAX109" s="547"/>
      <c r="XAY109" s="547"/>
      <c r="XAZ109" s="547"/>
      <c r="XBA109" s="547"/>
      <c r="XBB109" s="547"/>
      <c r="XBC109" s="547"/>
      <c r="XBD109" s="547"/>
      <c r="XBE109" s="548"/>
      <c r="XBF109" s="547"/>
      <c r="XBG109" s="547"/>
      <c r="XBH109" s="547"/>
      <c r="XBI109" s="547"/>
      <c r="XBJ109" s="547"/>
      <c r="XBK109" s="547"/>
      <c r="XBL109" s="547"/>
      <c r="XBM109" s="547"/>
      <c r="XBN109" s="547"/>
      <c r="XBO109" s="547"/>
      <c r="XBP109" s="547"/>
      <c r="XBQ109" s="547"/>
      <c r="XBR109" s="547"/>
      <c r="XBS109" s="547"/>
      <c r="XBT109" s="547"/>
    </row>
    <row r="110" spans="1:16296" s="474" customFormat="1" ht="60.75" customHeight="1" x14ac:dyDescent="0.2">
      <c r="A110" s="510"/>
      <c r="B110" s="557"/>
      <c r="C110" s="558"/>
      <c r="D110" s="558"/>
      <c r="E110" s="558"/>
      <c r="F110" s="558"/>
      <c r="G110" s="558"/>
      <c r="H110" s="559"/>
      <c r="I110" s="559"/>
      <c r="J110" s="551"/>
      <c r="K110" s="551"/>
      <c r="L110" s="551"/>
      <c r="M110" s="560"/>
    </row>
    <row r="111" spans="1:16296" s="474" customFormat="1" ht="60.75" customHeight="1" x14ac:dyDescent="0.2">
      <c r="A111" s="510"/>
      <c r="B111" s="552"/>
      <c r="C111" s="553"/>
      <c r="D111" s="553"/>
      <c r="E111" s="553"/>
      <c r="F111" s="553"/>
      <c r="G111" s="553"/>
      <c r="H111" s="554"/>
      <c r="I111" s="554"/>
      <c r="J111" s="551"/>
      <c r="K111" s="551"/>
      <c r="L111" s="551"/>
      <c r="M111" s="555"/>
    </row>
    <row r="112" spans="1:16296" s="474" customFormat="1" ht="60.75" customHeight="1" x14ac:dyDescent="0.2">
      <c r="A112" s="510"/>
      <c r="B112" s="557"/>
      <c r="C112" s="558"/>
      <c r="D112" s="558"/>
      <c r="E112" s="558"/>
      <c r="F112" s="558"/>
      <c r="G112" s="558"/>
      <c r="H112" s="559"/>
      <c r="I112" s="559"/>
      <c r="J112" s="551"/>
      <c r="K112" s="551"/>
      <c r="L112" s="551"/>
      <c r="M112" s="551"/>
    </row>
    <row r="113" spans="1:15" s="474" customFormat="1" ht="60.75" customHeight="1" x14ac:dyDescent="0.2">
      <c r="A113" s="510"/>
      <c r="B113" s="562"/>
      <c r="C113" s="559"/>
      <c r="D113" s="559"/>
      <c r="E113" s="559"/>
      <c r="F113" s="559"/>
      <c r="G113" s="559"/>
      <c r="H113" s="559"/>
      <c r="I113" s="559"/>
      <c r="J113" s="551"/>
      <c r="K113" s="551"/>
      <c r="L113" s="551"/>
      <c r="M113" s="551"/>
    </row>
    <row r="114" spans="1:15" s="474" customFormat="1" ht="60.75" customHeight="1" x14ac:dyDescent="0.2">
      <c r="A114" s="510"/>
      <c r="B114" s="550"/>
      <c r="C114" s="551"/>
      <c r="D114" s="551"/>
      <c r="E114" s="551"/>
      <c r="F114" s="551"/>
      <c r="G114" s="551"/>
      <c r="H114" s="551"/>
      <c r="I114" s="551"/>
      <c r="J114" s="551"/>
      <c r="K114" s="551"/>
      <c r="L114" s="551"/>
      <c r="M114" s="551"/>
    </row>
    <row r="115" spans="1:15" s="474" customFormat="1" ht="60.75" customHeight="1" x14ac:dyDescent="0.2">
      <c r="A115" s="510"/>
      <c r="B115" s="550"/>
      <c r="C115" s="551"/>
      <c r="D115" s="551"/>
      <c r="E115" s="551"/>
      <c r="F115" s="551"/>
      <c r="G115" s="551"/>
      <c r="H115" s="551"/>
      <c r="I115" s="551"/>
      <c r="J115" s="551"/>
      <c r="K115" s="551"/>
      <c r="L115" s="551"/>
      <c r="M115" s="551"/>
    </row>
    <row r="116" spans="1:15" s="474" customFormat="1" ht="60.75" customHeight="1" x14ac:dyDescent="0.2">
      <c r="A116" s="510"/>
      <c r="B116" s="550"/>
      <c r="C116" s="551"/>
      <c r="D116" s="551"/>
      <c r="E116" s="551"/>
      <c r="F116" s="551"/>
      <c r="G116" s="551"/>
      <c r="H116" s="551"/>
      <c r="I116" s="551"/>
      <c r="J116" s="551"/>
      <c r="K116" s="551"/>
      <c r="L116" s="551"/>
      <c r="M116" s="551"/>
    </row>
    <row r="117" spans="1:15" s="474" customFormat="1" ht="34.5" customHeight="1" x14ac:dyDescent="0.2">
      <c r="A117" s="510"/>
      <c r="B117" s="550"/>
      <c r="C117" s="551"/>
      <c r="D117" s="551"/>
      <c r="E117" s="551"/>
      <c r="F117" s="551"/>
      <c r="G117" s="551"/>
      <c r="H117" s="551"/>
      <c r="I117" s="551"/>
      <c r="J117" s="551"/>
      <c r="K117" s="551"/>
      <c r="L117" s="551"/>
      <c r="M117" s="551"/>
    </row>
    <row r="118" spans="1:15" s="474" customFormat="1" ht="32.25" customHeight="1" x14ac:dyDescent="0.2">
      <c r="A118" s="510"/>
      <c r="B118" s="550"/>
      <c r="C118" s="551"/>
      <c r="D118" s="551"/>
      <c r="E118" s="551"/>
      <c r="F118" s="551"/>
      <c r="G118" s="551"/>
      <c r="H118" s="551"/>
      <c r="I118" s="551"/>
      <c r="J118" s="551"/>
      <c r="K118" s="551"/>
      <c r="L118" s="551"/>
      <c r="M118" s="551"/>
    </row>
    <row r="119" spans="1:15" s="474" customFormat="1" ht="45" customHeight="1" x14ac:dyDescent="0.2">
      <c r="A119" s="510"/>
      <c r="B119" s="564"/>
      <c r="C119" s="551"/>
      <c r="D119" s="551"/>
      <c r="E119" s="551"/>
      <c r="F119" s="551"/>
      <c r="G119" s="551"/>
      <c r="H119" s="551"/>
      <c r="I119" s="551"/>
      <c r="J119" s="551"/>
      <c r="K119" s="551"/>
      <c r="L119" s="551"/>
      <c r="M119" s="551"/>
      <c r="O119" s="561"/>
    </row>
    <row r="120" spans="1:15" s="474" customFormat="1" ht="38.25" customHeight="1" x14ac:dyDescent="0.2">
      <c r="A120" s="510"/>
      <c r="B120" s="550"/>
      <c r="C120" s="551"/>
      <c r="D120" s="551"/>
      <c r="E120" s="551"/>
      <c r="F120" s="551"/>
      <c r="G120" s="551"/>
      <c r="H120" s="551"/>
      <c r="I120" s="551"/>
      <c r="J120" s="551"/>
      <c r="K120" s="551"/>
      <c r="L120" s="551"/>
      <c r="M120" s="551"/>
    </row>
    <row r="121" spans="1:15" s="474" customFormat="1" x14ac:dyDescent="0.2">
      <c r="A121" s="510"/>
      <c r="B121" s="550"/>
      <c r="C121" s="551"/>
      <c r="D121" s="551"/>
      <c r="E121" s="551"/>
      <c r="F121" s="551"/>
      <c r="G121" s="551"/>
      <c r="H121" s="551"/>
      <c r="I121" s="551"/>
      <c r="J121" s="551"/>
      <c r="K121" s="551"/>
      <c r="L121" s="551"/>
      <c r="M121" s="551"/>
    </row>
    <row r="122" spans="1:15" s="474" customFormat="1" x14ac:dyDescent="0.2">
      <c r="A122" s="510"/>
      <c r="B122" s="550"/>
      <c r="C122" s="551"/>
      <c r="D122" s="551"/>
      <c r="E122" s="551"/>
      <c r="F122" s="551"/>
      <c r="G122" s="551"/>
      <c r="H122" s="551"/>
      <c r="I122" s="551"/>
      <c r="J122" s="551"/>
      <c r="K122" s="551"/>
      <c r="L122" s="551"/>
      <c r="M122" s="551"/>
    </row>
    <row r="123" spans="1:15" s="474" customFormat="1" ht="20.25" x14ac:dyDescent="0.2">
      <c r="A123" s="510"/>
      <c r="B123" s="550"/>
      <c r="C123" s="551"/>
      <c r="D123" s="551"/>
      <c r="E123" s="551"/>
      <c r="F123" s="551"/>
      <c r="G123" s="551"/>
      <c r="H123" s="551"/>
      <c r="I123" s="551"/>
      <c r="J123" s="551"/>
      <c r="K123" s="551"/>
      <c r="L123" s="551"/>
      <c r="M123" s="551"/>
      <c r="N123" s="563"/>
    </row>
    <row r="124" spans="1:15" s="474" customFormat="1" ht="20.25" x14ac:dyDescent="0.2">
      <c r="A124" s="510"/>
      <c r="B124" s="550"/>
      <c r="C124" s="551"/>
      <c r="D124" s="551"/>
      <c r="E124" s="551"/>
      <c r="F124" s="551"/>
      <c r="G124" s="551"/>
      <c r="H124" s="551"/>
      <c r="I124" s="551"/>
      <c r="J124" s="551"/>
      <c r="K124" s="551"/>
      <c r="L124" s="551"/>
      <c r="M124" s="551"/>
      <c r="N124" s="563"/>
    </row>
    <row r="125" spans="1:15" s="474" customFormat="1" ht="20.25" x14ac:dyDescent="0.2">
      <c r="A125" s="510"/>
      <c r="B125" s="550"/>
      <c r="C125" s="551"/>
      <c r="D125" s="551"/>
      <c r="E125" s="551"/>
      <c r="F125" s="551"/>
      <c r="G125" s="551"/>
      <c r="H125" s="551"/>
      <c r="I125" s="551"/>
      <c r="J125" s="551"/>
      <c r="K125" s="551"/>
      <c r="L125" s="551"/>
      <c r="M125" s="551"/>
      <c r="N125" s="563"/>
    </row>
    <row r="126" spans="1:15" s="474" customFormat="1" x14ac:dyDescent="0.2">
      <c r="A126" s="510"/>
      <c r="B126" s="550"/>
      <c r="C126" s="551"/>
      <c r="D126" s="551"/>
      <c r="E126" s="551"/>
      <c r="F126" s="551"/>
      <c r="G126" s="551"/>
      <c r="H126" s="551"/>
      <c r="I126" s="551"/>
      <c r="J126" s="551"/>
      <c r="K126" s="551"/>
      <c r="L126" s="551"/>
      <c r="M126" s="551"/>
    </row>
    <row r="127" spans="1:15" s="474" customFormat="1" x14ac:dyDescent="0.2">
      <c r="A127" s="510"/>
      <c r="B127" s="550"/>
      <c r="C127" s="551"/>
      <c r="D127" s="551"/>
      <c r="E127" s="551"/>
      <c r="F127" s="551"/>
      <c r="G127" s="551"/>
      <c r="H127" s="551"/>
      <c r="I127" s="551"/>
      <c r="J127" s="551"/>
      <c r="K127" s="551"/>
      <c r="L127" s="551"/>
      <c r="M127" s="551"/>
    </row>
    <row r="128" spans="1:15" s="474" customFormat="1" x14ac:dyDescent="0.2">
      <c r="A128" s="510"/>
      <c r="B128" s="550"/>
      <c r="C128" s="551"/>
      <c r="D128" s="551"/>
      <c r="E128" s="551"/>
      <c r="F128" s="551"/>
      <c r="G128" s="551"/>
      <c r="H128" s="551"/>
      <c r="I128" s="551"/>
      <c r="J128" s="551"/>
      <c r="K128" s="551"/>
      <c r="L128" s="551"/>
      <c r="M128" s="551"/>
    </row>
    <row r="129" spans="1:13" s="474" customFormat="1" x14ac:dyDescent="0.2">
      <c r="A129" s="510"/>
      <c r="B129" s="550"/>
      <c r="C129" s="551"/>
      <c r="D129" s="551"/>
      <c r="E129" s="551"/>
      <c r="F129" s="551"/>
      <c r="G129" s="551"/>
      <c r="H129" s="551"/>
      <c r="I129" s="551"/>
      <c r="J129" s="551"/>
      <c r="K129" s="551"/>
      <c r="L129" s="551"/>
      <c r="M129" s="551"/>
    </row>
    <row r="130" spans="1:13" s="474" customFormat="1" x14ac:dyDescent="0.2">
      <c r="A130" s="510"/>
      <c r="B130" s="550"/>
      <c r="C130" s="551"/>
      <c r="D130" s="551"/>
      <c r="E130" s="551"/>
      <c r="F130" s="551"/>
      <c r="G130" s="551"/>
      <c r="H130" s="551"/>
      <c r="I130" s="551"/>
      <c r="J130" s="551"/>
      <c r="K130" s="551"/>
      <c r="L130" s="551"/>
      <c r="M130" s="551"/>
    </row>
    <row r="131" spans="1:13" s="474" customFormat="1" x14ac:dyDescent="0.2">
      <c r="A131" s="510"/>
      <c r="B131" s="550"/>
      <c r="C131" s="551"/>
      <c r="D131" s="551"/>
      <c r="E131" s="551"/>
      <c r="F131" s="551"/>
      <c r="G131" s="551"/>
      <c r="H131" s="551"/>
      <c r="I131" s="551"/>
      <c r="J131" s="551"/>
      <c r="K131" s="551"/>
      <c r="L131" s="551"/>
      <c r="M131" s="551"/>
    </row>
    <row r="132" spans="1:13" s="474" customFormat="1" x14ac:dyDescent="0.2">
      <c r="A132" s="510"/>
      <c r="B132" s="550"/>
      <c r="C132" s="551"/>
      <c r="D132" s="551"/>
      <c r="E132" s="551"/>
      <c r="F132" s="551"/>
      <c r="G132" s="551"/>
      <c r="H132" s="551"/>
      <c r="I132" s="551"/>
      <c r="J132" s="551"/>
      <c r="K132" s="551"/>
      <c r="L132" s="551"/>
      <c r="M132" s="551"/>
    </row>
    <row r="133" spans="1:13" s="474" customFormat="1" x14ac:dyDescent="0.2">
      <c r="A133" s="510"/>
      <c r="B133" s="550"/>
      <c r="C133" s="551"/>
      <c r="D133" s="551"/>
      <c r="E133" s="551"/>
      <c r="F133" s="551"/>
      <c r="G133" s="551"/>
      <c r="H133" s="551"/>
      <c r="I133" s="551"/>
      <c r="J133" s="551"/>
      <c r="K133" s="551"/>
      <c r="L133" s="551"/>
      <c r="M133" s="551"/>
    </row>
    <row r="134" spans="1:13" s="474" customFormat="1" x14ac:dyDescent="0.2">
      <c r="A134" s="510"/>
      <c r="B134" s="550"/>
      <c r="C134" s="551"/>
      <c r="D134" s="551"/>
      <c r="E134" s="551"/>
      <c r="F134" s="551"/>
      <c r="G134" s="551"/>
      <c r="H134" s="551"/>
      <c r="I134" s="551"/>
      <c r="J134" s="551"/>
      <c r="K134" s="551"/>
      <c r="L134" s="551"/>
      <c r="M134" s="551"/>
    </row>
    <row r="135" spans="1:13" s="474" customFormat="1" x14ac:dyDescent="0.2">
      <c r="A135" s="510"/>
      <c r="B135" s="550"/>
      <c r="C135" s="551"/>
      <c r="D135" s="551"/>
      <c r="E135" s="551"/>
      <c r="F135" s="551"/>
      <c r="G135" s="551"/>
      <c r="H135" s="551"/>
      <c r="I135" s="551"/>
      <c r="J135" s="551"/>
      <c r="K135" s="551"/>
      <c r="L135" s="551"/>
      <c r="M135" s="551"/>
    </row>
    <row r="136" spans="1:13" s="474" customFormat="1" x14ac:dyDescent="0.2">
      <c r="A136" s="510"/>
      <c r="B136" s="550"/>
      <c r="C136" s="551"/>
      <c r="D136" s="551"/>
      <c r="E136" s="551"/>
      <c r="F136" s="551"/>
      <c r="G136" s="551"/>
      <c r="H136" s="551"/>
      <c r="I136" s="551"/>
      <c r="J136" s="551"/>
      <c r="K136" s="551"/>
      <c r="L136" s="551"/>
      <c r="M136" s="551"/>
    </row>
    <row r="137" spans="1:13" s="474" customFormat="1" x14ac:dyDescent="0.2">
      <c r="A137" s="510"/>
      <c r="B137" s="550"/>
      <c r="C137" s="551"/>
      <c r="D137" s="551"/>
      <c r="E137" s="551"/>
      <c r="F137" s="551"/>
      <c r="G137" s="551"/>
      <c r="H137" s="551"/>
      <c r="I137" s="551"/>
      <c r="J137" s="551"/>
      <c r="K137" s="551"/>
      <c r="L137" s="551"/>
      <c r="M137" s="551"/>
    </row>
    <row r="138" spans="1:13" s="474" customFormat="1" x14ac:dyDescent="0.2">
      <c r="A138" s="510"/>
      <c r="B138" s="550"/>
      <c r="C138" s="551"/>
      <c r="D138" s="551"/>
      <c r="E138" s="551"/>
      <c r="F138" s="551"/>
      <c r="G138" s="551"/>
      <c r="H138" s="551"/>
      <c r="I138" s="551"/>
      <c r="J138" s="551"/>
      <c r="K138" s="551"/>
      <c r="L138" s="551"/>
      <c r="M138" s="551"/>
    </row>
    <row r="139" spans="1:13" s="474" customFormat="1" x14ac:dyDescent="0.2">
      <c r="A139" s="510"/>
      <c r="B139" s="550"/>
      <c r="C139" s="551"/>
      <c r="D139" s="551"/>
      <c r="E139" s="551"/>
      <c r="F139" s="551"/>
      <c r="G139" s="551"/>
      <c r="H139" s="551"/>
      <c r="I139" s="551"/>
      <c r="J139" s="551"/>
      <c r="K139" s="551"/>
      <c r="L139" s="551"/>
      <c r="M139" s="551"/>
    </row>
    <row r="140" spans="1:13" s="474" customFormat="1" x14ac:dyDescent="0.2">
      <c r="A140" s="510"/>
      <c r="B140" s="550"/>
      <c r="C140" s="551"/>
      <c r="D140" s="551"/>
      <c r="E140" s="551"/>
      <c r="F140" s="551"/>
      <c r="G140" s="551"/>
      <c r="H140" s="551"/>
      <c r="I140" s="551"/>
      <c r="J140" s="551"/>
      <c r="K140" s="551"/>
      <c r="L140" s="551"/>
      <c r="M140" s="551"/>
    </row>
    <row r="141" spans="1:13" s="474" customFormat="1" x14ac:dyDescent="0.2">
      <c r="A141" s="510"/>
      <c r="B141" s="550"/>
      <c r="C141" s="551"/>
      <c r="D141" s="551"/>
      <c r="E141" s="551"/>
      <c r="F141" s="551"/>
      <c r="G141" s="551"/>
      <c r="H141" s="551"/>
      <c r="I141" s="551"/>
      <c r="J141" s="551"/>
      <c r="K141" s="551"/>
      <c r="L141" s="551"/>
      <c r="M141" s="551"/>
    </row>
    <row r="142" spans="1:13" s="474" customFormat="1" x14ac:dyDescent="0.2">
      <c r="A142" s="510"/>
      <c r="B142" s="550"/>
      <c r="C142" s="551"/>
      <c r="D142" s="551"/>
      <c r="E142" s="551"/>
      <c r="F142" s="551"/>
      <c r="G142" s="551"/>
      <c r="H142" s="551"/>
      <c r="I142" s="551"/>
      <c r="J142" s="551"/>
      <c r="K142" s="551"/>
      <c r="L142" s="551"/>
      <c r="M142" s="551"/>
    </row>
    <row r="143" spans="1:13" s="474" customFormat="1" x14ac:dyDescent="0.2">
      <c r="A143" s="510"/>
      <c r="B143" s="550"/>
      <c r="C143" s="551"/>
      <c r="D143" s="551"/>
      <c r="E143" s="551"/>
      <c r="F143" s="551"/>
      <c r="G143" s="551"/>
      <c r="H143" s="551"/>
      <c r="I143" s="551"/>
      <c r="J143" s="551"/>
      <c r="K143" s="551"/>
      <c r="L143" s="551"/>
      <c r="M143" s="551"/>
    </row>
    <row r="144" spans="1:13" s="474" customFormat="1" x14ac:dyDescent="0.2">
      <c r="A144" s="510"/>
      <c r="B144" s="550"/>
      <c r="C144" s="551"/>
      <c r="D144" s="551"/>
      <c r="E144" s="551"/>
      <c r="F144" s="551"/>
      <c r="G144" s="551"/>
      <c r="H144" s="551"/>
      <c r="I144" s="551"/>
      <c r="J144" s="551"/>
      <c r="K144" s="551"/>
      <c r="L144" s="551"/>
      <c r="M144" s="551"/>
    </row>
    <row r="145" spans="1:13" s="474" customFormat="1" x14ac:dyDescent="0.2">
      <c r="A145" s="510"/>
      <c r="B145" s="550"/>
      <c r="C145" s="551"/>
      <c r="D145" s="551"/>
      <c r="E145" s="551"/>
      <c r="F145" s="551"/>
      <c r="G145" s="551"/>
      <c r="H145" s="551"/>
      <c r="I145" s="551"/>
      <c r="J145" s="551"/>
      <c r="K145" s="551"/>
      <c r="L145" s="551"/>
      <c r="M145" s="551"/>
    </row>
    <row r="146" spans="1:13" s="474" customFormat="1" x14ac:dyDescent="0.2">
      <c r="A146" s="510"/>
      <c r="B146" s="550"/>
      <c r="C146" s="551"/>
      <c r="D146" s="551"/>
      <c r="E146" s="551"/>
      <c r="F146" s="551"/>
      <c r="G146" s="551"/>
      <c r="H146" s="551"/>
      <c r="I146" s="551"/>
      <c r="J146" s="551"/>
      <c r="K146" s="551"/>
      <c r="L146" s="551"/>
      <c r="M146" s="551"/>
    </row>
    <row r="147" spans="1:13" s="474" customFormat="1" x14ac:dyDescent="0.2">
      <c r="A147" s="510"/>
      <c r="B147" s="550"/>
      <c r="C147" s="551"/>
      <c r="D147" s="551"/>
      <c r="E147" s="551"/>
      <c r="F147" s="551"/>
      <c r="G147" s="551"/>
      <c r="H147" s="551"/>
      <c r="I147" s="551"/>
      <c r="J147" s="551"/>
      <c r="K147" s="551"/>
      <c r="L147" s="551"/>
      <c r="M147" s="551"/>
    </row>
    <row r="148" spans="1:13" s="474" customFormat="1" x14ac:dyDescent="0.2">
      <c r="A148" s="510"/>
      <c r="B148" s="550"/>
      <c r="C148" s="551"/>
      <c r="D148" s="551"/>
      <c r="E148" s="551"/>
      <c r="F148" s="551"/>
      <c r="G148" s="551"/>
      <c r="H148" s="551"/>
      <c r="I148" s="551"/>
      <c r="J148" s="551"/>
      <c r="K148" s="551"/>
      <c r="L148" s="551"/>
      <c r="M148" s="551"/>
    </row>
    <row r="149" spans="1:13" s="474" customFormat="1" x14ac:dyDescent="0.2">
      <c r="A149" s="510"/>
      <c r="B149" s="550"/>
      <c r="C149" s="551"/>
      <c r="D149" s="551"/>
      <c r="E149" s="551"/>
      <c r="F149" s="551"/>
      <c r="G149" s="551"/>
      <c r="H149" s="551"/>
      <c r="I149" s="551"/>
      <c r="J149" s="551"/>
      <c r="K149" s="551"/>
      <c r="L149" s="551"/>
      <c r="M149" s="551"/>
    </row>
    <row r="150" spans="1:13" s="474" customFormat="1" x14ac:dyDescent="0.2">
      <c r="A150" s="510"/>
      <c r="B150" s="550"/>
      <c r="C150" s="551"/>
      <c r="D150" s="551"/>
      <c r="E150" s="551"/>
      <c r="F150" s="551"/>
      <c r="G150" s="551"/>
      <c r="H150" s="551"/>
      <c r="I150" s="551"/>
      <c r="J150" s="551"/>
      <c r="K150" s="551"/>
      <c r="L150" s="551"/>
      <c r="M150" s="551"/>
    </row>
    <row r="151" spans="1:13" s="474" customFormat="1" x14ac:dyDescent="0.2">
      <c r="A151" s="510"/>
      <c r="B151" s="550"/>
      <c r="C151" s="551"/>
      <c r="D151" s="551"/>
      <c r="E151" s="551"/>
      <c r="F151" s="551"/>
      <c r="G151" s="551"/>
      <c r="H151" s="551"/>
      <c r="I151" s="551"/>
      <c r="J151" s="551"/>
      <c r="K151" s="551"/>
      <c r="L151" s="551"/>
      <c r="M151" s="551"/>
    </row>
    <row r="152" spans="1:13" s="474" customFormat="1" x14ac:dyDescent="0.2">
      <c r="A152" s="510"/>
      <c r="B152" s="550"/>
      <c r="C152" s="551"/>
      <c r="D152" s="551"/>
      <c r="E152" s="551"/>
      <c r="F152" s="551"/>
      <c r="G152" s="551"/>
      <c r="H152" s="551"/>
      <c r="I152" s="551"/>
      <c r="J152" s="551"/>
      <c r="K152" s="551"/>
      <c r="L152" s="551"/>
      <c r="M152" s="551"/>
    </row>
    <row r="153" spans="1:13" s="474" customFormat="1" x14ac:dyDescent="0.2">
      <c r="A153" s="510"/>
      <c r="B153" s="550"/>
      <c r="C153" s="551"/>
      <c r="D153" s="551"/>
      <c r="E153" s="551"/>
      <c r="F153" s="551"/>
      <c r="G153" s="551"/>
      <c r="H153" s="551"/>
      <c r="I153" s="551"/>
      <c r="J153" s="551"/>
      <c r="K153" s="551"/>
      <c r="L153" s="551"/>
      <c r="M153" s="551"/>
    </row>
    <row r="154" spans="1:13" s="474" customFormat="1" x14ac:dyDescent="0.2">
      <c r="A154" s="511"/>
      <c r="B154" s="524"/>
      <c r="C154" s="471"/>
      <c r="D154" s="471"/>
      <c r="E154" s="471"/>
      <c r="F154" s="471"/>
      <c r="G154" s="471"/>
      <c r="H154" s="471"/>
      <c r="I154" s="471"/>
      <c r="J154" s="471"/>
      <c r="K154" s="471"/>
      <c r="L154" s="471"/>
      <c r="M154" s="471"/>
    </row>
    <row r="155" spans="1:13" s="474" customFormat="1" x14ac:dyDescent="0.2">
      <c r="A155" s="511"/>
      <c r="B155" s="524"/>
      <c r="C155" s="471"/>
      <c r="D155" s="471"/>
      <c r="E155" s="471"/>
      <c r="F155" s="471"/>
      <c r="G155" s="471"/>
      <c r="H155" s="471"/>
      <c r="I155" s="471"/>
      <c r="J155" s="471"/>
      <c r="K155" s="471"/>
      <c r="L155" s="471"/>
      <c r="M155" s="471"/>
    </row>
    <row r="156" spans="1:13" s="474" customFormat="1" x14ac:dyDescent="0.2">
      <c r="A156" s="511"/>
      <c r="B156" s="524"/>
      <c r="C156" s="471"/>
      <c r="D156" s="471"/>
      <c r="E156" s="471"/>
      <c r="F156" s="471"/>
      <c r="G156" s="471"/>
      <c r="H156" s="471"/>
      <c r="I156" s="471"/>
      <c r="J156" s="471"/>
      <c r="K156" s="471"/>
      <c r="L156" s="471"/>
      <c r="M156" s="471"/>
    </row>
    <row r="157" spans="1:13" s="474" customFormat="1" x14ac:dyDescent="0.2">
      <c r="A157" s="511"/>
      <c r="B157" s="524"/>
      <c r="C157" s="471"/>
      <c r="D157" s="471"/>
      <c r="E157" s="471"/>
      <c r="F157" s="471"/>
      <c r="G157" s="471"/>
      <c r="H157" s="471"/>
      <c r="I157" s="471"/>
      <c r="J157" s="471"/>
      <c r="K157" s="471"/>
      <c r="L157" s="471"/>
      <c r="M157" s="471"/>
    </row>
    <row r="158" spans="1:13" s="474" customFormat="1" x14ac:dyDescent="0.2">
      <c r="A158" s="511"/>
      <c r="B158" s="524"/>
      <c r="C158" s="471"/>
      <c r="D158" s="471"/>
      <c r="E158" s="471"/>
      <c r="F158" s="471"/>
      <c r="G158" s="471"/>
      <c r="H158" s="471"/>
      <c r="I158" s="471"/>
      <c r="J158" s="471"/>
      <c r="K158" s="471"/>
      <c r="L158" s="471"/>
      <c r="M158" s="471"/>
    </row>
    <row r="159" spans="1:13" s="474" customFormat="1" x14ac:dyDescent="0.2">
      <c r="A159" s="511"/>
      <c r="B159" s="524"/>
      <c r="C159" s="471"/>
      <c r="D159" s="471"/>
      <c r="E159" s="471"/>
      <c r="F159" s="471"/>
      <c r="G159" s="471"/>
      <c r="H159" s="471"/>
      <c r="I159" s="471"/>
      <c r="J159" s="471"/>
      <c r="K159" s="471"/>
      <c r="L159" s="471"/>
      <c r="M159" s="471"/>
    </row>
    <row r="160" spans="1:13" s="474" customFormat="1" x14ac:dyDescent="0.2">
      <c r="A160" s="511"/>
      <c r="B160" s="524"/>
      <c r="C160" s="471"/>
      <c r="D160" s="471"/>
      <c r="E160" s="471"/>
      <c r="F160" s="471"/>
      <c r="G160" s="471"/>
      <c r="H160" s="471"/>
      <c r="I160" s="471"/>
      <c r="J160" s="471"/>
      <c r="K160" s="471"/>
      <c r="L160" s="471"/>
      <c r="M160" s="471"/>
    </row>
    <row r="161" spans="1:13" s="474" customFormat="1" x14ac:dyDescent="0.2">
      <c r="A161" s="511"/>
      <c r="B161" s="524"/>
      <c r="C161" s="471"/>
      <c r="D161" s="471"/>
      <c r="E161" s="471"/>
      <c r="F161" s="471"/>
      <c r="G161" s="471"/>
      <c r="H161" s="471"/>
      <c r="I161" s="471"/>
      <c r="J161" s="471"/>
      <c r="K161" s="471"/>
      <c r="L161" s="471"/>
      <c r="M161" s="471"/>
    </row>
    <row r="162" spans="1:13" s="474" customFormat="1" x14ac:dyDescent="0.2">
      <c r="A162" s="511"/>
      <c r="B162" s="524"/>
      <c r="C162" s="471"/>
      <c r="D162" s="471"/>
      <c r="E162" s="471"/>
      <c r="F162" s="471"/>
      <c r="G162" s="471"/>
      <c r="H162" s="471"/>
      <c r="I162" s="471"/>
      <c r="J162" s="471"/>
      <c r="K162" s="471"/>
      <c r="L162" s="471"/>
      <c r="M162" s="471"/>
    </row>
    <row r="163" spans="1:13" s="474" customFormat="1" x14ac:dyDescent="0.2">
      <c r="A163" s="511"/>
      <c r="B163" s="524"/>
      <c r="C163" s="471"/>
      <c r="D163" s="471"/>
      <c r="E163" s="471"/>
      <c r="F163" s="471"/>
      <c r="G163" s="471"/>
      <c r="H163" s="471"/>
      <c r="I163" s="471"/>
      <c r="J163" s="471"/>
      <c r="K163" s="471"/>
      <c r="L163" s="471"/>
      <c r="M163" s="471"/>
    </row>
    <row r="164" spans="1:13" s="474" customFormat="1" x14ac:dyDescent="0.2">
      <c r="A164" s="511"/>
      <c r="B164" s="524"/>
      <c r="C164" s="471"/>
      <c r="D164" s="471"/>
      <c r="E164" s="471"/>
      <c r="F164" s="471"/>
      <c r="G164" s="471"/>
      <c r="H164" s="471"/>
      <c r="I164" s="471"/>
      <c r="J164" s="471"/>
      <c r="K164" s="471"/>
      <c r="L164" s="471"/>
      <c r="M164" s="471"/>
    </row>
    <row r="165" spans="1:13" s="474" customFormat="1" x14ac:dyDescent="0.2">
      <c r="A165" s="511"/>
      <c r="B165" s="524"/>
      <c r="C165" s="471"/>
      <c r="D165" s="471"/>
      <c r="E165" s="471"/>
      <c r="F165" s="471"/>
      <c r="G165" s="471"/>
      <c r="H165" s="471"/>
      <c r="I165" s="471"/>
      <c r="J165" s="471"/>
      <c r="K165" s="471"/>
      <c r="L165" s="471"/>
      <c r="M165" s="471"/>
    </row>
    <row r="166" spans="1:13" s="474" customFormat="1" x14ac:dyDescent="0.2">
      <c r="A166" s="511"/>
      <c r="B166" s="524"/>
      <c r="C166" s="471"/>
      <c r="D166" s="471"/>
      <c r="E166" s="471"/>
      <c r="F166" s="471"/>
      <c r="G166" s="471"/>
      <c r="H166" s="471"/>
      <c r="I166" s="471"/>
      <c r="J166" s="471"/>
      <c r="K166" s="471"/>
      <c r="L166" s="471"/>
      <c r="M166" s="471"/>
    </row>
    <row r="167" spans="1:13" s="474" customFormat="1" x14ac:dyDescent="0.2">
      <c r="A167" s="511"/>
      <c r="B167" s="524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1"/>
    </row>
  </sheetData>
  <mergeCells count="30">
    <mergeCell ref="A104:M104"/>
    <mergeCell ref="A78:B78"/>
    <mergeCell ref="A79:B79"/>
    <mergeCell ref="K10:M10"/>
    <mergeCell ref="G11:G13"/>
    <mergeCell ref="H11:H13"/>
    <mergeCell ref="K11:K13"/>
    <mergeCell ref="L11:M12"/>
    <mergeCell ref="A15:M15"/>
    <mergeCell ref="I9:I13"/>
    <mergeCell ref="A30:B30"/>
    <mergeCell ref="A38:M38"/>
    <mergeCell ref="A59:B59"/>
    <mergeCell ref="A60:M60"/>
    <mergeCell ref="A31:M31"/>
    <mergeCell ref="A37:B37"/>
    <mergeCell ref="A80:B80"/>
    <mergeCell ref="A81:B81"/>
    <mergeCell ref="A82:B82"/>
    <mergeCell ref="A83:B83"/>
    <mergeCell ref="A7:M7"/>
    <mergeCell ref="A9:A13"/>
    <mergeCell ref="B9:B13"/>
    <mergeCell ref="C9:C13"/>
    <mergeCell ref="D9:D13"/>
    <mergeCell ref="E9:F10"/>
    <mergeCell ref="G9:H9"/>
    <mergeCell ref="J9:M9"/>
    <mergeCell ref="G10:H10"/>
    <mergeCell ref="J10:J13"/>
  </mergeCells>
  <pageMargins left="0.51181102362204722" right="0.31496062992125984" top="0.74803149606299213" bottom="0.35433070866141736" header="0.31496062992125984" footer="0.31496062992125984"/>
  <pageSetup paperSize="9" scale="53" orientation="landscape" r:id="rId1"/>
  <colBreaks count="1" manualBreakCount="1">
    <brk id="13" max="8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титул 2020 на 16.10.2020</vt:lpstr>
      <vt:lpstr>  2018</vt:lpstr>
      <vt:lpstr>ТИТУЛ 2018 (2)</vt:lpstr>
      <vt:lpstr>стоимость кв.м.</vt:lpstr>
      <vt:lpstr>ТИТУЛ 2018 (3)</vt:lpstr>
      <vt:lpstr>ТИТУЛ 2018 </vt:lpstr>
      <vt:lpstr>ТИТУЛ 2018  (дубль 2</vt:lpstr>
      <vt:lpstr>ТИТУЛ 2018  (дубль 3</vt:lpstr>
      <vt:lpstr>на 2021</vt:lpstr>
      <vt:lpstr>2022</vt:lpstr>
      <vt:lpstr>2022 на 01.02.22</vt:lpstr>
      <vt:lpstr>'2022'!Заголовки_для_печати</vt:lpstr>
      <vt:lpstr>'на 2021'!Заголовки_для_печати</vt:lpstr>
      <vt:lpstr>'титул 2020 на 16.10.2020'!Заголовки_для_печати</vt:lpstr>
      <vt:lpstr>'2022'!Область_печати</vt:lpstr>
      <vt:lpstr>'2022 на 01.02.22'!Область_печати</vt:lpstr>
      <vt:lpstr>'на 2021'!Область_печати</vt:lpstr>
      <vt:lpstr>'титул 2020 на 16.10.2020'!Область_печати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</dc:creator>
  <cp:lastModifiedBy>Новиков Андрей Викторович</cp:lastModifiedBy>
  <cp:lastPrinted>2022-02-02T12:58:54Z</cp:lastPrinted>
  <dcterms:created xsi:type="dcterms:W3CDTF">2010-04-11T07:30:18Z</dcterms:created>
  <dcterms:modified xsi:type="dcterms:W3CDTF">2022-03-11T08:45:34Z</dcterms:modified>
</cp:coreProperties>
</file>